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visible" name="Transportation - SO" sheetId="2" r:id="rId5"/>
    <sheet state="visible" name="Commercial-SO" sheetId="3" r:id="rId6"/>
    <sheet state="visible" name="Industrial Energy - SO" sheetId="4" r:id="rId7"/>
    <sheet state="visible" name="Electricity - TF" sheetId="5" r:id="rId8"/>
    <sheet state="visible" name="CO2e - DM" sheetId="6" r:id="rId9"/>
    <sheet state="visible" name="Economics - DM" sheetId="7" r:id="rId10"/>
    <sheet state="visible" name="Residential - DM" sheetId="8" r:id="rId11"/>
    <sheet state="visible" name="NoSettings" sheetId="9" r:id="rId12"/>
    <sheet state="visible" name="outputvars" sheetId="10" r:id="rId13"/>
    <sheet state="visible" name="Exog GDP Data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The decline of RON 88 accelerated in 2015 when the Indonesian government stopped subsidizing the fuel and excluded its distribution from the populous islands.
	-Soyoung Oh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There is a revision started on 2008 ahead. We have contacted the Ministry of Energy, Mining and Resources to get this clarification.
	-Dian Permata Sari Mashari</t>
      </text>
    </comment>
  </commentList>
</comments>
</file>

<file path=xl/sharedStrings.xml><?xml version="1.0" encoding="utf-8"?>
<sst xmlns="http://schemas.openxmlformats.org/spreadsheetml/2006/main" count="391" uniqueCount="206">
  <si>
    <t xml:space="preserve">GDP </t>
  </si>
  <si>
    <t>PwC</t>
  </si>
  <si>
    <t>"PwC_GDP"</t>
  </si>
  <si>
    <t>https://www.pwc.com/gx/en/research-insights/economy/the-world-in-2050.html#data</t>
  </si>
  <si>
    <t>Transportation</t>
  </si>
  <si>
    <t>https://data.aseanstats.org/indicator/ASE.TRP.ROD.B.005</t>
  </si>
  <si>
    <t>https://www.esdm.go.id/assets/media/content/content-handbook-of-energy-and-economic-statistics-of-indonesia-2021.pdf</t>
  </si>
  <si>
    <t>Notes:</t>
  </si>
  <si>
    <t>Conversions:</t>
  </si>
  <si>
    <t>2016 US$ to 2012 US$</t>
  </si>
  <si>
    <t>Not including projection data &amp; BAU cargo distance transported</t>
  </si>
  <si>
    <t xml:space="preserve">Transportation Sector Fuel Used x by Fuel Type </t>
  </si>
  <si>
    <t>Source: Handbook of Energy &amp; Economic Statistics of Indonesia 2021</t>
  </si>
  <si>
    <t>(Thousand BOE)</t>
  </si>
  <si>
    <t>Transportation Gas (MMSCF)</t>
  </si>
  <si>
    <t>aircraft fuel</t>
  </si>
  <si>
    <t>Transportation fuel: avgas</t>
  </si>
  <si>
    <t xml:space="preserve">Transportation fuel: avtur </t>
  </si>
  <si>
    <t>Transportation fuel: gasoline RON88</t>
  </si>
  <si>
    <t>Transportation fuel: gasoline RON92</t>
  </si>
  <si>
    <t>Transportation fuel: gasoline RON 95+98+100</t>
  </si>
  <si>
    <t>Transportation fuel: gasoline RON 90</t>
  </si>
  <si>
    <t>Transportation fuel: gasoline CN 51</t>
  </si>
  <si>
    <t>Transportation fuel: gasoline CN 53</t>
  </si>
  <si>
    <t>Transportation fuel: kerosene</t>
  </si>
  <si>
    <t>Transportation fuel: gasoli CN 48</t>
  </si>
  <si>
    <t>Transportation fuel: MDF</t>
  </si>
  <si>
    <t xml:space="preserve">Source: Xie and Harjono (2020) The retail fuels market in Indonesia, ICCT https://theicct.org/wp-content/uploads/2021/06/Retail-fuels-indonesia-oct2020.pdf </t>
  </si>
  <si>
    <t>Transportation fuel: fuel oil</t>
  </si>
  <si>
    <t>Transportation fuel: biogas-oil</t>
  </si>
  <si>
    <t>Transportation electricity</t>
  </si>
  <si>
    <t xml:space="preserve">Transport Vehicle Stock by Type </t>
  </si>
  <si>
    <r>
      <rPr>
        <rFont val="Calibri"/>
        <b/>
        <color rgb="FF000000"/>
        <sz val="11.0"/>
      </rPr>
      <t xml:space="preserve">Source: ASEAN </t>
    </r>
    <r>
      <rPr>
        <rFont val="Calibri"/>
        <b/>
        <color rgb="FF1155CC"/>
        <sz val="11.0"/>
        <u/>
      </rPr>
      <t>https://data.aseanstats.org/indicator/ASE.TRP.ROD.B.005)</t>
    </r>
  </si>
  <si>
    <t>Total number of registered road motor vehicles (in thousand)</t>
  </si>
  <si>
    <t>Total number of public buses (in thousand)</t>
  </si>
  <si>
    <t>Total number of registered trucks (in thousand)</t>
  </si>
  <si>
    <t>Total number of registered passenger cars (in thousand)</t>
  </si>
  <si>
    <t>Units: thing*miles</t>
  </si>
  <si>
    <t>From Indonesia's previous EPS</t>
  </si>
  <si>
    <t>BAU Cargo Dist Transported (EPS and ICCT)</t>
  </si>
  <si>
    <t>Passenger*km per capita</t>
  </si>
  <si>
    <t>Scenario</t>
  </si>
  <si>
    <t>LDVs</t>
  </si>
  <si>
    <t>HDVs</t>
  </si>
  <si>
    <t>aircraft</t>
  </si>
  <si>
    <t>rail</t>
  </si>
  <si>
    <t>ships</t>
  </si>
  <si>
    <t>motorbikes</t>
  </si>
  <si>
    <t>Total</t>
  </si>
  <si>
    <t>http://www.iea.org/publications/freepublications/publication/transport2009.pdf</t>
  </si>
  <si>
    <t>2050 Baseline</t>
  </si>
  <si>
    <t>Passengers: Page 215, Figure 5.12</t>
  </si>
  <si>
    <t>2050 BLUE Shifts</t>
  </si>
  <si>
    <t>Freight: Page 275, Figure 6.7</t>
  </si>
  <si>
    <t>% Change due to TDM Package</t>
  </si>
  <si>
    <t>Contact Ginn Library for accessing data</t>
  </si>
  <si>
    <t>Freight*tons</t>
  </si>
  <si>
    <t>Trucks</t>
  </si>
  <si>
    <t>Rail</t>
  </si>
  <si>
    <t>Commercial sector</t>
  </si>
  <si>
    <t>Not including projection data</t>
  </si>
  <si>
    <t xml:space="preserve">Commercial Sector Fuel Used x by Fuel Type </t>
  </si>
  <si>
    <t xml:space="preserve">Electricity </t>
  </si>
  <si>
    <t>Biomass</t>
  </si>
  <si>
    <t>Gas</t>
  </si>
  <si>
    <t>Fuel</t>
  </si>
  <si>
    <t>Kerosene</t>
  </si>
  <si>
    <t>Gasoil CN 48</t>
  </si>
  <si>
    <t>Biogas-oil</t>
  </si>
  <si>
    <t>MDF</t>
  </si>
  <si>
    <t>LPG</t>
  </si>
  <si>
    <t>Industrial sector</t>
  </si>
  <si>
    <t xml:space="preserve">Industrial Sector Fuel Used x by Fuel Type </t>
  </si>
  <si>
    <t>Electricity</t>
  </si>
  <si>
    <t>Natural Gas</t>
  </si>
  <si>
    <t>Coal</t>
  </si>
  <si>
    <t>Fuel Oil</t>
  </si>
  <si>
    <t>Electricity Capacity by Type</t>
  </si>
  <si>
    <t>EIA Website</t>
  </si>
  <si>
    <t>EPS</t>
  </si>
  <si>
    <t>EIA</t>
  </si>
  <si>
    <t>Delta</t>
  </si>
  <si>
    <t>Total Capacity (million kW)</t>
  </si>
  <si>
    <t>Nuclear (million kW)</t>
  </si>
  <si>
    <t>Fossil fuels (million kW)</t>
  </si>
  <si>
    <t>Renewables (million kW)</t>
  </si>
  <si>
    <t>Hydroelectricity (million kW)</t>
  </si>
  <si>
    <t>Non-hydroelectric renewables (million kW)</t>
  </si>
  <si>
    <t>Geothermal (million kW)</t>
  </si>
  <si>
    <t>Solar, tide, wave, fuel cell (million kW)</t>
  </si>
  <si>
    <t>Tide and wave (million kW)</t>
  </si>
  <si>
    <t>Solar (million kW)</t>
  </si>
  <si>
    <t>Wind (million kW)</t>
  </si>
  <si>
    <t>Biomass and waste (million kW)</t>
  </si>
  <si>
    <t>Hydroelectric pumped storage (million kW)</t>
  </si>
  <si>
    <t>Electricity Generation by Type</t>
  </si>
  <si>
    <t>Generation (billion kWh)</t>
  </si>
  <si>
    <t>Nuclear (billion kWh)</t>
  </si>
  <si>
    <t>Fossil fuels (billion kWh)</t>
  </si>
  <si>
    <t>Renewables (billion kWh)</t>
  </si>
  <si>
    <t>Hydroelectricity (billion kWh)</t>
  </si>
  <si>
    <t>Non-hydroelectric renewables (billion kWh)</t>
  </si>
  <si>
    <t>Geothermal (billion kWh)</t>
  </si>
  <si>
    <t>Solar, tide, wave, fuel cell (billion kWh)</t>
  </si>
  <si>
    <t>Tide and wave (billion kWh)</t>
  </si>
  <si>
    <t>Solar (billion kWh)</t>
  </si>
  <si>
    <t>Wind (billion kWh)</t>
  </si>
  <si>
    <t>Biomass and waste (billion kWh)</t>
  </si>
  <si>
    <t>Hydroelectric pumped storage (billion kWh)</t>
  </si>
  <si>
    <t>Electricity Demand by Sector</t>
  </si>
  <si>
    <t>GWH</t>
  </si>
  <si>
    <t>Industry</t>
  </si>
  <si>
    <t>Commercial</t>
  </si>
  <si>
    <t>Residential</t>
  </si>
  <si>
    <t>Total Usage</t>
  </si>
  <si>
    <t>Total Electricity Demand</t>
  </si>
  <si>
    <t>Total Electricity Demand (Indst, Trans, Comm, Resi)</t>
  </si>
  <si>
    <t>NOTE:  Not sure if the EIA Consumption data are the same as this Total Demand data</t>
  </si>
  <si>
    <t>Consumption (billion kWh)</t>
  </si>
  <si>
    <t>Distributed Capacity</t>
  </si>
  <si>
    <t>Capacity (GW)</t>
  </si>
  <si>
    <t>NOTE: Could not find the Distributed Capacity data; needed?</t>
  </si>
  <si>
    <t>CEO - Decentralized electricity</t>
  </si>
  <si>
    <t>CERI - Distributed generation</t>
  </si>
  <si>
    <t>Generation (GWh)</t>
  </si>
  <si>
    <t>Electricity Emissions</t>
  </si>
  <si>
    <t>NOTE:  Need to find elect sector-specific emissions</t>
  </si>
  <si>
    <t>MMT CO2e</t>
  </si>
  <si>
    <t>CAN GHG Inventory</t>
  </si>
  <si>
    <t>Units</t>
  </si>
  <si>
    <t>Source</t>
  </si>
  <si>
    <t>Chart Title</t>
  </si>
  <si>
    <t>Vensim</t>
  </si>
  <si>
    <t>Gg CO2e</t>
  </si>
  <si>
    <t>KLHK</t>
  </si>
  <si>
    <t>Total GHG Emissions in CO2e</t>
  </si>
  <si>
    <t>Output Total CO2e Emissions by Sector Energy</t>
  </si>
  <si>
    <t>Output Total CO2e Emissions by Sector IPPU</t>
  </si>
  <si>
    <t>Output Total CO2e Emissions by Sector Agriculture</t>
  </si>
  <si>
    <t>Output Total CO2e Emissions by Sector FOLU</t>
  </si>
  <si>
    <t>-119,03</t>
  </si>
  <si>
    <t>Output Total CO2e Emissions by Sector Peat Fire</t>
  </si>
  <si>
    <t>Output Total CO2e Emissions by Sector Waste</t>
  </si>
  <si>
    <t>Output Energy Related CO2 Emissions by Sector Energy Industries</t>
  </si>
  <si>
    <t>Output Energy Related CO2 Emissions by Sector Manufacturer</t>
  </si>
  <si>
    <t>Output Energy Related CO2 Emissions by Sector Transportation</t>
  </si>
  <si>
    <t>Output Energy Related CO2 Emissions by Sector Commercial</t>
  </si>
  <si>
    <t>Output Energy Related CO2 Emissions by Sector Residential</t>
  </si>
  <si>
    <t>http://ditjenppi.menlhk.go.id/reddplus/images/adminppi/dokumen/igrk/LAP_igrk2020.pdf</t>
  </si>
  <si>
    <t>million tonnes of CO2 eq</t>
  </si>
  <si>
    <t>IEA</t>
  </si>
  <si>
    <t>GHG emissions from energy</t>
  </si>
  <si>
    <t>-</t>
  </si>
  <si>
    <t>kilo tonnes of CO2 eq</t>
  </si>
  <si>
    <t>GHG Fugitive emissions</t>
  </si>
  <si>
    <t>GHG emissions from fuel combustion</t>
  </si>
  <si>
    <t>GHG emissions from fuel combustion - Coal</t>
  </si>
  <si>
    <t>GHG emissions from fuel combustion - Oil</t>
  </si>
  <si>
    <t>GHG emissions from fuel combustion - Gas</t>
  </si>
  <si>
    <t>https://www.iea.org/data-and-statistics/data-product/greenhouse-gas-emissions-from-energy-highlights</t>
  </si>
  <si>
    <t>GitHub</t>
  </si>
  <si>
    <t>GHG Emission</t>
  </si>
  <si>
    <t>https://github.com/owid/energy-data</t>
  </si>
  <si>
    <t>Other Source: PwC</t>
  </si>
  <si>
    <t>US$ 2012</t>
  </si>
  <si>
    <t>Gross Domestic Product</t>
  </si>
  <si>
    <t>GDP in PPP terms</t>
  </si>
  <si>
    <t>interest rates</t>
  </si>
  <si>
    <t>BI Rate (Yearly)</t>
  </si>
  <si>
    <t>n.a</t>
  </si>
  <si>
    <t>GDP</t>
  </si>
  <si>
    <t>Residential Sector Fuel Used by Fuel Type</t>
  </si>
  <si>
    <t>Residential Sector Fuel Used x by Fuel Type (EPS and SEDS)</t>
  </si>
  <si>
    <t>(BTU)</t>
  </si>
  <si>
    <t>liquid fuels</t>
  </si>
  <si>
    <t>natural gas</t>
  </si>
  <si>
    <t>coal</t>
  </si>
  <si>
    <t>electricity</t>
  </si>
  <si>
    <t>renewables</t>
  </si>
  <si>
    <t>Indonesia Energy Consumption in Household Sector (in Energy Unit: Thousand BOE)</t>
  </si>
  <si>
    <t>Indonesia Energy Consumption in Household Sector (in BOE)</t>
  </si>
  <si>
    <t>Indonesia Energy Consumption in Household Sector (in mmBTU)</t>
  </si>
  <si>
    <t>Year</t>
  </si>
  <si>
    <t>Bio-mass(1)</t>
  </si>
  <si>
    <t>Biogas</t>
  </si>
  <si>
    <t>2018(2)</t>
  </si>
  <si>
    <t>2020(2)</t>
  </si>
  <si>
    <t>Source:</t>
  </si>
  <si>
    <t>https://www.esdm.go.id/assets/media/content/content-handbook-of-energy-economic-statistics-of-indonesia-2016-lvekpnc.pdf</t>
  </si>
  <si>
    <t>https://www.esdm.go.id/assets/media/content/content-handbook-of-energy-and-economic-statistics-of-indonesia-2020.pdf</t>
  </si>
  <si>
    <t>Note:</t>
  </si>
  <si>
    <t>BOE: Barrel of Oil Equivalent</t>
  </si>
  <si>
    <t>(1) Estimation Data</t>
  </si>
  <si>
    <t>(2) Revised Data</t>
  </si>
  <si>
    <t>Time</t>
  </si>
  <si>
    <t>NoSettings</t>
  </si>
  <si>
    <t>PwC:</t>
  </si>
  <si>
    <t>Units: 2016 US$ trillions</t>
  </si>
  <si>
    <t>Linear Interpolation of above data:</t>
  </si>
  <si>
    <t>in US$ 2016 trillions</t>
  </si>
  <si>
    <t>in US$ 2012</t>
  </si>
  <si>
    <t>EIA GDP Data</t>
  </si>
  <si>
    <t>NOTE: EIA doesn't explicitly specify, but like uses Indonesia Central Bureau of Statistics as their source</t>
  </si>
  <si>
    <t>GDP (Billion 2015$ PPP)</t>
  </si>
  <si>
    <t>INTL.4701-34-IDN-BDOLPPP.A</t>
  </si>
  <si>
    <t>Indonesia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</si>
</sst>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4">
    <font>
      <sz val="11.0"/>
      <color theme="1"/>
      <name val="Calibri"/>
      <scheme val="minor"/>
    </font>
    <font>
      <b/>
      <sz val="11.0"/>
      <color theme="1"/>
      <name val="Century Gothic"/>
    </font>
    <font>
      <color theme="1"/>
      <name val="Calibri"/>
      <scheme val="minor"/>
    </font>
    <font>
      <u/>
      <sz val="11.0"/>
      <color theme="10"/>
      <name val="Calibri"/>
    </font>
    <font>
      <color rgb="FF000000"/>
    </font>
    <font>
      <u/>
      <color rgb="FF0000FF"/>
    </font>
    <font>
      <sz val="11.0"/>
      <color theme="1"/>
      <name val="Calibri"/>
    </font>
    <font>
      <sz val="11.0"/>
      <color rgb="FF000000"/>
      <name val="Arial"/>
    </font>
    <font>
      <sz val="11.0"/>
      <color rgb="FF7F7F7F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i/>
      <sz val="11.0"/>
      <color theme="1"/>
      <name val="Calibri"/>
    </font>
    <font>
      <b/>
      <u/>
      <sz val="11.0"/>
      <color rgb="FF000000"/>
      <name val="Calibri"/>
    </font>
    <font>
      <u/>
      <sz val="11.0"/>
      <color rgb="FF0000FF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000000"/>
      <name val="&quot;Century Gothic&quot;"/>
    </font>
    <font>
      <sz val="11.0"/>
      <color theme="1"/>
      <name val="&quot;Century Gothic&quot;"/>
    </font>
    <font>
      <b/>
      <sz val="11.0"/>
      <color theme="1"/>
      <name val="&quot;Century Gothic&quot;"/>
    </font>
    <font>
      <b/>
      <sz val="11.0"/>
      <color rgb="FF000000"/>
      <name val="&quot;Century Gothic&quot;"/>
    </font>
    <font>
      <b/>
      <sz val="9.0"/>
      <color rgb="FF808080"/>
      <name val="Arial"/>
    </font>
    <font/>
    <font>
      <sz val="9.0"/>
      <color rgb="FF000000"/>
      <name val="Arial"/>
    </font>
    <font>
      <sz val="9.0"/>
      <color rgb="FF808080"/>
      <name val="Arial"/>
    </font>
    <font>
      <b/>
      <sz val="9.0"/>
      <color rgb="FF000000"/>
      <name val="Arial"/>
    </font>
    <font>
      <sz val="9.0"/>
      <color theme="1"/>
      <name val="Arial"/>
    </font>
    <font>
      <u/>
      <sz val="9.0"/>
      <color rgb="FF0563C1"/>
      <name val="Arial"/>
    </font>
    <font>
      <u/>
      <sz val="9.0"/>
      <color rgb="FF0563C1"/>
      <name val="Arial"/>
    </font>
    <font>
      <u/>
      <sz val="9.0"/>
      <color rgb="FF0563C1"/>
      <name val="Arial"/>
    </font>
    <font>
      <u/>
      <sz val="9.0"/>
      <color rgb="FF0563C1"/>
      <name val="Arial"/>
    </font>
    <font>
      <b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FD966"/>
        <bgColor rgb="FFFFD966"/>
      </patternFill>
    </fill>
    <fill>
      <patternFill patternType="solid">
        <fgColor rgb="FFEAC6FE"/>
        <bgColor rgb="FFEAC6FE"/>
      </patternFill>
    </fill>
    <fill>
      <patternFill patternType="solid">
        <fgColor rgb="FFF8CBAD"/>
        <bgColor rgb="FFF8CBAD"/>
      </patternFill>
    </fill>
    <fill>
      <patternFill patternType="solid">
        <fgColor rgb="FFDDEBF7"/>
        <bgColor rgb="FFDDEBF7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34">
    <border/>
    <border>
      <left/>
      <right/>
      <top/>
      <bottom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right style="thin">
        <color rgb="FFED7D31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ED7D31"/>
      </bottom>
    </border>
    <border>
      <right style="thin">
        <color rgb="FFED7D31"/>
      </right>
      <bottom style="thin">
        <color rgb="FFED7D31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theme="5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theme="5"/>
      </right>
      <bottom style="thin">
        <color rgb="FF000000"/>
      </bottom>
    </border>
    <border>
      <right style="thick">
        <color theme="5"/>
      </right>
    </border>
    <border>
      <left style="thin">
        <color rgb="FFED7D31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6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9" numFmtId="0" xfId="0" applyFont="1"/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6" numFmtId="0" xfId="0" applyFont="1"/>
    <xf borderId="0" fillId="0" fontId="10" numFmtId="0" xfId="0" applyAlignment="1" applyFont="1">
      <alignment horizontal="right" readingOrder="0" shrinkToFit="0" vertical="bottom" wrapText="0"/>
    </xf>
    <xf borderId="0" fillId="0" fontId="7" numFmtId="0" xfId="0" applyFont="1"/>
    <xf borderId="0" fillId="0" fontId="10" numFmtId="3" xfId="0" applyAlignment="1" applyFont="1" applyNumberFormat="1">
      <alignment horizontal="right" readingOrder="0" shrinkToFit="0" vertical="bottom" wrapText="0"/>
    </xf>
    <xf borderId="0" fillId="0" fontId="12" numFmtId="0" xfId="0" applyFont="1"/>
    <xf borderId="0" fillId="0" fontId="9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0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5" fillId="0" fontId="10" numFmtId="4" xfId="0" applyAlignment="1" applyBorder="1" applyFont="1" applyNumberFormat="1">
      <alignment horizontal="right" readingOrder="0"/>
    </xf>
    <xf borderId="3" fillId="0" fontId="10" numFmtId="4" xfId="0" applyAlignment="1" applyBorder="1" applyFont="1" applyNumberFormat="1">
      <alignment horizontal="right" readingOrder="0"/>
    </xf>
    <xf borderId="0" fillId="3" fontId="9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10" xfId="0" applyAlignment="1" applyFont="1" applyNumberFormat="1">
      <alignment horizontal="right" readingOrder="0" shrinkToFit="0" vertical="bottom" wrapText="0"/>
    </xf>
    <xf borderId="0" fillId="3" fontId="2" numFmtId="0" xfId="0" applyFont="1"/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2" numFmtId="3" xfId="0" applyFont="1" applyNumberFormat="1"/>
    <xf borderId="0" fillId="4" fontId="15" numFmtId="0" xfId="0" applyAlignment="1" applyFill="1" applyFont="1">
      <alignment readingOrder="0" shrinkToFit="0" vertical="bottom" wrapText="0"/>
    </xf>
    <xf borderId="0" fillId="4" fontId="16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3" fontId="19" numFmtId="0" xfId="0" applyAlignment="1" applyFont="1">
      <alignment horizontal="center" readingOrder="0" shrinkToFit="0" vertical="bottom" wrapText="0"/>
    </xf>
    <xf borderId="0" fillId="3" fontId="19" numFmtId="11" xfId="0" applyAlignment="1" applyFont="1" applyNumberFormat="1">
      <alignment horizontal="right" readingOrder="0" shrinkToFit="0" vertical="bottom" wrapText="0"/>
    </xf>
    <xf borderId="0" fillId="5" fontId="10" numFmtId="0" xfId="0" applyAlignment="1" applyFill="1" applyFont="1">
      <alignment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0" fillId="3" fontId="19" numFmtId="0" xfId="0" applyAlignment="1" applyFont="1">
      <alignment readingOrder="0" shrinkToFit="0" vertical="bottom" wrapText="0"/>
    </xf>
    <xf borderId="0" fillId="3" fontId="19" numFmtId="0" xfId="0" applyAlignment="1" applyFont="1">
      <alignment horizontal="right"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19" numFmtId="0" xfId="0" applyAlignment="1" applyFont="1">
      <alignment shrinkToFit="0" vertical="bottom" wrapText="0"/>
    </xf>
    <xf borderId="0" fillId="3" fontId="21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6" fontId="23" numFmtId="0" xfId="0" applyAlignment="1" applyFill="1" applyFont="1">
      <alignment horizontal="center" readingOrder="0" shrinkToFit="0" vertical="bottom" wrapText="0"/>
    </xf>
    <xf borderId="6" fillId="0" fontId="24" numFmtId="0" xfId="0" applyBorder="1" applyFont="1"/>
    <xf borderId="0" fillId="0" fontId="25" numFmtId="0" xfId="0" applyAlignment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0" fillId="0" fontId="26" numFmtId="0" xfId="0" applyAlignment="1" applyFont="1">
      <alignment horizontal="right" readingOrder="0" shrinkToFit="0" vertical="bottom" wrapText="0"/>
    </xf>
    <xf borderId="7" fillId="0" fontId="27" numFmtId="0" xfId="0" applyAlignment="1" applyBorder="1" applyFont="1">
      <alignment horizontal="center" readingOrder="0" shrinkToFit="0" vertical="bottom" wrapText="0"/>
    </xf>
    <xf borderId="8" fillId="0" fontId="27" numFmtId="0" xfId="0" applyAlignment="1" applyBorder="1" applyFont="1">
      <alignment horizontal="center" readingOrder="0" shrinkToFit="0" vertical="bottom" wrapText="0"/>
    </xf>
    <xf borderId="0" fillId="0" fontId="25" numFmtId="0" xfId="0" applyAlignment="1" applyFont="1">
      <alignment shrinkToFit="0" vertical="bottom" wrapText="0"/>
    </xf>
    <xf borderId="7" fillId="0" fontId="28" numFmtId="0" xfId="0" applyAlignment="1" applyBorder="1" applyFont="1">
      <alignment readingOrder="0" shrinkToFit="0" vertical="bottom" wrapText="0"/>
    </xf>
    <xf borderId="8" fillId="0" fontId="28" numFmtId="0" xfId="0" applyAlignment="1" applyBorder="1" applyFont="1">
      <alignment readingOrder="0" shrinkToFit="0" vertical="bottom" wrapText="0"/>
    </xf>
    <xf borderId="8" fillId="0" fontId="25" numFmtId="0" xfId="0" applyAlignment="1" applyBorder="1" applyFont="1">
      <alignment shrinkToFit="0" vertical="bottom" wrapText="0"/>
    </xf>
    <xf borderId="8" fillId="0" fontId="28" numFmtId="0" xfId="0" applyAlignment="1" applyBorder="1" applyFont="1">
      <alignment shrinkToFit="0" vertical="bottom" wrapText="0"/>
    </xf>
    <xf borderId="9" fillId="0" fontId="28" numFmtId="3" xfId="0" applyAlignment="1" applyBorder="1" applyFont="1" applyNumberFormat="1">
      <alignment readingOrder="0" shrinkToFit="0" vertical="bottom" wrapText="0"/>
    </xf>
    <xf borderId="0" fillId="0" fontId="25" numFmtId="3" xfId="0" applyAlignment="1" applyFont="1" applyNumberFormat="1">
      <alignment shrinkToFit="0" vertical="bottom" wrapText="0"/>
    </xf>
    <xf borderId="10" fillId="0" fontId="28" numFmtId="0" xfId="0" applyAlignment="1" applyBorder="1" applyFont="1">
      <alignment readingOrder="0" shrinkToFit="0" vertical="bottom" wrapText="0"/>
    </xf>
    <xf borderId="9" fillId="0" fontId="28" numFmtId="0" xfId="0" applyAlignment="1" applyBorder="1" applyFont="1">
      <alignment readingOrder="0" shrinkToFit="0" vertical="bottom" wrapText="0"/>
    </xf>
    <xf borderId="9" fillId="0" fontId="25" numFmtId="0" xfId="0" applyAlignment="1" applyBorder="1" applyFont="1">
      <alignment shrinkToFit="0" vertical="bottom" wrapText="0"/>
    </xf>
    <xf borderId="9" fillId="0" fontId="28" numFmtId="0" xfId="0" applyAlignment="1" applyBorder="1" applyFont="1">
      <alignment shrinkToFit="0" vertical="bottom" wrapText="0"/>
    </xf>
    <xf borderId="9" fillId="0" fontId="28" numFmtId="3" xfId="0" applyAlignment="1" applyBorder="1" applyFont="1" applyNumberFormat="1">
      <alignment horizontal="right" readingOrder="0" shrinkToFit="0" vertical="bottom" wrapText="0"/>
    </xf>
    <xf borderId="0" fillId="0" fontId="29" numFmtId="0" xfId="0" applyAlignment="1" applyFont="1">
      <alignment horizontal="left" readingOrder="0" shrinkToFit="0" vertical="bottom" wrapText="0"/>
    </xf>
    <xf borderId="0" fillId="0" fontId="30" numFmtId="0" xfId="0" applyAlignment="1" applyFont="1">
      <alignment horizontal="left" shrinkToFit="0" vertical="bottom" wrapText="0"/>
    </xf>
    <xf borderId="7" fillId="0" fontId="25" numFmtId="0" xfId="0" applyAlignment="1" applyBorder="1" applyFont="1">
      <alignment readingOrder="0" shrinkToFit="0" vertical="bottom" wrapText="0"/>
    </xf>
    <xf borderId="8" fillId="0" fontId="25" numFmtId="0" xfId="0" applyAlignment="1" applyBorder="1" applyFont="1">
      <alignment readingOrder="0" shrinkToFit="0" vertical="bottom" wrapText="0"/>
    </xf>
    <xf borderId="8" fillId="0" fontId="25" numFmtId="0" xfId="0" applyAlignment="1" applyBorder="1" applyFont="1">
      <alignment shrinkToFit="0" vertical="bottom" wrapText="0"/>
    </xf>
    <xf borderId="9" fillId="0" fontId="25" numFmtId="0" xfId="0" applyAlignment="1" applyBorder="1" applyFont="1">
      <alignment horizontal="right" readingOrder="0" shrinkToFit="0" vertical="bottom" wrapText="0"/>
    </xf>
    <xf borderId="9" fillId="0" fontId="25" numFmtId="0" xfId="0" applyAlignment="1" applyBorder="1" applyFont="1">
      <alignment readingOrder="0" shrinkToFit="0" vertical="bottom" wrapText="0"/>
    </xf>
    <xf borderId="10" fillId="0" fontId="25" numFmtId="0" xfId="0" applyAlignment="1" applyBorder="1" applyFont="1">
      <alignment readingOrder="0" shrinkToFit="0" vertical="bottom" wrapText="0"/>
    </xf>
    <xf borderId="9" fillId="0" fontId="25" numFmtId="0" xfId="0" applyAlignment="1" applyBorder="1" applyFont="1">
      <alignment shrinkToFit="0" vertical="bottom" wrapText="0"/>
    </xf>
    <xf borderId="9" fillId="0" fontId="25" numFmtId="3" xfId="0" applyAlignment="1" applyBorder="1" applyFont="1" applyNumberFormat="1">
      <alignment readingOrder="0" shrinkToFit="0" vertical="bottom" wrapText="0"/>
    </xf>
    <xf borderId="0" fillId="0" fontId="27" numFmtId="0" xfId="0" applyAlignment="1" applyFont="1">
      <alignment horizontal="center" shrinkToFit="0" vertical="bottom" wrapText="0"/>
    </xf>
    <xf borderId="7" fillId="0" fontId="25" numFmtId="0" xfId="0" applyAlignment="1" applyBorder="1" applyFont="1">
      <alignment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0" fontId="28" numFmtId="0" xfId="0" applyFont="1"/>
    <xf borderId="0" fillId="7" fontId="23" numFmtId="0" xfId="0" applyAlignment="1" applyFill="1" applyFont="1">
      <alignment readingOrder="0" shrinkToFit="0" vertical="bottom" wrapText="0"/>
    </xf>
    <xf borderId="0" fillId="7" fontId="23" numFmtId="0" xfId="0" applyAlignment="1" applyFont="1">
      <alignment shrinkToFit="0" vertical="bottom" wrapText="0"/>
    </xf>
    <xf borderId="11" fillId="0" fontId="26" numFmtId="0" xfId="0" applyAlignment="1" applyBorder="1" applyFont="1">
      <alignment shrinkToFit="0" vertical="bottom" wrapText="0"/>
    </xf>
    <xf borderId="11" fillId="0" fontId="26" numFmtId="0" xfId="0" applyAlignment="1" applyBorder="1" applyFont="1">
      <alignment horizontal="right" readingOrder="0" shrinkToFit="0" vertical="bottom" wrapText="0"/>
    </xf>
    <xf borderId="12" fillId="0" fontId="26" numFmtId="0" xfId="0" applyAlignment="1" applyBorder="1" applyFont="1">
      <alignment horizontal="right" readingOrder="0" shrinkToFit="0" vertical="bottom" wrapText="0"/>
    </xf>
    <xf borderId="11" fillId="0" fontId="25" numFmtId="0" xfId="0" applyAlignment="1" applyBorder="1" applyFont="1">
      <alignment shrinkToFit="0" vertical="bottom" wrapText="0"/>
    </xf>
    <xf borderId="11" fillId="0" fontId="25" numFmtId="0" xfId="0" applyAlignment="1" applyBorder="1" applyFont="1">
      <alignment horizontal="right"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6" fillId="0" fontId="26" numFmtId="0" xfId="0" applyAlignment="1" applyBorder="1" applyFont="1">
      <alignment shrinkToFit="0" vertical="bottom" wrapText="0"/>
    </xf>
    <xf borderId="0" fillId="0" fontId="25" numFmtId="11" xfId="0" applyAlignment="1" applyFont="1" applyNumberFormat="1">
      <alignment horizontal="right" readingOrder="0" shrinkToFit="0" vertical="bottom" wrapText="0"/>
    </xf>
    <xf borderId="13" fillId="0" fontId="27" numFmtId="0" xfId="0" applyAlignment="1" applyBorder="1" applyFont="1">
      <alignment horizontal="center" readingOrder="0" shrinkToFit="0" wrapText="0"/>
    </xf>
    <xf borderId="14" fillId="0" fontId="24" numFmtId="0" xfId="0" applyBorder="1" applyFont="1"/>
    <xf borderId="15" fillId="0" fontId="24" numFmtId="0" xfId="0" applyBorder="1" applyFont="1"/>
    <xf borderId="8" fillId="0" fontId="27" numFmtId="0" xfId="0" applyAlignment="1" applyBorder="1" applyFont="1">
      <alignment horizontal="right" readingOrder="0" shrinkToFit="0" vertical="bottom" wrapText="0"/>
    </xf>
    <xf borderId="16" fillId="0" fontId="24" numFmtId="0" xfId="0" applyBorder="1" applyFont="1"/>
    <xf borderId="17" fillId="0" fontId="24" numFmtId="0" xfId="0" applyBorder="1" applyFont="1"/>
    <xf borderId="18" fillId="0" fontId="24" numFmtId="0" xfId="0" applyBorder="1" applyFont="1"/>
    <xf borderId="9" fillId="0" fontId="25" numFmtId="0" xfId="0" applyAlignment="1" applyBorder="1" applyFont="1">
      <alignment horizontal="right" readingOrder="0"/>
    </xf>
    <xf borderId="0" fillId="0" fontId="25" numFmtId="0" xfId="0" applyAlignment="1" applyFont="1">
      <alignment horizontal="center" readingOrder="0" shrinkToFit="0" vertical="bottom" wrapText="0"/>
    </xf>
    <xf borderId="19" fillId="0" fontId="24" numFmtId="0" xfId="0" applyBorder="1" applyFont="1"/>
    <xf borderId="7" fillId="0" fontId="27" numFmtId="0" xfId="0" applyAlignment="1" applyBorder="1" applyFont="1">
      <alignment horizontal="right" readingOrder="0" shrinkToFit="0" vertical="bottom" wrapText="0"/>
    </xf>
    <xf borderId="10" fillId="0" fontId="25" numFmtId="0" xfId="0" applyAlignment="1" applyBorder="1" applyFont="1">
      <alignment shrinkToFit="0" vertical="bottom" wrapText="0"/>
    </xf>
    <xf borderId="9" fillId="0" fontId="25" numFmtId="11" xfId="0" applyAlignment="1" applyBorder="1" applyFont="1" applyNumberFormat="1">
      <alignment horizontal="right" readingOrder="0" shrinkToFit="0" vertical="bottom" wrapText="0"/>
    </xf>
    <xf borderId="6" fillId="0" fontId="26" numFmtId="0" xfId="0" applyAlignment="1" applyBorder="1" applyFont="1">
      <alignment shrinkToFit="0" vertical="bottom" wrapText="0"/>
    </xf>
    <xf borderId="20" fillId="0" fontId="27" numFmtId="0" xfId="0" applyAlignment="1" applyBorder="1" applyFont="1">
      <alignment readingOrder="0" shrinkToFit="0" vertical="bottom" wrapText="0"/>
    </xf>
    <xf borderId="20" fillId="0" fontId="25" numFmtId="0" xfId="0" applyAlignment="1" applyBorder="1" applyFont="1">
      <alignment readingOrder="0" shrinkToFit="0" vertical="bottom" wrapText="0"/>
    </xf>
    <xf borderId="0" fillId="0" fontId="25" numFmtId="0" xfId="0" applyAlignment="1" applyFont="1">
      <alignment shrinkToFit="0" vertical="bottom" wrapText="0"/>
    </xf>
    <xf borderId="21" fillId="8" fontId="27" numFmtId="0" xfId="0" applyAlignment="1" applyBorder="1" applyFill="1" applyFont="1">
      <alignment horizontal="center" readingOrder="0" shrinkToFit="0" wrapText="0"/>
    </xf>
    <xf borderId="22" fillId="0" fontId="24" numFmtId="0" xfId="0" applyBorder="1" applyFont="1"/>
    <xf borderId="8" fillId="0" fontId="24" numFmtId="0" xfId="0" applyBorder="1" applyFont="1"/>
    <xf borderId="23" fillId="8" fontId="27" numFmtId="0" xfId="0" applyAlignment="1" applyBorder="1" applyFont="1">
      <alignment horizontal="center" readingOrder="0" shrinkToFit="0" wrapText="0"/>
    </xf>
    <xf borderId="24" fillId="8" fontId="27" numFmtId="0" xfId="0" applyAlignment="1" applyBorder="1" applyFont="1">
      <alignment horizontal="center" readingOrder="0" shrinkToFit="0" wrapText="0"/>
    </xf>
    <xf borderId="0" fillId="0" fontId="27" numFmtId="0" xfId="0" applyAlignment="1" applyFont="1">
      <alignment shrinkToFit="0" vertical="bottom" wrapText="0"/>
    </xf>
    <xf borderId="8" fillId="0" fontId="27" numFmtId="0" xfId="0" applyAlignment="1" applyBorder="1" applyFont="1">
      <alignment shrinkToFit="0" vertical="bottom" wrapText="0"/>
    </xf>
    <xf borderId="10" fillId="0" fontId="25" numFmtId="0" xfId="0" applyAlignment="1" applyBorder="1" applyFont="1">
      <alignment horizontal="center" readingOrder="0" shrinkToFit="0" vertical="bottom" wrapText="0"/>
    </xf>
    <xf borderId="9" fillId="0" fontId="25" numFmtId="3" xfId="0" applyAlignment="1" applyBorder="1" applyFont="1" applyNumberFormat="1">
      <alignment horizontal="right" readingOrder="0" shrinkToFit="0" vertical="bottom" wrapText="0"/>
    </xf>
    <xf borderId="10" fillId="3" fontId="25" numFmtId="0" xfId="0" applyAlignment="1" applyBorder="1" applyFont="1">
      <alignment horizontal="center" readingOrder="0" shrinkToFit="0" vertical="bottom" wrapText="0"/>
    </xf>
    <xf borderId="9" fillId="3" fontId="25" numFmtId="3" xfId="0" applyAlignment="1" applyBorder="1" applyFont="1" applyNumberFormat="1">
      <alignment horizontal="right" readingOrder="0" shrinkToFit="0" vertical="bottom" wrapText="0"/>
    </xf>
    <xf borderId="9" fillId="3" fontId="25" numFmtId="0" xfId="0" applyAlignment="1" applyBorder="1" applyFont="1">
      <alignment horizontal="right" readingOrder="0" shrinkToFit="0" vertical="bottom" wrapText="0"/>
    </xf>
    <xf borderId="9" fillId="3" fontId="25" numFmtId="3" xfId="0" applyAlignment="1" applyBorder="1" applyFont="1" applyNumberFormat="1">
      <alignment readingOrder="0" shrinkToFit="0" vertical="bottom" wrapText="0"/>
    </xf>
    <xf borderId="9" fillId="3" fontId="25" numFmtId="0" xfId="0" applyAlignment="1" applyBorder="1" applyFont="1">
      <alignment readingOrder="0" shrinkToFit="0" vertical="bottom" wrapText="0"/>
    </xf>
    <xf borderId="25" fillId="0" fontId="25" numFmtId="0" xfId="0" applyAlignment="1" applyBorder="1" applyFont="1">
      <alignment shrinkToFit="0" vertical="bottom" wrapText="0"/>
    </xf>
    <xf borderId="0" fillId="0" fontId="25" numFmtId="0" xfId="0" applyAlignment="1" applyFont="1">
      <alignment horizontal="center" shrinkToFit="0" vertical="bottom" wrapText="0"/>
    </xf>
    <xf borderId="25" fillId="0" fontId="27" numFmtId="0" xfId="0" applyAlignment="1" applyBorder="1" applyFont="1">
      <alignment readingOrder="0" shrinkToFit="0" vertical="bottom" wrapText="0"/>
    </xf>
    <xf borderId="25" fillId="0" fontId="32" numFmtId="0" xfId="0" applyAlignment="1" applyBorder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6" numFmtId="11" xfId="0" applyFont="1" applyNumberFormat="1"/>
    <xf borderId="26" fillId="9" fontId="6" numFmtId="0" xfId="0" applyBorder="1" applyFill="1" applyFont="1"/>
    <xf borderId="27" fillId="9" fontId="6" numFmtId="0" xfId="0" applyBorder="1" applyFont="1"/>
    <xf borderId="28" fillId="9" fontId="6" numFmtId="0" xfId="0" applyBorder="1" applyFont="1"/>
    <xf borderId="29" fillId="10" fontId="6" numFmtId="164" xfId="0" applyBorder="1" applyFill="1" applyFont="1" applyNumberFormat="1"/>
    <xf borderId="30" fillId="10" fontId="6" numFmtId="164" xfId="0" applyBorder="1" applyFont="1" applyNumberFormat="1"/>
    <xf borderId="31" fillId="10" fontId="6" numFmtId="164" xfId="0" applyBorder="1" applyFont="1" applyNumberFormat="1"/>
    <xf borderId="32" fillId="9" fontId="6" numFmtId="0" xfId="0" applyBorder="1" applyFont="1"/>
    <xf borderId="0" fillId="9" fontId="6" numFmtId="0" xfId="0" applyFont="1"/>
    <xf borderId="33" fillId="10" fontId="6" numFmtId="164" xfId="0" applyBorder="1" applyFont="1" applyNumberFormat="1"/>
    <xf borderId="0" fillId="0" fontId="6" numFmtId="164" xfId="0" applyFont="1" applyNumberFormat="1"/>
    <xf borderId="0" fillId="10" fontId="6" numFmtId="164" xfId="0" applyFont="1" applyNumberFormat="1"/>
    <xf borderId="1" fillId="11" fontId="6" numFmtId="0" xfId="0" applyBorder="1" applyFill="1" applyFont="1"/>
    <xf borderId="1" fillId="11" fontId="6" numFmtId="11" xfId="0" applyBorder="1" applyFont="1" applyNumberFormat="1"/>
    <xf borderId="0" fillId="11" fontId="6" numFmtId="11" xfId="0" applyFont="1" applyNumberFormat="1"/>
    <xf borderId="0" fillId="0" fontId="3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757575"/>
                </a:solidFill>
                <a:latin typeface="Arial"/>
              </a:defRPr>
            </a:pPr>
            <a:r>
              <a:rPr b="1" sz="1200">
                <a:solidFill>
                  <a:srgbClr val="757575"/>
                </a:solidFill>
                <a:latin typeface="Arial"/>
              </a:rPr>
              <a:t>Commercial Sector Fuel Use by Fuel Type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'Commercial-SO'!$A$8:$B$8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'Commercial-SO'!$C$6:$J$6</c:f>
            </c:strRef>
          </c:cat>
          <c:val>
            <c:numRef>
              <c:f>'Commercial-SO'!$C$8:$J$8</c:f>
              <c:numCache/>
            </c:numRef>
          </c:val>
          <c:smooth val="0"/>
        </c:ser>
        <c:ser>
          <c:idx val="2"/>
          <c:order val="2"/>
          <c:tx>
            <c:strRef>
              <c:f>'Commercial-SO'!$A$9:$B$9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'Commercial-SO'!$C$6:$J$6</c:f>
            </c:strRef>
          </c:cat>
          <c:val>
            <c:numRef>
              <c:f>'Commercial-SO'!$C$9:$J$9</c:f>
              <c:numCache/>
            </c:numRef>
          </c:val>
          <c:smooth val="0"/>
        </c:ser>
        <c:ser>
          <c:idx val="3"/>
          <c:order val="3"/>
          <c:tx>
            <c:strRef>
              <c:f>'Commercial-SO'!$A$10:$B$10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'Commercial-SO'!$C$6:$J$6</c:f>
            </c:strRef>
          </c:cat>
          <c:val>
            <c:numRef>
              <c:f>'Commercial-SO'!$C$10:$J$10</c:f>
              <c:numCache/>
            </c:numRef>
          </c:val>
          <c:smooth val="0"/>
        </c:ser>
        <c:ser>
          <c:idx val="4"/>
          <c:order val="4"/>
          <c:tx>
            <c:strRef>
              <c:f>'Commercial-SO'!$A$11:$B$11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'Commercial-SO'!$C$6:$J$6</c:f>
            </c:strRef>
          </c:cat>
          <c:val>
            <c:numRef>
              <c:f>'Commercial-SO'!$C$11:$J$11</c:f>
              <c:numCache/>
            </c:numRef>
          </c:val>
          <c:smooth val="0"/>
        </c:ser>
        <c:ser>
          <c:idx val="5"/>
          <c:order val="5"/>
          <c:tx>
            <c:strRef>
              <c:f>'Commercial-SO'!$A$12:$B$12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'Commercial-SO'!$C$6:$J$6</c:f>
            </c:strRef>
          </c:cat>
          <c:val>
            <c:numRef>
              <c:f>'Commercial-SO'!$C$12:$J$12</c:f>
              <c:numCache/>
            </c:numRef>
          </c:val>
          <c:smooth val="0"/>
        </c:ser>
        <c:ser>
          <c:idx val="6"/>
          <c:order val="6"/>
          <c:tx>
            <c:strRef>
              <c:f>'Commercial-SO'!$A$13:$B$13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'Commercial-SO'!$C$6:$J$6</c:f>
            </c:strRef>
          </c:cat>
          <c:val>
            <c:numRef>
              <c:f>'Commercial-SO'!$C$13:$J$13</c:f>
              <c:numCache/>
            </c:numRef>
          </c:val>
          <c:smooth val="0"/>
        </c:ser>
        <c:ser>
          <c:idx val="7"/>
          <c:order val="7"/>
          <c:tx>
            <c:strRef>
              <c:f>'Commercial-SO'!$A$14:$B$14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'Commercial-SO'!$C$6:$J$6</c:f>
            </c:strRef>
          </c:cat>
          <c:val>
            <c:numRef>
              <c:f>'Commercial-SO'!$C$14:$J$14</c:f>
              <c:numCache/>
            </c:numRef>
          </c:val>
          <c:smooth val="0"/>
        </c:ser>
        <c:axId val="2099582619"/>
        <c:axId val="755203257"/>
      </c:lineChart>
      <c:catAx>
        <c:axId val="2099582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(thousand BOE)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203257"/>
      </c:catAx>
      <c:valAx>
        <c:axId val="755203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582619"/>
      </c:valAx>
      <c:lineChart>
        <c:varyColors val="0"/>
        <c:ser>
          <c:idx val="0"/>
          <c:order val="0"/>
          <c:tx>
            <c:strRef>
              <c:f>'Commercial-SO'!$A$7:$B$7</c:f>
            </c:strRef>
          </c:tx>
          <c:spPr>
            <a:ln cmpd="sng">
              <a:solidFill>
                <a:srgbClr val="4472C4"/>
              </a:solidFill>
              <a:prstDash val="dash"/>
            </a:ln>
          </c:spPr>
          <c:marker>
            <c:symbol val="none"/>
          </c:marker>
          <c:cat>
            <c:strRef>
              <c:f>'Commercial-SO'!$C$6:$J$6</c:f>
            </c:strRef>
          </c:cat>
          <c:val>
            <c:numRef>
              <c:f>'Commercial-SO'!$C$7:$J$7</c:f>
              <c:numCache/>
            </c:numRef>
          </c:val>
          <c:smooth val="0"/>
        </c:ser>
        <c:axId val="1688637170"/>
        <c:axId val="1949765449"/>
      </c:lineChart>
      <c:catAx>
        <c:axId val="168863717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765449"/>
      </c:catAx>
      <c:valAx>
        <c:axId val="194976544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6371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665048118985127"/>
          <c:y val="0.1276764199655766"/>
          <c:w val="0.8093562992125986"/>
          <c:h val="0.6863899825021873"/>
        </c:manualLayout>
      </c:layout>
      <c:scatterChart>
        <c:scatterStyle val="lineMarker"/>
        <c:ser>
          <c:idx val="0"/>
          <c:order val="0"/>
          <c:tx>
            <c:v>EPS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'Economics - DM'!$L$2:$AP$2</c:f>
            </c:numRef>
          </c:xVal>
          <c:yVal>
            <c:numRef>
              <c:f>'Economics - DM'!$L$3:$AP$3</c:f>
              <c:numCache/>
            </c:numRef>
          </c:yVal>
        </c:ser>
        <c:ser>
          <c:idx val="1"/>
          <c:order val="1"/>
          <c:tx>
            <c:v>PwC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'Economics - DM'!$L$2:$AP$2</c:f>
            </c:numRef>
          </c:xVal>
          <c:yVal>
            <c:numRef>
              <c:f>'Economics - DM'!$L$5:$AP$5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77026"/>
        <c:axId val="1226185533"/>
      </c:scatterChart>
      <c:valAx>
        <c:axId val="650677026"/>
        <c:scaling>
          <c:orientation val="minMax"/>
          <c:max val="20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6185533"/>
      </c:valAx>
      <c:valAx>
        <c:axId val="1226185533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06770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10</xdr:row>
      <xdr:rowOff>9525</xdr:rowOff>
    </xdr:from>
    <xdr:ext cx="8201025" cy="39528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45</xdr:row>
      <xdr:rowOff>200025</xdr:rowOff>
    </xdr:from>
    <xdr:ext cx="5076825" cy="3438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45</xdr:row>
      <xdr:rowOff>200025</xdr:rowOff>
    </xdr:from>
    <xdr:ext cx="5715000" cy="35147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561975</xdr:colOff>
      <xdr:row>3</xdr:row>
      <xdr:rowOff>38100</xdr:rowOff>
    </xdr:from>
    <xdr:ext cx="6457950" cy="34385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1533525</xdr:colOff>
      <xdr:row>4</xdr:row>
      <xdr:rowOff>76200</xdr:rowOff>
    </xdr:from>
    <xdr:ext cx="7772400" cy="22098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95250</xdr:rowOff>
    </xdr:from>
    <xdr:ext cx="6381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390525</xdr:colOff>
      <xdr:row>5</xdr:row>
      <xdr:rowOff>95250</xdr:rowOff>
    </xdr:from>
    <xdr:ext cx="6924675" cy="3838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wc.com/gx/en/research-insights/economy/the-world-in-2050.html" TargetMode="External"/><Relationship Id="rId2" Type="http://schemas.openxmlformats.org/officeDocument/2006/relationships/hyperlink" Target="https://data.aseanstats.org/indicator/ASE.TRP.ROD.B.005" TargetMode="External"/><Relationship Id="rId3" Type="http://schemas.openxmlformats.org/officeDocument/2006/relationships/hyperlink" Target="https://www.esdm.go.id/assets/media/content/content-handbook-of-energy-and-economic-statistics-of-indonesia-2021.pdf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wc.com/gx/en/research-insights/economy/the-world-in-2050.html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ata.aseanstats.org/indicator/ASE.TRP.ROD.B.005)" TargetMode="External"/><Relationship Id="rId3" Type="http://schemas.openxmlformats.org/officeDocument/2006/relationships/hyperlink" Target="http://www.iea.org/publications/freepublications/publication/transport2009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international/data/country/IDN/electricity/electricity-generation?pd=2&amp;p=0000002000002000020007vo70400fvu2&amp;u=0&amp;f=A&amp;v=mapbubble&amp;a=-&amp;i=none&amp;vo=value&amp;&amp;t=C&amp;g=none&amp;l=249--104&amp;s=315532800000&amp;e=1609459200000" TargetMode="External"/><Relationship Id="rId2" Type="http://schemas.openxmlformats.org/officeDocument/2006/relationships/hyperlink" Target="https://www.eia.gov/international/data/country/IDN/electricity/electricity-generation?pd=2&amp;p=0000002000002000020007vo70400fvu2&amp;u=0&amp;f=A&amp;v=mapbubble&amp;a=-&amp;i=none&amp;vo=value&amp;&amp;t=C&amp;g=none&amp;l=249--104&amp;s=315532800000&amp;e=1609459200000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ditjenppi.menlhk.go.id/reddplus/images/adminppi/dokumen/igrk/LAP_igrk2020.pdf" TargetMode="External"/><Relationship Id="rId2" Type="http://schemas.openxmlformats.org/officeDocument/2006/relationships/hyperlink" Target="https://www.iea.org/data-and-statistics/data-product/greenhouse-gas-emissions-from-energy-highlights" TargetMode="External"/><Relationship Id="rId3" Type="http://schemas.openxmlformats.org/officeDocument/2006/relationships/hyperlink" Target="https://github.com/owid/energy-data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esdm.go.id/assets/media/content/content-handbook-of-energy-economic-statistics-of-indonesia-2016-lvekpnc.pdf" TargetMode="External"/><Relationship Id="rId3" Type="http://schemas.openxmlformats.org/officeDocument/2006/relationships/hyperlink" Target="https://www.esdm.go.id/assets/media/content/content-handbook-of-energy-and-economic-statistics-of-indonesia-2021.pdf" TargetMode="External"/><Relationship Id="rId4" Type="http://schemas.openxmlformats.org/officeDocument/2006/relationships/hyperlink" Target="https://www.esdm.go.id/assets/media/content/content-handbook-of-energy-and-economic-statistics-of-indonesia-2020.pdf" TargetMode="External"/><Relationship Id="rId5" Type="http://schemas.openxmlformats.org/officeDocument/2006/relationships/drawing" Target="../drawings/drawing8.xml"/><Relationship Id="rId6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6" width="8.86"/>
  </cols>
  <sheetData>
    <row r="1">
      <c r="A1" s="1" t="s">
        <v>0</v>
      </c>
      <c r="B1" s="1"/>
    </row>
    <row r="2">
      <c r="A2" s="2" t="s">
        <v>1</v>
      </c>
    </row>
    <row r="3">
      <c r="A3" s="2" t="s">
        <v>2</v>
      </c>
    </row>
    <row r="4">
      <c r="A4" s="3" t="s">
        <v>3</v>
      </c>
    </row>
    <row r="6">
      <c r="A6" s="4" t="s">
        <v>4</v>
      </c>
    </row>
    <row r="7">
      <c r="A7" s="5" t="s">
        <v>5</v>
      </c>
    </row>
    <row r="8">
      <c r="A8" s="6" t="s">
        <v>6</v>
      </c>
    </row>
    <row r="16">
      <c r="A16" s="2" t="s">
        <v>7</v>
      </c>
    </row>
    <row r="20">
      <c r="A20" s="2" t="s">
        <v>8</v>
      </c>
    </row>
    <row r="21" ht="15.75" customHeight="1">
      <c r="A21" s="2">
        <f>0.957</f>
        <v>0.957</v>
      </c>
      <c r="B21" s="2" t="s">
        <v>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data" ref="A4"/>
    <hyperlink r:id="rId2" ref="A7"/>
    <hyperlink r:id="rId3" ref="A8"/>
  </hyperlinks>
  <printOptions/>
  <pageMargins bottom="0.75" footer="0.0" header="0.0" left="0.7" right="0.7" top="0.75"/>
  <pageSetup orientation="landscape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2" t="s">
        <v>165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5.43"/>
    <col customWidth="1" min="3" max="44" width="8.86"/>
  </cols>
  <sheetData>
    <row r="1">
      <c r="A1" s="2" t="s">
        <v>196</v>
      </c>
      <c r="B1" s="3" t="s">
        <v>3</v>
      </c>
    </row>
    <row r="3">
      <c r="A3" s="2" t="s">
        <v>197</v>
      </c>
      <c r="B3" s="146">
        <v>2016.0</v>
      </c>
      <c r="C3" s="147">
        <v>2020.0</v>
      </c>
      <c r="D3" s="147">
        <v>2025.0</v>
      </c>
      <c r="E3" s="147">
        <v>2030.0</v>
      </c>
      <c r="F3" s="147">
        <v>2035.0</v>
      </c>
      <c r="G3" s="147">
        <v>2040.0</v>
      </c>
      <c r="H3" s="147">
        <v>2045.0</v>
      </c>
      <c r="I3" s="148">
        <v>2050.0</v>
      </c>
    </row>
    <row r="4">
      <c r="B4" s="149">
        <f>3</f>
        <v>3</v>
      </c>
      <c r="C4" s="150">
        <f>3.8</f>
        <v>3.8</v>
      </c>
      <c r="D4" s="150">
        <f>4.5</f>
        <v>4.5</v>
      </c>
      <c r="E4" s="150">
        <f>5.4</f>
        <v>5.4</v>
      </c>
      <c r="F4" s="150">
        <f>6.5</f>
        <v>6.5</v>
      </c>
      <c r="G4" s="150">
        <f>7.7</f>
        <v>7.7</v>
      </c>
      <c r="H4" s="150">
        <f>9</f>
        <v>9</v>
      </c>
      <c r="I4" s="151">
        <f>10.5</f>
        <v>10.5</v>
      </c>
    </row>
    <row r="6">
      <c r="A6" s="2" t="s">
        <v>198</v>
      </c>
    </row>
    <row r="7">
      <c r="B7" s="152">
        <v>2016.0</v>
      </c>
      <c r="C7" s="2">
        <v>2017.0</v>
      </c>
      <c r="D7" s="2">
        <v>2018.0</v>
      </c>
      <c r="E7" s="2">
        <v>2019.0</v>
      </c>
      <c r="F7" s="152">
        <v>2020.0</v>
      </c>
      <c r="G7" s="2">
        <v>2021.0</v>
      </c>
      <c r="H7" s="2">
        <v>2022.0</v>
      </c>
      <c r="I7" s="2">
        <v>2023.0</v>
      </c>
      <c r="J7" s="2">
        <v>2024.0</v>
      </c>
      <c r="K7" s="152">
        <v>2025.0</v>
      </c>
      <c r="L7" s="2">
        <v>2026.0</v>
      </c>
      <c r="M7" s="2">
        <v>2027.0</v>
      </c>
      <c r="N7" s="2">
        <v>2028.0</v>
      </c>
      <c r="O7" s="2">
        <v>2029.0</v>
      </c>
      <c r="P7" s="152">
        <v>2030.0</v>
      </c>
      <c r="Q7" s="2">
        <v>2031.0</v>
      </c>
      <c r="R7" s="2">
        <v>2032.0</v>
      </c>
      <c r="S7" s="2">
        <v>2033.0</v>
      </c>
      <c r="T7" s="2">
        <v>2034.0</v>
      </c>
      <c r="U7" s="152">
        <v>2035.0</v>
      </c>
      <c r="V7" s="2">
        <v>2036.0</v>
      </c>
      <c r="W7" s="2">
        <v>2037.0</v>
      </c>
      <c r="X7" s="2">
        <v>2038.0</v>
      </c>
      <c r="Y7" s="2">
        <v>2039.0</v>
      </c>
      <c r="Z7" s="152">
        <v>2040.0</v>
      </c>
      <c r="AA7" s="2">
        <v>2041.0</v>
      </c>
      <c r="AB7" s="2">
        <v>2042.0</v>
      </c>
      <c r="AC7" s="2">
        <v>2043.0</v>
      </c>
      <c r="AD7" s="2">
        <v>2044.0</v>
      </c>
      <c r="AE7" s="152">
        <v>2045.0</v>
      </c>
      <c r="AF7" s="2">
        <v>2046.0</v>
      </c>
      <c r="AG7" s="2">
        <v>2047.0</v>
      </c>
      <c r="AH7" s="2">
        <v>2048.0</v>
      </c>
      <c r="AI7" s="2">
        <v>2049.0</v>
      </c>
      <c r="AJ7" s="152">
        <v>2050.0</v>
      </c>
      <c r="AK7" s="153"/>
      <c r="AL7" s="153"/>
      <c r="AM7" s="153"/>
      <c r="AN7" s="153"/>
      <c r="AO7" s="153"/>
      <c r="AP7" s="153"/>
      <c r="AQ7" s="153"/>
      <c r="AR7" s="153"/>
    </row>
    <row r="8">
      <c r="A8" s="2" t="s">
        <v>199</v>
      </c>
      <c r="B8" s="154">
        <f>B4</f>
        <v>3</v>
      </c>
      <c r="C8" s="155">
        <f t="shared" ref="C8:E8" si="1">($F$8-$B$8)/COUNT($C$7:$F$7)+B8</f>
        <v>3.2</v>
      </c>
      <c r="D8" s="155">
        <f t="shared" si="1"/>
        <v>3.4</v>
      </c>
      <c r="E8" s="155">
        <f t="shared" si="1"/>
        <v>3.6</v>
      </c>
      <c r="F8" s="154">
        <f>C4</f>
        <v>3.8</v>
      </c>
      <c r="G8" s="155">
        <f t="shared" ref="G8:J8" si="2">($K$8-$F$8)/COUNT($G$7:$K$7)+F8</f>
        <v>3.94</v>
      </c>
      <c r="H8" s="155">
        <f t="shared" si="2"/>
        <v>4.08</v>
      </c>
      <c r="I8" s="155">
        <f t="shared" si="2"/>
        <v>4.22</v>
      </c>
      <c r="J8" s="155">
        <f t="shared" si="2"/>
        <v>4.36</v>
      </c>
      <c r="K8" s="154">
        <f>D4</f>
        <v>4.5</v>
      </c>
      <c r="L8" s="155">
        <f t="shared" ref="L8:O8" si="3">($P$8-$K$8)/COUNT($L$7:$P$7)+K8</f>
        <v>4.68</v>
      </c>
      <c r="M8" s="155">
        <f t="shared" si="3"/>
        <v>4.86</v>
      </c>
      <c r="N8" s="155">
        <f t="shared" si="3"/>
        <v>5.04</v>
      </c>
      <c r="O8" s="155">
        <f t="shared" si="3"/>
        <v>5.22</v>
      </c>
      <c r="P8" s="154">
        <f>E4</f>
        <v>5.4</v>
      </c>
      <c r="Q8" s="155">
        <f t="shared" ref="Q8:T8" si="4">($U$8-$P$8)/COUNT($Q$7:$U$7)+P8</f>
        <v>5.62</v>
      </c>
      <c r="R8" s="155">
        <f t="shared" si="4"/>
        <v>5.84</v>
      </c>
      <c r="S8" s="155">
        <f t="shared" si="4"/>
        <v>6.06</v>
      </c>
      <c r="T8" s="155">
        <f t="shared" si="4"/>
        <v>6.28</v>
      </c>
      <c r="U8" s="154">
        <f>F4</f>
        <v>6.5</v>
      </c>
      <c r="V8" s="155">
        <f t="shared" ref="V8:Y8" si="5">($Z$8-$U$8)/COUNT($V$7:$Z$7)+U8</f>
        <v>6.74</v>
      </c>
      <c r="W8" s="155">
        <f t="shared" si="5"/>
        <v>6.98</v>
      </c>
      <c r="X8" s="155">
        <f t="shared" si="5"/>
        <v>7.22</v>
      </c>
      <c r="Y8" s="155">
        <f t="shared" si="5"/>
        <v>7.46</v>
      </c>
      <c r="Z8" s="154">
        <f>G4</f>
        <v>7.7</v>
      </c>
      <c r="AA8" s="155">
        <f t="shared" ref="AA8:AD8" si="6">($AE$8-$Z$8)/COUNT($AA$7:$AE$7)+Z8</f>
        <v>7.96</v>
      </c>
      <c r="AB8" s="155">
        <f t="shared" si="6"/>
        <v>8.22</v>
      </c>
      <c r="AC8" s="155">
        <f t="shared" si="6"/>
        <v>8.48</v>
      </c>
      <c r="AD8" s="155">
        <f t="shared" si="6"/>
        <v>8.74</v>
      </c>
      <c r="AE8" s="154">
        <f>H4</f>
        <v>9</v>
      </c>
      <c r="AF8" s="155">
        <f t="shared" ref="AF8:AI8" si="7">($AJ$8-$AE$8)/COUNT($AF$7:$AJ$7)+AE8</f>
        <v>9.3</v>
      </c>
      <c r="AG8" s="155">
        <f t="shared" si="7"/>
        <v>9.6</v>
      </c>
      <c r="AH8" s="155">
        <f t="shared" si="7"/>
        <v>9.9</v>
      </c>
      <c r="AI8" s="155">
        <f t="shared" si="7"/>
        <v>10.2</v>
      </c>
      <c r="AJ8" s="154">
        <f>I4</f>
        <v>10.5</v>
      </c>
      <c r="AK8" s="156"/>
      <c r="AL8" s="156"/>
      <c r="AM8" s="156"/>
      <c r="AN8" s="156"/>
      <c r="AO8" s="156"/>
      <c r="AP8" s="156"/>
      <c r="AQ8" s="156"/>
      <c r="AR8" s="156"/>
    </row>
    <row r="9">
      <c r="A9" s="157" t="s">
        <v>200</v>
      </c>
      <c r="B9" s="158">
        <f>B8*Sources!$A$21*10^12</f>
        <v>2871000000000</v>
      </c>
      <c r="C9" s="158">
        <f>C8*Sources!$A$21*10^12</f>
        <v>3062400000000</v>
      </c>
      <c r="D9" s="158">
        <f>D8*Sources!$A$21*10^12</f>
        <v>3253800000000</v>
      </c>
      <c r="E9" s="158">
        <f>E8*Sources!$A$21*10^12</f>
        <v>3445200000000</v>
      </c>
      <c r="F9" s="158">
        <f>F8*Sources!$A$21*10^12</f>
        <v>3636600000000</v>
      </c>
      <c r="G9" s="158">
        <f>G8*Sources!$A$21*10^12</f>
        <v>3770580000000</v>
      </c>
      <c r="H9" s="158">
        <f>H8*Sources!$A$21*10^12</f>
        <v>3904560000000</v>
      </c>
      <c r="I9" s="158">
        <f>I8*Sources!$A$21*10^12</f>
        <v>4038540000000</v>
      </c>
      <c r="J9" s="158">
        <f>J8*Sources!$A$21*10^12</f>
        <v>4172520000000</v>
      </c>
      <c r="K9" s="158">
        <f>K8*Sources!$A$21*10^12</f>
        <v>4306500000000</v>
      </c>
      <c r="L9" s="158">
        <f>L8*Sources!$A$21*10^12</f>
        <v>4478760000000</v>
      </c>
      <c r="M9" s="158">
        <f>M8*Sources!$A$21*10^12</f>
        <v>4651020000000</v>
      </c>
      <c r="N9" s="158">
        <f>N8*Sources!$A$21*10^12</f>
        <v>4823280000000</v>
      </c>
      <c r="O9" s="158">
        <f>O8*Sources!$A$21*10^12</f>
        <v>4995540000000</v>
      </c>
      <c r="P9" s="158">
        <f>P8*Sources!$A$21*10^12</f>
        <v>5167800000000</v>
      </c>
      <c r="Q9" s="158">
        <f>Q8*Sources!$A$21*10^12</f>
        <v>5378340000000</v>
      </c>
      <c r="R9" s="158">
        <f>R8*Sources!$A$21*10^12</f>
        <v>5588880000000</v>
      </c>
      <c r="S9" s="158">
        <f>S8*Sources!$A$21*10^12</f>
        <v>5799420000000</v>
      </c>
      <c r="T9" s="158">
        <f>T8*Sources!$A$21*10^12</f>
        <v>6009960000000</v>
      </c>
      <c r="U9" s="158">
        <f>U8*Sources!$A$21*10^12</f>
        <v>6220500000000</v>
      </c>
      <c r="V9" s="158">
        <f>V8*Sources!$A$21*10^12</f>
        <v>6450180000000</v>
      </c>
      <c r="W9" s="158">
        <f>W8*Sources!$A$21*10^12</f>
        <v>6679860000000</v>
      </c>
      <c r="X9" s="158">
        <f>X8*Sources!$A$21*10^12</f>
        <v>6909540000000</v>
      </c>
      <c r="Y9" s="158">
        <f>Y8*Sources!$A$21*10^12</f>
        <v>7139220000000</v>
      </c>
      <c r="Z9" s="158">
        <f>Z8*Sources!$A$21*10^12</f>
        <v>7368900000000</v>
      </c>
      <c r="AA9" s="158">
        <f>AA8*Sources!$A$21*10^12</f>
        <v>7617720000000</v>
      </c>
      <c r="AB9" s="158">
        <f>AB8*Sources!$A$21*10^12</f>
        <v>7866540000000</v>
      </c>
      <c r="AC9" s="158">
        <f>AC8*Sources!$A$21*10^12</f>
        <v>8115360000000</v>
      </c>
      <c r="AD9" s="158">
        <f>AD8*Sources!$A$21*10^12</f>
        <v>8364180000000</v>
      </c>
      <c r="AE9" s="158">
        <f>AE8*Sources!$A$21*10^12</f>
        <v>8613000000000</v>
      </c>
      <c r="AF9" s="158">
        <f>AF8*Sources!$A$21*10^12</f>
        <v>8900100000000</v>
      </c>
      <c r="AG9" s="158">
        <f>AG8*Sources!$A$21*10^12</f>
        <v>9187200000000</v>
      </c>
      <c r="AH9" s="158">
        <f>AH8*Sources!$A$21*10^12</f>
        <v>9474300000000</v>
      </c>
      <c r="AI9" s="158">
        <f>AI8*Sources!$A$21*10^12</f>
        <v>9761400000000</v>
      </c>
      <c r="AJ9" s="158">
        <f>AJ8*Sources!$A$21*10^12</f>
        <v>10048500000000</v>
      </c>
      <c r="AK9" s="159"/>
      <c r="AL9" s="159"/>
      <c r="AM9" s="159"/>
      <c r="AN9" s="159"/>
      <c r="AO9" s="159"/>
      <c r="AP9" s="159"/>
      <c r="AQ9" s="159"/>
      <c r="AR9" s="15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60" t="s">
        <v>201</v>
      </c>
      <c r="B34" s="4" t="s">
        <v>202</v>
      </c>
    </row>
    <row r="35" ht="15.75" customHeight="1">
      <c r="A35" s="4" t="s">
        <v>203</v>
      </c>
      <c r="C35" s="4">
        <v>1980.0</v>
      </c>
      <c r="D35" s="4">
        <v>1981.0</v>
      </c>
      <c r="E35" s="4">
        <v>1982.0</v>
      </c>
      <c r="F35" s="4">
        <v>1983.0</v>
      </c>
      <c r="G35" s="4">
        <v>1984.0</v>
      </c>
      <c r="H35" s="4">
        <v>1985.0</v>
      </c>
      <c r="I35" s="4">
        <v>1986.0</v>
      </c>
      <c r="J35" s="4">
        <v>1987.0</v>
      </c>
      <c r="K35" s="4">
        <v>1988.0</v>
      </c>
      <c r="L35" s="4">
        <v>1989.0</v>
      </c>
      <c r="M35" s="4">
        <v>1990.0</v>
      </c>
      <c r="N35" s="4">
        <v>1991.0</v>
      </c>
      <c r="O35" s="4">
        <v>1992.0</v>
      </c>
      <c r="P35" s="4">
        <v>1993.0</v>
      </c>
      <c r="Q35" s="4">
        <v>1994.0</v>
      </c>
      <c r="R35" s="4">
        <v>1995.0</v>
      </c>
      <c r="S35" s="4">
        <v>1996.0</v>
      </c>
      <c r="T35" s="4">
        <v>1997.0</v>
      </c>
      <c r="U35" s="4">
        <v>1998.0</v>
      </c>
      <c r="V35" s="4">
        <v>1999.0</v>
      </c>
      <c r="W35" s="4">
        <v>2000.0</v>
      </c>
      <c r="X35" s="4">
        <v>2001.0</v>
      </c>
      <c r="Y35" s="4">
        <v>2002.0</v>
      </c>
      <c r="Z35" s="4">
        <v>2003.0</v>
      </c>
      <c r="AA35" s="4">
        <v>2004.0</v>
      </c>
      <c r="AB35" s="4">
        <v>2005.0</v>
      </c>
      <c r="AC35" s="4">
        <v>2006.0</v>
      </c>
      <c r="AD35" s="4">
        <v>2007.0</v>
      </c>
      <c r="AE35" s="4">
        <v>2008.0</v>
      </c>
      <c r="AF35" s="4">
        <v>2009.0</v>
      </c>
      <c r="AG35" s="4">
        <v>2010.0</v>
      </c>
      <c r="AH35" s="4">
        <v>2011.0</v>
      </c>
      <c r="AI35" s="4">
        <v>2012.0</v>
      </c>
      <c r="AJ35" s="4">
        <v>2013.0</v>
      </c>
      <c r="AK35" s="4">
        <v>2014.0</v>
      </c>
      <c r="AL35" s="4">
        <v>2015.0</v>
      </c>
      <c r="AM35" s="4">
        <v>2016.0</v>
      </c>
      <c r="AN35" s="4">
        <v>2017.0</v>
      </c>
      <c r="AO35" s="4">
        <v>2018.0</v>
      </c>
      <c r="AP35" s="4">
        <v>2019.0</v>
      </c>
      <c r="AQ35" s="4">
        <v>2020.0</v>
      </c>
      <c r="AR35" s="4">
        <v>2021.0</v>
      </c>
    </row>
    <row r="36" ht="15.75" customHeight="1">
      <c r="A36" s="4" t="s">
        <v>204</v>
      </c>
      <c r="B36" s="4" t="s">
        <v>205</v>
      </c>
      <c r="C36" s="4">
        <v>417.96</v>
      </c>
      <c r="D36" s="4">
        <v>449.049</v>
      </c>
      <c r="E36" s="4">
        <v>447.236</v>
      </c>
      <c r="F36" s="4">
        <v>486.922</v>
      </c>
      <c r="G36" s="4">
        <v>523.802</v>
      </c>
      <c r="H36" s="4">
        <v>544.261</v>
      </c>
      <c r="I36" s="4">
        <v>583.385</v>
      </c>
      <c r="J36" s="4">
        <v>621.726</v>
      </c>
      <c r="K36" s="4">
        <v>665.116</v>
      </c>
      <c r="L36" s="4">
        <v>725.539</v>
      </c>
      <c r="M36" s="4">
        <v>790.852</v>
      </c>
      <c r="N36" s="4">
        <v>861.463</v>
      </c>
      <c r="O36" s="4">
        <v>917.653</v>
      </c>
      <c r="P36" s="4">
        <v>990.66</v>
      </c>
      <c r="Q36" s="4">
        <v>1065.356</v>
      </c>
      <c r="R36" s="4">
        <v>1152.93</v>
      </c>
      <c r="S36" s="4">
        <v>1243.066</v>
      </c>
      <c r="T36" s="4">
        <v>1301.489</v>
      </c>
      <c r="U36" s="4">
        <v>1130.644</v>
      </c>
      <c r="V36" s="4">
        <v>1139.591</v>
      </c>
      <c r="W36" s="4">
        <v>1196.328</v>
      </c>
      <c r="X36" s="4">
        <v>1239.914</v>
      </c>
      <c r="Y36" s="4">
        <v>1295.705</v>
      </c>
      <c r="Z36" s="4">
        <v>1357.644</v>
      </c>
      <c r="AA36" s="4">
        <v>1425.945</v>
      </c>
      <c r="AB36" s="4">
        <v>1507.118</v>
      </c>
      <c r="AC36" s="4">
        <v>1590.023</v>
      </c>
      <c r="AD36" s="4">
        <v>1690.911</v>
      </c>
      <c r="AE36" s="4">
        <v>1816.745</v>
      </c>
      <c r="AF36" s="4">
        <v>1902.164</v>
      </c>
      <c r="AG36" s="4">
        <v>2023.478</v>
      </c>
      <c r="AH36" s="4">
        <v>2148.321</v>
      </c>
      <c r="AI36" s="4">
        <v>2277.866</v>
      </c>
      <c r="AJ36" s="4">
        <v>2404.454</v>
      </c>
      <c r="AK36" s="4">
        <v>2524.837</v>
      </c>
      <c r="AL36" s="4">
        <v>2647.955</v>
      </c>
      <c r="AM36" s="4">
        <v>2781.229</v>
      </c>
      <c r="AN36" s="4">
        <v>2922.233</v>
      </c>
      <c r="AO36" s="4">
        <v>3073.436</v>
      </c>
      <c r="AP36" s="4">
        <v>3227.701</v>
      </c>
      <c r="AQ36" s="4">
        <v>3161.049</v>
      </c>
      <c r="AR36" s="4">
        <v>3277.73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location="data" ref="B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0"/>
    <col customWidth="1" min="3" max="3" width="64.71"/>
    <col customWidth="1" min="4" max="4" width="29.43"/>
    <col customWidth="1" min="5" max="9" width="8.86"/>
    <col customWidth="1" min="10" max="10" width="29.86"/>
    <col customWidth="1" min="11" max="14" width="8.86"/>
    <col customWidth="1" min="15" max="15" width="10.86"/>
    <col customWidth="1" min="16" max="16" width="23.29"/>
    <col customWidth="1" min="17" max="18" width="8.86"/>
    <col customWidth="1" min="19" max="19" width="16.0"/>
    <col customWidth="1" min="20" max="20" width="10.86"/>
    <col customWidth="1" min="21" max="29" width="8.86"/>
  </cols>
  <sheetData>
    <row r="1" ht="14.25" customHeight="1">
      <c r="A1" s="7"/>
      <c r="B1" s="7"/>
      <c r="C1" s="7"/>
      <c r="D1" s="7"/>
      <c r="E1" s="7"/>
      <c r="F1" s="7"/>
      <c r="G1" s="7"/>
      <c r="H1" s="7"/>
      <c r="I1" s="7"/>
      <c r="J1" s="8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7"/>
      <c r="W1" s="7"/>
      <c r="X1" s="7"/>
      <c r="Y1" s="7"/>
      <c r="Z1" s="7"/>
      <c r="AA1" s="7"/>
      <c r="AB1" s="7"/>
      <c r="AC1" s="7"/>
    </row>
    <row r="2" ht="14.25" customHeight="1">
      <c r="A2" s="7"/>
      <c r="B2" s="10" t="s">
        <v>4</v>
      </c>
      <c r="C2" s="11" t="s">
        <v>10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9"/>
      <c r="V2" s="7"/>
      <c r="W2" s="7"/>
      <c r="X2" s="7"/>
      <c r="Y2" s="7"/>
      <c r="Z2" s="7"/>
      <c r="AA2" s="7"/>
      <c r="AB2" s="7"/>
      <c r="AC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7"/>
      <c r="W3" s="7"/>
      <c r="X3" s="7"/>
      <c r="Y3" s="7"/>
      <c r="Z3" s="7"/>
      <c r="AA3" s="7"/>
      <c r="AB3" s="7"/>
      <c r="AC3" s="7"/>
    </row>
    <row r="4">
      <c r="A4" s="7"/>
      <c r="B4" s="7"/>
      <c r="C4" s="12" t="s">
        <v>11</v>
      </c>
      <c r="D4" s="7"/>
      <c r="E4" s="7"/>
      <c r="F4" s="7"/>
      <c r="G4" s="7"/>
      <c r="H4" s="7"/>
      <c r="I4" s="7"/>
      <c r="J4" s="12"/>
      <c r="K4" s="12"/>
      <c r="L4" s="7"/>
      <c r="M4" s="7"/>
      <c r="N4" s="7"/>
      <c r="O4" s="7"/>
      <c r="P4" s="12"/>
      <c r="Q4" s="7"/>
      <c r="R4" s="7"/>
      <c r="S4" s="7"/>
      <c r="T4" s="7"/>
      <c r="U4" s="12"/>
      <c r="V4" s="7"/>
      <c r="W4" s="7"/>
      <c r="X4" s="7"/>
      <c r="Y4" s="7"/>
      <c r="Z4" s="7"/>
      <c r="AA4" s="7"/>
      <c r="AB4" s="7"/>
      <c r="AC4" s="7"/>
    </row>
    <row r="5">
      <c r="A5" s="7"/>
      <c r="B5" s="13"/>
      <c r="C5" s="14" t="s">
        <v>12</v>
      </c>
      <c r="D5" s="15"/>
      <c r="E5" s="13"/>
      <c r="F5" s="13"/>
      <c r="G5" s="13"/>
      <c r="H5" s="16" t="s">
        <v>13</v>
      </c>
      <c r="I5" s="7"/>
      <c r="J5" s="17"/>
      <c r="K5" s="17"/>
      <c r="L5" s="7"/>
      <c r="M5" s="7"/>
      <c r="N5" s="7"/>
      <c r="O5" s="17"/>
      <c r="P5" s="17"/>
      <c r="Q5" s="17"/>
      <c r="R5" s="7"/>
      <c r="S5" s="7"/>
      <c r="T5" s="17"/>
      <c r="U5" s="17"/>
      <c r="V5" s="7"/>
      <c r="W5" s="7"/>
      <c r="X5" s="7"/>
      <c r="Y5" s="7"/>
      <c r="Z5" s="7"/>
      <c r="AA5" s="7"/>
      <c r="AB5" s="7"/>
      <c r="AC5" s="7"/>
    </row>
    <row r="6">
      <c r="A6" s="7"/>
      <c r="B6" s="13"/>
      <c r="C6" s="14"/>
      <c r="D6" s="18">
        <v>2017.0</v>
      </c>
      <c r="E6" s="18">
        <v>2018.0</v>
      </c>
      <c r="F6" s="18">
        <v>2019.0</v>
      </c>
      <c r="G6" s="18">
        <v>2020.0</v>
      </c>
      <c r="H6" s="18">
        <v>2021.0</v>
      </c>
      <c r="I6" s="7"/>
      <c r="J6" s="19"/>
      <c r="K6" s="17"/>
      <c r="L6" s="7"/>
      <c r="M6" s="7"/>
      <c r="N6" s="7"/>
      <c r="O6" s="17"/>
      <c r="P6" s="17"/>
      <c r="Q6" s="17"/>
      <c r="R6" s="7"/>
      <c r="S6" s="7"/>
      <c r="T6" s="17"/>
      <c r="U6" s="17"/>
      <c r="V6" s="7"/>
      <c r="W6" s="7"/>
      <c r="X6" s="7"/>
      <c r="Y6" s="7"/>
      <c r="Z6" s="7"/>
      <c r="AA6" s="7"/>
      <c r="AB6" s="7"/>
      <c r="AC6" s="7"/>
    </row>
    <row r="7">
      <c r="A7" s="7"/>
      <c r="B7" s="13"/>
      <c r="C7" s="16" t="s">
        <v>14</v>
      </c>
      <c r="D7" s="18">
        <v>92.0</v>
      </c>
      <c r="E7" s="18">
        <v>234.0</v>
      </c>
      <c r="F7" s="18">
        <v>198.0</v>
      </c>
      <c r="G7" s="18">
        <v>74.0</v>
      </c>
      <c r="H7" s="18">
        <v>66.0</v>
      </c>
      <c r="I7" s="7"/>
      <c r="J7" s="17"/>
      <c r="K7" s="17"/>
      <c r="L7" s="7"/>
      <c r="M7" s="7"/>
      <c r="N7" s="7"/>
      <c r="O7" s="17"/>
      <c r="P7" s="17"/>
      <c r="Q7" s="17"/>
      <c r="R7" s="7"/>
      <c r="S7" s="7"/>
      <c r="T7" s="17"/>
      <c r="U7" s="17"/>
      <c r="V7" s="7"/>
      <c r="W7" s="7"/>
      <c r="X7" s="7"/>
      <c r="Y7" s="7"/>
      <c r="Z7" s="7"/>
      <c r="AA7" s="7"/>
      <c r="AB7" s="7"/>
      <c r="AC7" s="7"/>
    </row>
    <row r="8">
      <c r="A8" s="7"/>
      <c r="B8" s="16" t="s">
        <v>15</v>
      </c>
      <c r="C8" s="16" t="s">
        <v>16</v>
      </c>
      <c r="D8" s="18">
        <v>16.0</v>
      </c>
      <c r="E8" s="18">
        <v>21.0</v>
      </c>
      <c r="F8" s="18">
        <v>13.0</v>
      </c>
      <c r="G8" s="18">
        <v>8.0</v>
      </c>
      <c r="H8" s="18">
        <v>6.0</v>
      </c>
      <c r="I8" s="7"/>
      <c r="J8" s="17"/>
      <c r="K8" s="17"/>
      <c r="L8" s="7"/>
      <c r="M8" s="7"/>
      <c r="N8" s="7"/>
      <c r="O8" s="17"/>
      <c r="P8" s="17"/>
      <c r="Q8" s="17"/>
      <c r="R8" s="7"/>
      <c r="S8" s="7"/>
      <c r="T8" s="17"/>
      <c r="U8" s="17"/>
      <c r="V8" s="7"/>
      <c r="W8" s="7"/>
      <c r="X8" s="7"/>
      <c r="Y8" s="7"/>
      <c r="Z8" s="7"/>
      <c r="AA8" s="7"/>
      <c r="AB8" s="7"/>
      <c r="AC8" s="7"/>
    </row>
    <row r="9">
      <c r="A9" s="7"/>
      <c r="B9" s="16" t="s">
        <v>15</v>
      </c>
      <c r="C9" s="16" t="s">
        <v>17</v>
      </c>
      <c r="D9" s="20">
        <v>31640.0</v>
      </c>
      <c r="E9" s="18">
        <v>33681.0</v>
      </c>
      <c r="F9" s="20">
        <v>29633.0</v>
      </c>
      <c r="G9" s="20">
        <v>16342.0</v>
      </c>
      <c r="H9" s="20">
        <v>11968.0</v>
      </c>
      <c r="I9" s="7"/>
      <c r="J9" s="17"/>
      <c r="K9" s="17"/>
      <c r="L9" s="7"/>
      <c r="M9" s="7"/>
      <c r="N9" s="7"/>
      <c r="O9" s="17"/>
      <c r="P9" s="17"/>
      <c r="Q9" s="17"/>
      <c r="R9" s="7"/>
      <c r="S9" s="7"/>
      <c r="T9" s="17"/>
      <c r="U9" s="17"/>
      <c r="V9" s="7"/>
      <c r="W9" s="7"/>
      <c r="X9" s="7"/>
      <c r="Y9" s="7"/>
      <c r="Z9" s="7"/>
      <c r="AA9" s="7"/>
      <c r="AB9" s="7"/>
      <c r="AC9" s="7"/>
    </row>
    <row r="10">
      <c r="A10" s="7"/>
      <c r="B10" s="13"/>
      <c r="C10" s="16" t="s">
        <v>18</v>
      </c>
      <c r="D10" s="20">
        <v>70632.0</v>
      </c>
      <c r="E10" s="20">
        <v>70632.0</v>
      </c>
      <c r="F10" s="18">
        <v>60805.0</v>
      </c>
      <c r="G10" s="18">
        <v>66067.0</v>
      </c>
      <c r="H10" s="18">
        <v>48853.0</v>
      </c>
      <c r="I10" s="7"/>
      <c r="J10" s="17"/>
      <c r="K10" s="21"/>
      <c r="L10" s="7"/>
      <c r="M10" s="7"/>
      <c r="N10" s="7"/>
      <c r="O10" s="17"/>
      <c r="P10" s="17"/>
      <c r="Q10" s="17"/>
      <c r="R10" s="7"/>
      <c r="S10" s="7"/>
      <c r="T10" s="17"/>
      <c r="U10" s="17"/>
      <c r="V10" s="7"/>
      <c r="W10" s="7"/>
      <c r="X10" s="7"/>
      <c r="Y10" s="7"/>
      <c r="Z10" s="7"/>
      <c r="AA10" s="7"/>
      <c r="AB10" s="7"/>
      <c r="AC10" s="7"/>
    </row>
    <row r="11">
      <c r="A11" s="7"/>
      <c r="B11" s="13"/>
      <c r="C11" s="16" t="s">
        <v>19</v>
      </c>
      <c r="D11" s="20">
        <v>36062.0</v>
      </c>
      <c r="E11" s="20">
        <v>32885.0</v>
      </c>
      <c r="F11" s="18">
        <v>24792.0</v>
      </c>
      <c r="G11" s="18">
        <v>23642.0</v>
      </c>
      <c r="H11" s="18">
        <v>33294.0</v>
      </c>
      <c r="I11" s="7"/>
      <c r="J11" s="17"/>
      <c r="K11" s="17"/>
      <c r="L11" s="7"/>
      <c r="M11" s="7"/>
      <c r="N11" s="7"/>
      <c r="O11" s="17"/>
      <c r="P11" s="17"/>
      <c r="Q11" s="17"/>
      <c r="R11" s="7"/>
      <c r="S11" s="7"/>
      <c r="T11" s="17"/>
      <c r="U11" s="17"/>
      <c r="V11" s="7"/>
      <c r="W11" s="7"/>
      <c r="X11" s="7"/>
      <c r="Y11" s="7"/>
      <c r="Z11" s="7"/>
      <c r="AA11" s="7"/>
      <c r="AB11" s="7"/>
      <c r="AC11" s="7"/>
    </row>
    <row r="12">
      <c r="A12" s="7"/>
      <c r="B12" s="13"/>
      <c r="C12" s="16" t="s">
        <v>20</v>
      </c>
      <c r="D12" s="20">
        <v>2214.0</v>
      </c>
      <c r="E12" s="18">
        <v>2249.0</v>
      </c>
      <c r="F12" s="18">
        <v>1903.0</v>
      </c>
      <c r="G12" s="18">
        <v>2058.0</v>
      </c>
      <c r="H12" s="18">
        <v>2804.0</v>
      </c>
      <c r="I12" s="7"/>
      <c r="J12" s="17"/>
      <c r="K12" s="17"/>
      <c r="L12" s="7"/>
      <c r="M12" s="7"/>
      <c r="N12" s="7"/>
      <c r="O12" s="17"/>
      <c r="P12" s="17"/>
      <c r="Q12" s="17"/>
      <c r="R12" s="7"/>
      <c r="S12" s="7"/>
      <c r="T12" s="17"/>
      <c r="U12" s="17"/>
      <c r="V12" s="7"/>
      <c r="W12" s="7"/>
      <c r="X12" s="7"/>
      <c r="Y12" s="7"/>
      <c r="Z12" s="7"/>
      <c r="AA12" s="7"/>
      <c r="AB12" s="7"/>
      <c r="AC12" s="7"/>
    </row>
    <row r="13">
      <c r="A13" s="7"/>
      <c r="B13" s="13"/>
      <c r="C13" s="16" t="s">
        <v>21</v>
      </c>
      <c r="D13" s="20">
        <v>84424.0</v>
      </c>
      <c r="E13" s="18">
        <v>84424.0</v>
      </c>
      <c r="F13" s="18">
        <v>103186.0</v>
      </c>
      <c r="G13" s="18">
        <v>113117.0</v>
      </c>
      <c r="H13" s="18">
        <v>105729.0</v>
      </c>
      <c r="I13" s="7"/>
      <c r="J13" s="17"/>
      <c r="K13" s="17"/>
      <c r="L13" s="7"/>
      <c r="M13" s="7"/>
      <c r="N13" s="7"/>
      <c r="O13" s="17"/>
      <c r="P13" s="17"/>
      <c r="Q13" s="17"/>
      <c r="R13" s="7"/>
      <c r="S13" s="7"/>
      <c r="T13" s="17"/>
      <c r="U13" s="17"/>
      <c r="V13" s="7"/>
      <c r="W13" s="7"/>
      <c r="X13" s="7"/>
      <c r="Y13" s="7"/>
      <c r="Z13" s="7"/>
      <c r="AA13" s="7"/>
      <c r="AB13" s="7"/>
      <c r="AC13" s="7"/>
    </row>
    <row r="14">
      <c r="A14" s="7"/>
      <c r="B14" s="13"/>
      <c r="C14" s="16" t="s">
        <v>22</v>
      </c>
      <c r="D14" s="20">
        <v>2542.0</v>
      </c>
      <c r="E14" s="18">
        <v>4322.0</v>
      </c>
      <c r="F14" s="18">
        <v>3550.0</v>
      </c>
      <c r="G14" s="18">
        <v>3290.0</v>
      </c>
      <c r="H14" s="18">
        <v>4548.0</v>
      </c>
      <c r="I14" s="7"/>
      <c r="J14" s="17"/>
      <c r="K14" s="17"/>
      <c r="L14" s="7"/>
      <c r="M14" s="7"/>
      <c r="N14" s="7"/>
      <c r="O14" s="17"/>
      <c r="P14" s="17"/>
      <c r="Q14" s="17"/>
      <c r="R14" s="7"/>
      <c r="S14" s="7"/>
      <c r="T14" s="17"/>
      <c r="U14" s="17"/>
      <c r="V14" s="7"/>
      <c r="W14" s="7"/>
      <c r="X14" s="7"/>
      <c r="Y14" s="7"/>
      <c r="Z14" s="7"/>
      <c r="AA14" s="7"/>
      <c r="AB14" s="7"/>
      <c r="AC14" s="7"/>
    </row>
    <row r="15">
      <c r="A15" s="7"/>
      <c r="B15" s="13"/>
      <c r="C15" s="16" t="s">
        <v>23</v>
      </c>
      <c r="D15" s="20">
        <v>1159.0</v>
      </c>
      <c r="E15" s="18">
        <v>1297.0</v>
      </c>
      <c r="F15" s="18">
        <v>1862.0</v>
      </c>
      <c r="G15" s="18">
        <v>1739.0</v>
      </c>
      <c r="H15" s="18">
        <v>2164.0</v>
      </c>
      <c r="I15" s="7"/>
      <c r="J15" s="17"/>
      <c r="K15" s="17"/>
      <c r="L15" s="7"/>
      <c r="M15" s="7"/>
      <c r="N15" s="7"/>
      <c r="O15" s="17"/>
      <c r="P15" s="17"/>
      <c r="Q15" s="17"/>
      <c r="R15" s="7"/>
      <c r="S15" s="7"/>
      <c r="T15" s="17"/>
      <c r="U15" s="17"/>
      <c r="V15" s="7"/>
      <c r="W15" s="7"/>
      <c r="X15" s="7"/>
      <c r="Y15" s="7"/>
      <c r="Z15" s="7"/>
      <c r="AA15" s="7"/>
      <c r="AB15" s="7"/>
      <c r="AC15" s="7"/>
    </row>
    <row r="16">
      <c r="A16" s="7"/>
      <c r="B16" s="13"/>
      <c r="C16" s="16" t="s">
        <v>24</v>
      </c>
      <c r="D16" s="18">
        <v>1.0</v>
      </c>
      <c r="E16" s="18">
        <v>1.0</v>
      </c>
      <c r="F16" s="18">
        <v>1.0</v>
      </c>
      <c r="G16" s="18">
        <v>1.0</v>
      </c>
      <c r="H16" s="18">
        <v>1.0</v>
      </c>
      <c r="I16" s="7"/>
      <c r="J16" s="17"/>
      <c r="K16" s="17"/>
      <c r="L16" s="7"/>
      <c r="M16" s="7"/>
      <c r="N16" s="7"/>
      <c r="O16" s="17"/>
      <c r="P16" s="17"/>
      <c r="Q16" s="17"/>
      <c r="R16" s="7"/>
      <c r="S16" s="7"/>
      <c r="T16" s="17"/>
      <c r="U16" s="17"/>
      <c r="V16" s="7"/>
      <c r="W16" s="7"/>
      <c r="X16" s="7"/>
      <c r="Y16" s="7"/>
      <c r="Z16" s="7"/>
      <c r="AA16" s="7"/>
      <c r="AB16" s="7"/>
      <c r="AC16" s="7"/>
    </row>
    <row r="17">
      <c r="A17" s="7"/>
      <c r="B17" s="13"/>
      <c r="C17" s="16" t="s">
        <v>25</v>
      </c>
      <c r="D17" s="20">
        <v>40707.0</v>
      </c>
      <c r="E17" s="18">
        <v>30265.0</v>
      </c>
      <c r="F17" s="18">
        <v>1797.0</v>
      </c>
      <c r="G17" s="18">
        <v>3348.0</v>
      </c>
      <c r="H17" s="18">
        <v>6057.0</v>
      </c>
      <c r="I17" s="7"/>
      <c r="J17" s="17"/>
      <c r="K17" s="17"/>
      <c r="L17" s="7"/>
      <c r="M17" s="7"/>
      <c r="N17" s="7"/>
      <c r="O17" s="17"/>
      <c r="P17" s="17"/>
      <c r="Q17" s="17"/>
      <c r="R17" s="7"/>
      <c r="S17" s="7"/>
      <c r="T17" s="17"/>
      <c r="U17" s="17"/>
      <c r="V17" s="7"/>
      <c r="W17" s="7"/>
      <c r="X17" s="7"/>
      <c r="Y17" s="7"/>
      <c r="Z17" s="7"/>
      <c r="AA17" s="7"/>
      <c r="AB17" s="7"/>
      <c r="AC17" s="7"/>
    </row>
    <row r="18" ht="15.75" customHeight="1">
      <c r="A18" s="7"/>
      <c r="B18" s="13"/>
      <c r="C18" s="16" t="s">
        <v>26</v>
      </c>
      <c r="D18" s="18">
        <v>22.0</v>
      </c>
      <c r="E18" s="18">
        <v>16.0</v>
      </c>
      <c r="F18" s="18">
        <v>13.0</v>
      </c>
      <c r="G18" s="18">
        <v>9.0</v>
      </c>
      <c r="H18" s="18">
        <v>12.0</v>
      </c>
      <c r="I18" s="7"/>
      <c r="J18" s="17"/>
      <c r="K18" s="17"/>
      <c r="L18" s="7"/>
      <c r="M18" s="7"/>
      <c r="N18" s="7"/>
      <c r="O18" s="17"/>
      <c r="P18" s="17"/>
      <c r="Q18" s="10" t="s">
        <v>27</v>
      </c>
      <c r="R18" s="7"/>
      <c r="S18" s="7"/>
      <c r="T18" s="17"/>
      <c r="U18" s="1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7"/>
      <c r="B19" s="13"/>
      <c r="C19" s="16" t="s">
        <v>28</v>
      </c>
      <c r="D19" s="18">
        <v>239.0</v>
      </c>
      <c r="E19" s="18">
        <v>256.0</v>
      </c>
      <c r="F19" s="18">
        <v>192.0</v>
      </c>
      <c r="G19" s="18">
        <v>149.0</v>
      </c>
      <c r="H19" s="18">
        <v>158.0</v>
      </c>
      <c r="I19" s="7"/>
      <c r="J19" s="17"/>
      <c r="K19" s="21"/>
      <c r="L19" s="7"/>
      <c r="M19" s="7"/>
      <c r="N19" s="7"/>
      <c r="O19" s="17"/>
      <c r="P19" s="17"/>
      <c r="Q19" s="17"/>
      <c r="R19" s="7"/>
      <c r="S19" s="7"/>
      <c r="T19" s="17"/>
      <c r="U19" s="1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7"/>
      <c r="B20" s="13"/>
      <c r="C20" s="16" t="s">
        <v>29</v>
      </c>
      <c r="D20" s="20">
        <v>93882.0</v>
      </c>
      <c r="E20" s="18">
        <v>130276.0</v>
      </c>
      <c r="F20" s="18">
        <v>169889.0</v>
      </c>
      <c r="G20" s="18">
        <v>158743.0</v>
      </c>
      <c r="H20" s="18">
        <v>171810.0</v>
      </c>
      <c r="I20" s="7"/>
      <c r="J20" s="17"/>
      <c r="K20" s="17"/>
      <c r="L20" s="7"/>
      <c r="M20" s="7"/>
      <c r="N20" s="7"/>
      <c r="O20" s="17"/>
      <c r="P20" s="17"/>
      <c r="Q20" s="17"/>
      <c r="R20" s="7"/>
      <c r="S20" s="7"/>
      <c r="T20" s="17"/>
      <c r="U20" s="1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7"/>
      <c r="B21" s="13"/>
      <c r="C21" s="16" t="s">
        <v>30</v>
      </c>
      <c r="D21" s="18">
        <v>144.0</v>
      </c>
      <c r="E21" s="18">
        <v>168.0</v>
      </c>
      <c r="F21" s="18">
        <v>185.0</v>
      </c>
      <c r="G21" s="18">
        <v>179.0</v>
      </c>
      <c r="H21" s="18">
        <v>194.0</v>
      </c>
      <c r="I21" s="7"/>
      <c r="J21" s="17"/>
      <c r="K21" s="17"/>
      <c r="L21" s="7"/>
      <c r="M21" s="7"/>
      <c r="N21" s="7"/>
      <c r="O21" s="17"/>
      <c r="P21" s="17"/>
      <c r="Q21" s="17"/>
      <c r="R21" s="7"/>
      <c r="S21" s="7"/>
      <c r="T21" s="17"/>
      <c r="U21" s="1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7"/>
      <c r="B22" s="7"/>
      <c r="C22" s="17"/>
      <c r="D22" s="17"/>
      <c r="E22" s="7"/>
      <c r="F22" s="7"/>
      <c r="G22" s="7"/>
      <c r="H22" s="7"/>
      <c r="I22" s="7"/>
      <c r="J22" s="17"/>
      <c r="K22" s="17"/>
      <c r="L22" s="7"/>
      <c r="M22" s="7"/>
      <c r="N22" s="7"/>
      <c r="O22" s="17"/>
      <c r="P22" s="17"/>
      <c r="Q22" s="1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7"/>
      <c r="B23" s="7"/>
      <c r="C23" s="9"/>
      <c r="D23" s="1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7"/>
      <c r="B24" s="7"/>
      <c r="C24" s="22" t="s">
        <v>31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7"/>
      <c r="B25" s="7"/>
      <c r="C25" s="23" t="s">
        <v>32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7"/>
      <c r="R25" s="10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7"/>
      <c r="B26" s="7"/>
      <c r="C26" s="25"/>
      <c r="D26" s="26">
        <v>2008.0</v>
      </c>
      <c r="E26" s="26">
        <v>2009.0</v>
      </c>
      <c r="F26" s="26">
        <v>2010.0</v>
      </c>
      <c r="G26" s="26">
        <v>2011.0</v>
      </c>
      <c r="H26" s="26">
        <v>2012.0</v>
      </c>
      <c r="I26" s="26">
        <v>2013.0</v>
      </c>
      <c r="J26" s="26">
        <v>2014.0</v>
      </c>
      <c r="K26" s="26">
        <v>2015.0</v>
      </c>
      <c r="L26" s="26">
        <v>2016.0</v>
      </c>
      <c r="M26" s="26">
        <v>2017.0</v>
      </c>
      <c r="N26" s="26">
        <v>2018.0</v>
      </c>
      <c r="O26" s="26">
        <v>2019.0</v>
      </c>
      <c r="P26" s="26">
        <v>2020.0</v>
      </c>
      <c r="Q26" s="7"/>
      <c r="R26" s="10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7"/>
      <c r="B27" s="7"/>
      <c r="C27" s="27" t="s">
        <v>33</v>
      </c>
      <c r="D27" s="28">
        <v>61685.06</v>
      </c>
      <c r="E27" s="28">
        <v>67336.64</v>
      </c>
      <c r="F27" s="28">
        <v>76907.13</v>
      </c>
      <c r="G27" s="28">
        <v>85601.35</v>
      </c>
      <c r="H27" s="28">
        <v>94373.0</v>
      </c>
      <c r="I27" s="28">
        <v>103913.0</v>
      </c>
      <c r="J27" s="28">
        <v>113354.0</v>
      </c>
      <c r="K27" s="28">
        <v>120786.0</v>
      </c>
      <c r="L27" s="28">
        <v>128069.0</v>
      </c>
      <c r="M27" s="28">
        <v>130562.0</v>
      </c>
      <c r="N27" s="28">
        <v>140785.0</v>
      </c>
      <c r="O27" s="28">
        <v>126416.0</v>
      </c>
      <c r="P27" s="28">
        <v>131083.0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7"/>
      <c r="B28" s="7"/>
      <c r="C28" s="16" t="s">
        <v>34</v>
      </c>
      <c r="D28" s="18">
        <v>19.97</v>
      </c>
      <c r="E28" s="18">
        <v>18.91</v>
      </c>
      <c r="F28" s="18">
        <v>20.8</v>
      </c>
      <c r="G28" s="18">
        <v>21.16</v>
      </c>
      <c r="H28" s="18">
        <v>21.72</v>
      </c>
      <c r="I28" s="18">
        <v>22.88</v>
      </c>
      <c r="J28" s="18">
        <v>22.54</v>
      </c>
      <c r="K28" s="18">
        <v>23.46</v>
      </c>
      <c r="L28" s="18">
        <v>22.74</v>
      </c>
      <c r="M28" s="18">
        <v>16.24</v>
      </c>
      <c r="N28" s="18">
        <v>16.35</v>
      </c>
      <c r="O28" s="18">
        <v>12.37</v>
      </c>
      <c r="P28" s="18">
        <v>13.2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7"/>
      <c r="B29" s="7"/>
      <c r="C29" s="25" t="s">
        <v>35</v>
      </c>
      <c r="D29" s="29">
        <v>4452.34</v>
      </c>
      <c r="E29" s="29">
        <v>4498.17</v>
      </c>
      <c r="F29" s="29">
        <v>4687.79</v>
      </c>
      <c r="G29" s="29">
        <v>4958.74</v>
      </c>
      <c r="H29" s="29">
        <v>5286.06</v>
      </c>
      <c r="I29" s="29">
        <v>5156.0</v>
      </c>
      <c r="J29" s="29">
        <v>5570.0</v>
      </c>
      <c r="K29" s="29">
        <v>5907.0</v>
      </c>
      <c r="L29" s="29">
        <v>6248.0</v>
      </c>
      <c r="M29" s="29">
        <v>6368.0</v>
      </c>
      <c r="N29" s="29">
        <v>6888.0</v>
      </c>
      <c r="O29" s="29">
        <v>4701.0</v>
      </c>
      <c r="P29" s="29">
        <v>4855.0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7"/>
      <c r="B30" s="7"/>
      <c r="C30" s="27" t="s">
        <v>36</v>
      </c>
      <c r="D30" s="28">
        <v>7489.85</v>
      </c>
      <c r="E30" s="28">
        <v>7910.41</v>
      </c>
      <c r="F30" s="28">
        <v>8891.04</v>
      </c>
      <c r="G30" s="28">
        <v>9548.87</v>
      </c>
      <c r="H30" s="28">
        <v>10432.26</v>
      </c>
      <c r="I30" s="28">
        <v>10540.0</v>
      </c>
      <c r="J30" s="28">
        <v>11561.0</v>
      </c>
      <c r="K30" s="28">
        <v>12424.0</v>
      </c>
      <c r="L30" s="28">
        <v>13278.0</v>
      </c>
      <c r="M30" s="28">
        <v>13589.0</v>
      </c>
      <c r="N30" s="28">
        <v>17072.0</v>
      </c>
      <c r="O30" s="28">
        <v>14848.0</v>
      </c>
      <c r="P30" s="28">
        <v>15394.0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5.75" customHeight="1">
      <c r="A33" s="7"/>
      <c r="B33" s="7"/>
      <c r="C33" s="7"/>
      <c r="D33" s="9" t="s">
        <v>37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7"/>
      <c r="B34" s="7"/>
      <c r="C34" s="30" t="s">
        <v>38</v>
      </c>
      <c r="D34" s="12" t="s">
        <v>39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7"/>
      <c r="B35" s="7"/>
      <c r="C35" s="31" t="s">
        <v>40</v>
      </c>
      <c r="D35" s="32"/>
      <c r="E35" s="32"/>
      <c r="F35" s="32"/>
      <c r="G35" s="32"/>
      <c r="H35" s="33"/>
      <c r="I35" s="33"/>
      <c r="J35" s="34"/>
      <c r="K35" s="17"/>
      <c r="L35" s="7"/>
      <c r="M35" s="7"/>
      <c r="N35" s="7"/>
      <c r="O35" s="7"/>
      <c r="P35" s="7"/>
      <c r="Q35" s="7"/>
      <c r="R35" s="7"/>
      <c r="S35" s="7"/>
      <c r="T35" s="17"/>
      <c r="U35" s="17"/>
      <c r="V35" s="17"/>
      <c r="W35" s="7"/>
      <c r="X35" s="7"/>
      <c r="Y35" s="7"/>
      <c r="Z35" s="7"/>
      <c r="AA35" s="7"/>
      <c r="AB35" s="7"/>
      <c r="AC35" s="7"/>
    </row>
    <row r="36" ht="15.75" customHeight="1">
      <c r="A36" s="7"/>
      <c r="B36" s="7"/>
      <c r="C36" s="31" t="s">
        <v>41</v>
      </c>
      <c r="D36" s="31" t="s">
        <v>42</v>
      </c>
      <c r="E36" s="31" t="s">
        <v>43</v>
      </c>
      <c r="F36" s="31" t="s">
        <v>44</v>
      </c>
      <c r="G36" s="31" t="s">
        <v>45</v>
      </c>
      <c r="H36" s="31" t="s">
        <v>46</v>
      </c>
      <c r="I36" s="31" t="s">
        <v>47</v>
      </c>
      <c r="J36" s="31" t="s">
        <v>48</v>
      </c>
      <c r="K36" s="17"/>
      <c r="L36" s="35" t="s">
        <v>49</v>
      </c>
      <c r="M36" s="7"/>
      <c r="N36" s="7"/>
      <c r="O36" s="7"/>
      <c r="P36" s="7"/>
      <c r="Q36" s="7"/>
      <c r="R36" s="7"/>
      <c r="S36" s="7"/>
      <c r="T36" s="17"/>
      <c r="U36" s="17"/>
      <c r="V36" s="17"/>
      <c r="W36" s="7"/>
      <c r="X36" s="7"/>
      <c r="Y36" s="7"/>
      <c r="Z36" s="7"/>
      <c r="AA36" s="7"/>
      <c r="AB36" s="7"/>
      <c r="AC36" s="7"/>
    </row>
    <row r="37" ht="15.75" customHeight="1">
      <c r="A37" s="7"/>
      <c r="B37" s="7"/>
      <c r="C37" s="31" t="s">
        <v>50</v>
      </c>
      <c r="D37" s="36">
        <v>94.0</v>
      </c>
      <c r="E37" s="36">
        <v>40.0</v>
      </c>
      <c r="F37" s="36">
        <v>21.0</v>
      </c>
      <c r="G37" s="36">
        <v>12.0</v>
      </c>
      <c r="H37" s="36">
        <v>0.0</v>
      </c>
      <c r="I37" s="36">
        <v>17.0</v>
      </c>
      <c r="J37" s="36">
        <v>167.0</v>
      </c>
      <c r="K37" s="17"/>
      <c r="L37" s="31" t="s">
        <v>51</v>
      </c>
      <c r="M37" s="7"/>
      <c r="N37" s="7"/>
      <c r="O37" s="7"/>
      <c r="P37" s="7"/>
      <c r="Q37" s="7"/>
      <c r="R37" s="7"/>
      <c r="S37" s="7"/>
      <c r="T37" s="17"/>
      <c r="U37" s="17"/>
      <c r="V37" s="17"/>
      <c r="W37" s="7"/>
      <c r="X37" s="7"/>
      <c r="Y37" s="7"/>
      <c r="Z37" s="7"/>
      <c r="AA37" s="7"/>
      <c r="AB37" s="7"/>
      <c r="AC37" s="7"/>
    </row>
    <row r="38" ht="15.75" customHeight="1">
      <c r="A38" s="7"/>
      <c r="B38" s="7"/>
      <c r="C38" s="31" t="s">
        <v>52</v>
      </c>
      <c r="D38" s="36">
        <v>68.0</v>
      </c>
      <c r="E38" s="36">
        <v>61.0</v>
      </c>
      <c r="F38" s="36">
        <v>19.0</v>
      </c>
      <c r="G38" s="36">
        <v>23.0</v>
      </c>
      <c r="H38" s="36">
        <v>0.0</v>
      </c>
      <c r="I38" s="36">
        <v>15.0</v>
      </c>
      <c r="J38" s="36">
        <v>171.0</v>
      </c>
      <c r="K38" s="17"/>
      <c r="L38" s="31" t="s">
        <v>53</v>
      </c>
      <c r="M38" s="7"/>
      <c r="N38" s="7"/>
      <c r="O38" s="7"/>
      <c r="P38" s="7"/>
      <c r="Q38" s="7"/>
      <c r="R38" s="7"/>
      <c r="S38" s="7"/>
      <c r="T38" s="17"/>
      <c r="U38" s="17"/>
      <c r="V38" s="17"/>
      <c r="W38" s="7"/>
      <c r="X38" s="7"/>
      <c r="Y38" s="7"/>
      <c r="Z38" s="7"/>
      <c r="AA38" s="7"/>
      <c r="AB38" s="7"/>
      <c r="AC38" s="7"/>
    </row>
    <row r="39" ht="15.75" customHeight="1">
      <c r="A39" s="7"/>
      <c r="B39" s="7"/>
      <c r="C39" s="31" t="s">
        <v>54</v>
      </c>
      <c r="D39" s="37">
        <v>-0.277</v>
      </c>
      <c r="E39" s="37">
        <v>0.525</v>
      </c>
      <c r="F39" s="37">
        <v>-0.095</v>
      </c>
      <c r="G39" s="37">
        <v>0.917</v>
      </c>
      <c r="H39" s="37">
        <v>0.0</v>
      </c>
      <c r="I39" s="37">
        <v>-0.118</v>
      </c>
      <c r="J39" s="37">
        <v>0.024</v>
      </c>
      <c r="K39" s="17"/>
      <c r="L39" s="10" t="s">
        <v>55</v>
      </c>
      <c r="M39" s="7"/>
      <c r="N39" s="7"/>
      <c r="O39" s="7"/>
      <c r="P39" s="7"/>
      <c r="Q39" s="7"/>
      <c r="R39" s="7"/>
      <c r="S39" s="7"/>
      <c r="T39" s="17"/>
      <c r="U39" s="17"/>
      <c r="V39" s="17"/>
      <c r="W39" s="7"/>
      <c r="X39" s="7"/>
      <c r="Y39" s="7"/>
      <c r="Z39" s="7"/>
      <c r="AA39" s="7"/>
      <c r="AB39" s="7"/>
      <c r="AC39" s="7"/>
    </row>
    <row r="40" ht="15.75" customHeight="1">
      <c r="A40" s="7"/>
      <c r="B40" s="7"/>
      <c r="C40" s="34"/>
      <c r="D40" s="34"/>
      <c r="E40" s="33"/>
      <c r="F40" s="33"/>
      <c r="G40" s="33"/>
      <c r="H40" s="33"/>
      <c r="I40" s="33"/>
      <c r="J40" s="34"/>
      <c r="K40" s="17"/>
      <c r="L40" s="7"/>
      <c r="M40" s="7"/>
      <c r="N40" s="7"/>
      <c r="O40" s="7"/>
      <c r="P40" s="7"/>
      <c r="Q40" s="7"/>
      <c r="R40" s="7"/>
      <c r="S40" s="7"/>
      <c r="T40" s="17"/>
      <c r="U40" s="17"/>
      <c r="V40" s="17"/>
      <c r="W40" s="7"/>
      <c r="X40" s="7"/>
      <c r="Y40" s="7"/>
      <c r="Z40" s="7"/>
      <c r="AA40" s="7"/>
      <c r="AB40" s="7"/>
      <c r="AC40" s="7"/>
    </row>
    <row r="41" ht="15.75" customHeight="1">
      <c r="A41" s="7"/>
      <c r="B41" s="7"/>
      <c r="C41" s="31" t="s">
        <v>56</v>
      </c>
      <c r="D41" s="34"/>
      <c r="E41" s="33"/>
      <c r="F41" s="33"/>
      <c r="G41" s="33"/>
      <c r="H41" s="33"/>
      <c r="I41" s="33"/>
      <c r="J41" s="34"/>
      <c r="K41" s="17"/>
      <c r="L41" s="7"/>
      <c r="M41" s="7"/>
      <c r="N41" s="7"/>
      <c r="O41" s="7"/>
      <c r="P41" s="7"/>
      <c r="Q41" s="7"/>
      <c r="R41" s="7"/>
      <c r="S41" s="7"/>
      <c r="T41" s="17"/>
      <c r="U41" s="17"/>
      <c r="V41" s="17"/>
      <c r="W41" s="7"/>
      <c r="X41" s="7"/>
      <c r="Y41" s="7"/>
      <c r="Z41" s="7"/>
      <c r="AA41" s="7"/>
      <c r="AB41" s="7"/>
      <c r="AC41" s="7"/>
    </row>
    <row r="42" ht="15.75" customHeight="1">
      <c r="A42" s="7"/>
      <c r="B42" s="7"/>
      <c r="C42" s="31" t="s">
        <v>41</v>
      </c>
      <c r="D42" s="31" t="s">
        <v>57</v>
      </c>
      <c r="E42" s="31" t="s">
        <v>58</v>
      </c>
      <c r="F42" s="31" t="s">
        <v>48</v>
      </c>
      <c r="G42" s="33"/>
      <c r="H42" s="33"/>
      <c r="I42" s="33"/>
      <c r="J42" s="34"/>
      <c r="K42" s="17"/>
      <c r="L42" s="7"/>
      <c r="M42" s="7"/>
      <c r="N42" s="7"/>
      <c r="O42" s="7"/>
      <c r="P42" s="7"/>
      <c r="Q42" s="7"/>
      <c r="R42" s="7"/>
      <c r="S42" s="7"/>
      <c r="T42" s="17"/>
      <c r="U42" s="17"/>
      <c r="V42" s="17"/>
      <c r="W42" s="7"/>
      <c r="X42" s="7"/>
      <c r="Y42" s="7"/>
      <c r="Z42" s="7"/>
      <c r="AA42" s="7"/>
      <c r="AB42" s="7"/>
      <c r="AC42" s="7"/>
    </row>
    <row r="43" ht="15.75" customHeight="1">
      <c r="A43" s="7"/>
      <c r="B43" s="7"/>
      <c r="C43" s="31" t="s">
        <v>50</v>
      </c>
      <c r="D43" s="36">
        <v>137.0</v>
      </c>
      <c r="E43" s="36">
        <v>134.0</v>
      </c>
      <c r="F43" s="36">
        <v>271.0</v>
      </c>
      <c r="G43" s="33"/>
      <c r="H43" s="33"/>
      <c r="I43" s="33"/>
      <c r="J43" s="34"/>
      <c r="K43" s="17"/>
      <c r="L43" s="7"/>
      <c r="M43" s="7"/>
      <c r="N43" s="7"/>
      <c r="O43" s="7"/>
      <c r="P43" s="7"/>
      <c r="Q43" s="7"/>
      <c r="R43" s="7"/>
      <c r="S43" s="7"/>
      <c r="T43" s="17"/>
      <c r="U43" s="17"/>
      <c r="V43" s="17"/>
      <c r="W43" s="7"/>
      <c r="X43" s="7"/>
      <c r="Y43" s="7"/>
      <c r="Z43" s="7"/>
      <c r="AA43" s="7"/>
      <c r="AB43" s="7"/>
      <c r="AC43" s="7"/>
    </row>
    <row r="44" ht="15.75" customHeight="1">
      <c r="A44" s="7"/>
      <c r="B44" s="7"/>
      <c r="C44" s="31" t="s">
        <v>52</v>
      </c>
      <c r="D44" s="36">
        <v>113.0</v>
      </c>
      <c r="E44" s="36">
        <v>151.0</v>
      </c>
      <c r="F44" s="36">
        <v>264.0</v>
      </c>
      <c r="G44" s="33"/>
      <c r="H44" s="33"/>
      <c r="I44" s="33"/>
      <c r="J44" s="34"/>
      <c r="K44" s="17"/>
      <c r="L44" s="7"/>
      <c r="M44" s="7"/>
      <c r="N44" s="7"/>
      <c r="O44" s="7"/>
      <c r="P44" s="7"/>
      <c r="Q44" s="7"/>
      <c r="R44" s="7"/>
      <c r="S44" s="7"/>
      <c r="T44" s="17"/>
      <c r="U44" s="17"/>
      <c r="V44" s="17"/>
      <c r="W44" s="7"/>
      <c r="X44" s="7"/>
      <c r="Y44" s="7"/>
      <c r="Z44" s="7"/>
      <c r="AA44" s="7"/>
      <c r="AB44" s="7"/>
      <c r="AC44" s="7"/>
    </row>
    <row r="45" ht="15.75" customHeight="1">
      <c r="A45" s="7"/>
      <c r="B45" s="7"/>
      <c r="C45" s="31" t="s">
        <v>54</v>
      </c>
      <c r="D45" s="37">
        <v>-0.175</v>
      </c>
      <c r="E45" s="37">
        <v>0.127</v>
      </c>
      <c r="F45" s="37">
        <v>-0.026</v>
      </c>
      <c r="G45" s="33"/>
      <c r="H45" s="33"/>
      <c r="I45" s="33"/>
      <c r="J45" s="34"/>
      <c r="K45" s="21"/>
      <c r="L45" s="7"/>
      <c r="M45" s="7"/>
      <c r="N45" s="7"/>
      <c r="O45" s="7"/>
      <c r="P45" s="7"/>
      <c r="Q45" s="7"/>
      <c r="R45" s="7"/>
      <c r="S45" s="7"/>
      <c r="T45" s="17"/>
      <c r="U45" s="17"/>
      <c r="V45" s="17"/>
      <c r="W45" s="7"/>
      <c r="X45" s="7"/>
      <c r="Y45" s="7"/>
      <c r="Z45" s="7"/>
      <c r="AA45" s="7"/>
      <c r="AB45" s="7"/>
      <c r="AC45" s="7"/>
    </row>
    <row r="46" ht="15.75" customHeight="1">
      <c r="A46" s="7"/>
      <c r="B46" s="7"/>
      <c r="C46" s="34"/>
      <c r="D46" s="34"/>
      <c r="E46" s="33"/>
      <c r="F46" s="33"/>
      <c r="G46" s="33"/>
      <c r="H46" s="33"/>
      <c r="I46" s="33"/>
      <c r="J46" s="34"/>
      <c r="K46" s="17"/>
      <c r="L46" s="7"/>
      <c r="M46" s="7"/>
      <c r="N46" s="7"/>
      <c r="O46" s="7"/>
      <c r="P46" s="7"/>
      <c r="Q46" s="7"/>
      <c r="R46" s="7"/>
      <c r="S46" s="7"/>
      <c r="T46" s="17"/>
      <c r="U46" s="17"/>
      <c r="V46" s="17"/>
      <c r="W46" s="7"/>
      <c r="X46" s="7"/>
      <c r="Y46" s="7"/>
      <c r="Z46" s="7"/>
      <c r="AA46" s="7"/>
      <c r="AB46" s="7"/>
      <c r="AC46" s="7"/>
    </row>
    <row r="47" ht="15.75" customHeight="1">
      <c r="A47" s="7"/>
      <c r="B47" s="7"/>
      <c r="C47" s="17"/>
      <c r="D47" s="2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17"/>
      <c r="U47" s="17"/>
      <c r="V47" s="17"/>
      <c r="W47" s="7"/>
      <c r="X47" s="7"/>
      <c r="Y47" s="7"/>
      <c r="Z47" s="7"/>
      <c r="AA47" s="7"/>
      <c r="AB47" s="7"/>
      <c r="AC47" s="7"/>
    </row>
    <row r="48" ht="15.75" customHeight="1">
      <c r="A48" s="7"/>
      <c r="B48" s="7"/>
      <c r="C48" s="17"/>
      <c r="D48" s="17"/>
      <c r="E48" s="13"/>
      <c r="F48" s="13"/>
      <c r="G48" s="13"/>
      <c r="H48" s="16"/>
      <c r="I48" s="13"/>
      <c r="J48" s="13"/>
      <c r="K48" s="16"/>
      <c r="L48" s="7"/>
      <c r="M48" s="7"/>
      <c r="N48" s="7"/>
      <c r="O48" s="7"/>
      <c r="P48" s="7"/>
      <c r="Q48" s="7"/>
      <c r="R48" s="7"/>
      <c r="S48" s="7"/>
      <c r="T48" s="17"/>
      <c r="U48" s="17"/>
      <c r="V48" s="17"/>
      <c r="W48" s="7"/>
      <c r="X48" s="7"/>
      <c r="Y48" s="7"/>
      <c r="Z48" s="7"/>
      <c r="AA48" s="7"/>
      <c r="AB48" s="7"/>
      <c r="AC48" s="7"/>
    </row>
    <row r="49" ht="15.75" customHeight="1">
      <c r="A49" s="7"/>
      <c r="B49" s="7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7"/>
      <c r="N49" s="7"/>
      <c r="O49" s="7"/>
      <c r="P49" s="7"/>
      <c r="Q49" s="7"/>
      <c r="R49" s="7"/>
      <c r="S49" s="7"/>
      <c r="T49" s="17"/>
      <c r="U49" s="17"/>
      <c r="V49" s="17"/>
      <c r="W49" s="7"/>
      <c r="X49" s="7"/>
      <c r="Y49" s="7"/>
      <c r="Z49" s="7"/>
      <c r="AA49" s="7"/>
      <c r="AB49" s="7"/>
      <c r="AC49" s="7"/>
    </row>
    <row r="50" ht="15.75" customHeight="1">
      <c r="A50" s="7"/>
      <c r="B50" s="7"/>
      <c r="C50" s="17"/>
      <c r="D50" s="17"/>
      <c r="E50" s="18"/>
      <c r="F50" s="18"/>
      <c r="G50" s="18"/>
      <c r="H50" s="18"/>
      <c r="I50" s="18"/>
      <c r="J50" s="18"/>
      <c r="K50" s="18"/>
      <c r="L50" s="7"/>
      <c r="M50" s="7"/>
      <c r="N50" s="7"/>
      <c r="O50" s="7"/>
      <c r="P50" s="7"/>
      <c r="Q50" s="7"/>
      <c r="R50" s="7"/>
      <c r="S50" s="7"/>
      <c r="T50" s="17"/>
      <c r="U50" s="17"/>
      <c r="V50" s="17"/>
      <c r="W50" s="7"/>
      <c r="X50" s="7"/>
      <c r="Y50" s="7"/>
      <c r="Z50" s="7"/>
      <c r="AA50" s="7"/>
      <c r="AB50" s="7"/>
      <c r="AC50" s="7"/>
    </row>
    <row r="51" ht="15.75" customHeight="1">
      <c r="A51" s="7"/>
      <c r="B51" s="7"/>
      <c r="C51" s="17"/>
      <c r="D51" s="17"/>
      <c r="E51" s="18"/>
      <c r="F51" s="18"/>
      <c r="G51" s="18"/>
      <c r="H51" s="18"/>
      <c r="I51" s="18"/>
      <c r="J51" s="18"/>
      <c r="K51" s="18"/>
      <c r="L51" s="7"/>
      <c r="M51" s="7"/>
      <c r="N51" s="7"/>
      <c r="O51" s="7"/>
      <c r="P51" s="7"/>
      <c r="Q51" s="7"/>
      <c r="R51" s="7"/>
      <c r="S51" s="7"/>
      <c r="T51" s="17"/>
      <c r="U51" s="17"/>
      <c r="V51" s="17"/>
      <c r="W51" s="7"/>
      <c r="X51" s="7"/>
      <c r="Y51" s="7"/>
      <c r="Z51" s="7"/>
      <c r="AA51" s="7"/>
      <c r="AB51" s="7"/>
      <c r="AC51" s="7"/>
    </row>
    <row r="52" ht="15.75" customHeight="1">
      <c r="A52" s="7"/>
      <c r="B52" s="7"/>
      <c r="C52" s="17"/>
      <c r="D52" s="17"/>
      <c r="E52" s="18"/>
      <c r="F52" s="20"/>
      <c r="G52" s="20"/>
      <c r="H52" s="20"/>
      <c r="I52" s="20"/>
      <c r="J52" s="20"/>
      <c r="K52" s="20"/>
      <c r="L52" s="7"/>
      <c r="M52" s="7"/>
      <c r="N52" s="7"/>
      <c r="O52" s="7"/>
      <c r="P52" s="7"/>
      <c r="Q52" s="7"/>
      <c r="R52" s="7"/>
      <c r="S52" s="17"/>
      <c r="T52" s="17"/>
      <c r="U52" s="1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7"/>
      <c r="B53" s="7"/>
      <c r="C53" s="17"/>
      <c r="D53" s="17"/>
      <c r="E53" s="20"/>
      <c r="F53" s="18"/>
      <c r="G53" s="18"/>
      <c r="H53" s="18"/>
      <c r="I53" s="18"/>
      <c r="J53" s="18"/>
      <c r="K53" s="18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7"/>
      <c r="B54" s="7"/>
      <c r="C54" s="17"/>
      <c r="D54" s="17"/>
      <c r="E54" s="20"/>
      <c r="F54" s="18"/>
      <c r="G54" s="18"/>
      <c r="H54" s="18"/>
      <c r="I54" s="18"/>
      <c r="J54" s="18"/>
      <c r="K54" s="18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7"/>
      <c r="B55" s="7"/>
      <c r="C55" s="17"/>
      <c r="D55" s="17"/>
      <c r="E55" s="18"/>
      <c r="F55" s="18"/>
      <c r="G55" s="18"/>
      <c r="H55" s="18"/>
      <c r="I55" s="18"/>
      <c r="J55" s="18"/>
      <c r="K55" s="18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7"/>
      <c r="B56" s="7"/>
      <c r="C56" s="17"/>
      <c r="D56" s="21"/>
      <c r="E56" s="18"/>
      <c r="F56" s="18"/>
      <c r="G56" s="18"/>
      <c r="H56" s="18"/>
      <c r="I56" s="18"/>
      <c r="J56" s="18"/>
      <c r="K56" s="18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7"/>
      <c r="B57" s="7"/>
      <c r="C57" s="17"/>
      <c r="D57" s="21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</sheetData>
  <hyperlinks>
    <hyperlink r:id="rId2" ref="C25"/>
    <hyperlink r:id="rId3" ref="L36"/>
  </hyperlinks>
  <printOptions/>
  <pageMargins bottom="0.75" footer="0.0" header="0.0" left="0.7" right="0.7" top="0.75"/>
  <pageSetup orientation="landscape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8.29"/>
    <col customWidth="1" min="3" max="28" width="8.86"/>
  </cols>
  <sheetData>
    <row r="2">
      <c r="B2" s="10" t="s">
        <v>59</v>
      </c>
      <c r="C2" s="11" t="s">
        <v>60</v>
      </c>
      <c r="D2" s="38"/>
      <c r="E2" s="38"/>
    </row>
    <row r="3">
      <c r="B3" s="39"/>
    </row>
    <row r="4">
      <c r="B4" s="12" t="s">
        <v>61</v>
      </c>
    </row>
    <row r="5">
      <c r="B5" s="14" t="s">
        <v>12</v>
      </c>
      <c r="J5" s="4" t="s">
        <v>13</v>
      </c>
    </row>
    <row r="6">
      <c r="C6" s="4">
        <v>2014.0</v>
      </c>
      <c r="D6" s="4">
        <v>2015.0</v>
      </c>
      <c r="E6" s="4">
        <v>2016.0</v>
      </c>
      <c r="F6" s="4">
        <v>2017.0</v>
      </c>
      <c r="G6" s="4">
        <v>2018.0</v>
      </c>
      <c r="H6" s="4">
        <v>2019.0</v>
      </c>
      <c r="I6" s="4">
        <v>2020.0</v>
      </c>
      <c r="J6" s="4">
        <v>2021.0</v>
      </c>
    </row>
    <row r="7">
      <c r="B7" s="4" t="s">
        <v>62</v>
      </c>
      <c r="C7" s="40">
        <v>29701.0</v>
      </c>
      <c r="D7" s="4">
        <v>30576.0</v>
      </c>
      <c r="E7" s="4">
        <v>33103.0</v>
      </c>
      <c r="F7" s="4">
        <v>34452.0</v>
      </c>
      <c r="G7" s="4">
        <v>36516.0</v>
      </c>
      <c r="H7" s="4">
        <v>38993.0</v>
      </c>
      <c r="I7" s="4">
        <v>35652.0</v>
      </c>
      <c r="J7" s="4">
        <v>36918.0</v>
      </c>
    </row>
    <row r="8">
      <c r="B8" s="4" t="s">
        <v>63</v>
      </c>
      <c r="C8" s="4">
        <v>1353.0</v>
      </c>
      <c r="D8" s="4">
        <v>1346.0</v>
      </c>
      <c r="E8" s="4">
        <v>1340.0</v>
      </c>
      <c r="F8" s="4">
        <v>1333.0</v>
      </c>
      <c r="G8" s="4">
        <v>1326.0</v>
      </c>
      <c r="H8" s="4">
        <v>1320.0</v>
      </c>
      <c r="I8" s="4">
        <v>1313.0</v>
      </c>
      <c r="J8" s="4">
        <v>1307.0</v>
      </c>
    </row>
    <row r="9">
      <c r="B9" s="4" t="s">
        <v>64</v>
      </c>
      <c r="C9" s="4">
        <v>1447.0</v>
      </c>
      <c r="D9" s="4">
        <v>1435.0</v>
      </c>
      <c r="E9" s="4">
        <v>1272.0</v>
      </c>
      <c r="F9" s="4">
        <v>1204.0</v>
      </c>
      <c r="G9" s="4">
        <v>1211.0</v>
      </c>
      <c r="H9" s="4">
        <v>1234.0</v>
      </c>
      <c r="I9" s="4">
        <v>732.0</v>
      </c>
      <c r="J9" s="4">
        <v>701.0</v>
      </c>
    </row>
    <row r="10">
      <c r="A10" s="41" t="s">
        <v>65</v>
      </c>
      <c r="B10" s="4" t="s">
        <v>66</v>
      </c>
      <c r="C10" s="4">
        <v>272.0</v>
      </c>
      <c r="D10" s="4">
        <v>216.0</v>
      </c>
      <c r="E10" s="4">
        <v>168.0</v>
      </c>
      <c r="F10" s="4">
        <v>172.0</v>
      </c>
      <c r="G10" s="4">
        <v>168.0</v>
      </c>
      <c r="H10" s="4">
        <v>159.0</v>
      </c>
      <c r="I10" s="4">
        <v>147.0</v>
      </c>
      <c r="J10" s="4">
        <v>147.0</v>
      </c>
    </row>
    <row r="11">
      <c r="B11" s="4" t="s">
        <v>67</v>
      </c>
      <c r="C11" s="4">
        <v>6095.0</v>
      </c>
      <c r="D11" s="4">
        <v>4269.0</v>
      </c>
      <c r="E11" s="4">
        <v>3981.0</v>
      </c>
      <c r="F11" s="4">
        <v>3586.0</v>
      </c>
      <c r="G11" s="4">
        <v>2666.0</v>
      </c>
      <c r="H11" s="4">
        <v>158.0</v>
      </c>
      <c r="I11" s="4">
        <v>295.0</v>
      </c>
      <c r="J11" s="4">
        <v>534.0</v>
      </c>
    </row>
    <row r="12">
      <c r="B12" s="4" t="s">
        <v>68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1918.0</v>
      </c>
      <c r="I12" s="4">
        <v>1793.0</v>
      </c>
      <c r="J12" s="4">
        <v>1940.0</v>
      </c>
    </row>
    <row r="13">
      <c r="B13" s="4" t="s">
        <v>69</v>
      </c>
      <c r="C13" s="4">
        <v>2.0</v>
      </c>
      <c r="D13" s="4">
        <v>2.0</v>
      </c>
      <c r="E13" s="4">
        <v>1.0</v>
      </c>
      <c r="F13" s="4">
        <v>3.0</v>
      </c>
      <c r="G13" s="4">
        <v>2.0</v>
      </c>
      <c r="H13" s="4">
        <v>2.0</v>
      </c>
      <c r="I13" s="4">
        <v>1.0</v>
      </c>
      <c r="J13" s="4">
        <v>2.0</v>
      </c>
    </row>
    <row r="14">
      <c r="B14" s="4" t="s">
        <v>70</v>
      </c>
      <c r="C14" s="4">
        <v>1379.0</v>
      </c>
      <c r="D14" s="4">
        <v>1444.0</v>
      </c>
      <c r="E14" s="4">
        <v>1504.0</v>
      </c>
      <c r="F14" s="4">
        <v>1628.0</v>
      </c>
      <c r="G14" s="4">
        <v>1712.0</v>
      </c>
      <c r="H14" s="4">
        <v>1758.0</v>
      </c>
      <c r="I14" s="4">
        <v>1816.0</v>
      </c>
      <c r="J14" s="4">
        <v>1936.0</v>
      </c>
    </row>
    <row r="15">
      <c r="B15" s="42"/>
      <c r="C15" s="43"/>
      <c r="D15" s="43"/>
      <c r="E15" s="43"/>
      <c r="F15" s="43"/>
      <c r="G15" s="43"/>
      <c r="H15" s="43"/>
      <c r="I15" s="43"/>
      <c r="J15" s="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A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4.86"/>
    <col customWidth="1" min="3" max="25" width="8.86"/>
  </cols>
  <sheetData>
    <row r="2">
      <c r="B2" s="10" t="s">
        <v>71</v>
      </c>
      <c r="C2" s="11" t="s">
        <v>60</v>
      </c>
      <c r="D2" s="38"/>
    </row>
    <row r="4">
      <c r="B4" s="12" t="s">
        <v>72</v>
      </c>
    </row>
    <row r="5">
      <c r="B5" s="14" t="s">
        <v>12</v>
      </c>
      <c r="J5" s="4" t="s">
        <v>13</v>
      </c>
    </row>
    <row r="6">
      <c r="C6" s="4">
        <v>2014.0</v>
      </c>
      <c r="D6" s="4">
        <v>2015.0</v>
      </c>
      <c r="E6" s="4">
        <v>2016.0</v>
      </c>
      <c r="F6" s="4">
        <v>2017.0</v>
      </c>
      <c r="G6" s="4">
        <v>2018.0</v>
      </c>
      <c r="H6" s="4">
        <v>2019.0</v>
      </c>
      <c r="I6" s="4">
        <v>2020.0</v>
      </c>
      <c r="J6" s="4">
        <v>2021.0</v>
      </c>
    </row>
    <row r="7">
      <c r="B7" s="4" t="s">
        <v>73</v>
      </c>
      <c r="C7" s="40">
        <v>40402.0</v>
      </c>
      <c r="D7" s="40">
        <v>39281.0</v>
      </c>
      <c r="E7" s="40">
        <v>41773.0</v>
      </c>
      <c r="F7" s="40">
        <v>44282.0</v>
      </c>
      <c r="G7" s="40">
        <v>57338.0</v>
      </c>
      <c r="H7" s="40">
        <v>57794.0</v>
      </c>
      <c r="I7" s="40">
        <v>54172.0</v>
      </c>
      <c r="J7" s="40">
        <v>60973.0</v>
      </c>
    </row>
    <row r="8">
      <c r="B8" s="4" t="s">
        <v>74</v>
      </c>
      <c r="C8" s="40">
        <v>95649.0</v>
      </c>
      <c r="D8" s="40">
        <v>93557.0</v>
      </c>
      <c r="E8" s="40">
        <v>75820.0</v>
      </c>
      <c r="F8" s="40">
        <v>87556.0</v>
      </c>
      <c r="G8" s="40">
        <v>93939.0</v>
      </c>
      <c r="H8" s="40">
        <v>92958.0</v>
      </c>
      <c r="I8" s="40">
        <v>96400.0</v>
      </c>
      <c r="J8" s="40">
        <v>88481.0</v>
      </c>
    </row>
    <row r="9">
      <c r="B9" s="4" t="s">
        <v>63</v>
      </c>
      <c r="C9" s="40">
        <v>45188.0</v>
      </c>
      <c r="D9" s="40">
        <v>44828.0</v>
      </c>
      <c r="E9" s="40">
        <v>43977.0</v>
      </c>
      <c r="F9" s="40">
        <v>44340.0</v>
      </c>
      <c r="G9" s="40">
        <v>43176.0</v>
      </c>
      <c r="H9" s="40">
        <v>42862.0</v>
      </c>
      <c r="I9" s="40">
        <v>52164.0</v>
      </c>
      <c r="J9" s="40">
        <v>53461.0</v>
      </c>
    </row>
    <row r="10">
      <c r="B10" s="4" t="s">
        <v>75</v>
      </c>
      <c r="C10" s="40">
        <v>55064.0</v>
      </c>
      <c r="D10" s="40">
        <v>70228.0</v>
      </c>
      <c r="E10" s="40">
        <v>63504.0</v>
      </c>
      <c r="F10" s="40">
        <v>58800.0</v>
      </c>
      <c r="G10" s="40">
        <v>100506.0</v>
      </c>
      <c r="H10" s="40">
        <v>167412.0</v>
      </c>
      <c r="I10" s="40">
        <v>113416.0</v>
      </c>
      <c r="J10" s="40">
        <v>87820.0</v>
      </c>
    </row>
    <row r="11">
      <c r="B11" s="4" t="s">
        <v>70</v>
      </c>
      <c r="C11" s="4">
        <v>753.0</v>
      </c>
      <c r="D11" s="4">
        <v>788.0</v>
      </c>
      <c r="E11" s="4">
        <v>821.0</v>
      </c>
      <c r="F11" s="4">
        <v>888.0</v>
      </c>
      <c r="G11" s="4">
        <v>934.0</v>
      </c>
      <c r="H11" s="4">
        <v>959.0</v>
      </c>
      <c r="I11" s="4">
        <v>991.0</v>
      </c>
      <c r="J11" s="4">
        <v>1057.0</v>
      </c>
    </row>
    <row r="12">
      <c r="B12" s="4" t="s">
        <v>76</v>
      </c>
      <c r="C12" s="40">
        <v>11112.0</v>
      </c>
      <c r="D12" s="40">
        <v>9717.0</v>
      </c>
      <c r="E12" s="40">
        <v>11812.0</v>
      </c>
      <c r="F12" s="40">
        <v>12264.0</v>
      </c>
      <c r="G12" s="40">
        <v>13174.0</v>
      </c>
      <c r="H12" s="40">
        <v>9883.0</v>
      </c>
      <c r="I12" s="40">
        <v>7669.0</v>
      </c>
      <c r="J12" s="40">
        <v>8118.0</v>
      </c>
    </row>
    <row r="13" ht="15.75" customHeight="1">
      <c r="B13" s="4" t="s">
        <v>67</v>
      </c>
      <c r="C13" s="40">
        <v>43330.0</v>
      </c>
      <c r="D13" s="40">
        <v>29647.0</v>
      </c>
      <c r="E13" s="40">
        <v>27650.0</v>
      </c>
      <c r="F13" s="40">
        <v>24905.0</v>
      </c>
      <c r="G13" s="40">
        <v>18517.0</v>
      </c>
      <c r="H13" s="4">
        <v>1988.0</v>
      </c>
      <c r="I13" s="4">
        <v>2048.0</v>
      </c>
      <c r="J13" s="4">
        <v>3706.0</v>
      </c>
    </row>
    <row r="14" ht="15.75" customHeight="1"/>
    <row r="15" ht="15.75" customHeight="1">
      <c r="B15" s="4" t="s">
        <v>48</v>
      </c>
      <c r="C15" s="44">
        <f t="shared" ref="C15:J15" si="1">SUM(C7:C13)</f>
        <v>291498</v>
      </c>
      <c r="D15" s="44">
        <f t="shared" si="1"/>
        <v>288046</v>
      </c>
      <c r="E15" s="44">
        <f t="shared" si="1"/>
        <v>265357</v>
      </c>
      <c r="F15" s="44">
        <f t="shared" si="1"/>
        <v>273035</v>
      </c>
      <c r="G15" s="44">
        <f t="shared" si="1"/>
        <v>327584</v>
      </c>
      <c r="H15" s="44">
        <f t="shared" si="1"/>
        <v>373856</v>
      </c>
      <c r="I15" s="44">
        <f t="shared" si="1"/>
        <v>326860</v>
      </c>
      <c r="J15" s="44">
        <f t="shared" si="1"/>
        <v>303616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26" width="8.86"/>
  </cols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>
      <c r="A2" s="45" t="s">
        <v>77</v>
      </c>
      <c r="C2" s="46"/>
      <c r="D2" s="46"/>
      <c r="E2" s="46"/>
      <c r="F2" s="46"/>
      <c r="G2" s="47" t="s">
        <v>78</v>
      </c>
      <c r="I2" s="33"/>
      <c r="J2" s="33"/>
      <c r="K2" s="33"/>
      <c r="L2" s="33"/>
      <c r="M2" s="33"/>
      <c r="N2" s="33"/>
      <c r="O2" s="33"/>
      <c r="P2" s="33"/>
    </row>
    <row r="3">
      <c r="A3" s="33"/>
      <c r="B3" s="33"/>
      <c r="C3" s="33"/>
      <c r="D3" s="33"/>
      <c r="E3" s="33"/>
      <c r="F3" s="33"/>
      <c r="G3" s="48"/>
      <c r="H3" s="33"/>
      <c r="I3" s="33"/>
      <c r="J3" s="33"/>
      <c r="K3" s="33"/>
      <c r="L3" s="33"/>
      <c r="M3" s="33"/>
      <c r="N3" s="33"/>
      <c r="O3" s="33"/>
      <c r="P3" s="33"/>
    </row>
    <row r="4">
      <c r="A4" s="33"/>
      <c r="B4" s="33"/>
      <c r="C4" s="33"/>
      <c r="D4" s="33"/>
      <c r="E4" s="33"/>
      <c r="F4" s="33"/>
      <c r="G4" s="48"/>
      <c r="H4" s="33"/>
      <c r="I4" s="33"/>
      <c r="J4" s="33"/>
      <c r="K4" s="33"/>
      <c r="L4" s="33"/>
      <c r="M4" s="33"/>
      <c r="N4" s="33"/>
      <c r="O4" s="33"/>
      <c r="P4" s="33"/>
    </row>
    <row r="5">
      <c r="A5" s="33"/>
      <c r="B5" s="33"/>
      <c r="C5" s="33"/>
      <c r="D5" s="33"/>
      <c r="E5" s="33"/>
      <c r="F5" s="33"/>
      <c r="G5" s="48"/>
      <c r="H5" s="33"/>
      <c r="I5" s="33"/>
      <c r="J5" s="33"/>
      <c r="K5" s="33"/>
      <c r="L5" s="33"/>
      <c r="M5" s="33"/>
      <c r="N5" s="33"/>
      <c r="O5" s="33"/>
      <c r="P5" s="33"/>
    </row>
    <row r="6">
      <c r="A6" s="33"/>
      <c r="B6" s="33"/>
      <c r="C6" s="33"/>
      <c r="D6" s="33"/>
      <c r="E6" s="49" t="s">
        <v>79</v>
      </c>
      <c r="F6" s="49" t="s">
        <v>80</v>
      </c>
      <c r="G6" s="33"/>
      <c r="H6" s="33"/>
      <c r="I6" s="33"/>
      <c r="J6" s="33"/>
      <c r="K6" s="33"/>
      <c r="L6" s="33"/>
      <c r="M6" s="49" t="s">
        <v>79</v>
      </c>
      <c r="N6" s="49" t="s">
        <v>80</v>
      </c>
      <c r="O6" s="33"/>
      <c r="P6" s="33"/>
    </row>
    <row r="7">
      <c r="A7" s="33"/>
      <c r="B7" s="33"/>
      <c r="C7" s="33"/>
      <c r="D7" s="33"/>
      <c r="E7" s="36">
        <v>2020.0</v>
      </c>
      <c r="F7" s="36">
        <v>2020.0</v>
      </c>
      <c r="G7" s="49" t="s">
        <v>81</v>
      </c>
      <c r="H7" s="33"/>
      <c r="I7" s="33"/>
      <c r="J7" s="33"/>
      <c r="K7" s="33"/>
      <c r="L7" s="33"/>
      <c r="M7" s="36">
        <v>2021.0</v>
      </c>
      <c r="N7" s="36">
        <v>2021.0</v>
      </c>
      <c r="O7" s="49" t="s">
        <v>81</v>
      </c>
      <c r="P7" s="33"/>
    </row>
    <row r="8">
      <c r="A8" s="49" t="s">
        <v>82</v>
      </c>
      <c r="C8" s="33"/>
      <c r="D8" s="33"/>
      <c r="E8" s="33"/>
      <c r="F8" s="36">
        <v>69.08688</v>
      </c>
      <c r="G8" s="37">
        <f t="shared" ref="G8:G20" si="1">IF(F8&gt;0,(E8-F8)/F8,0)</f>
        <v>-1</v>
      </c>
      <c r="H8" s="33"/>
      <c r="I8" s="49" t="s">
        <v>82</v>
      </c>
      <c r="L8" s="33"/>
      <c r="M8" s="33"/>
      <c r="N8" s="36">
        <v>69.75575</v>
      </c>
      <c r="O8" s="37">
        <f t="shared" ref="O8:O20" si="2">IF(N8&gt;0,(M8-N8)/N8,0)</f>
        <v>-1</v>
      </c>
      <c r="P8" s="33"/>
    </row>
    <row r="9">
      <c r="A9" s="49" t="s">
        <v>83</v>
      </c>
      <c r="C9" s="33"/>
      <c r="D9" s="33"/>
      <c r="E9" s="33"/>
      <c r="F9" s="36">
        <v>0.0</v>
      </c>
      <c r="G9" s="37">
        <f t="shared" si="1"/>
        <v>0</v>
      </c>
      <c r="H9" s="33"/>
      <c r="I9" s="49" t="s">
        <v>83</v>
      </c>
      <c r="K9" s="33"/>
      <c r="L9" s="33"/>
      <c r="M9" s="33"/>
      <c r="N9" s="36">
        <v>0.0</v>
      </c>
      <c r="O9" s="37">
        <f t="shared" si="2"/>
        <v>0</v>
      </c>
      <c r="P9" s="33"/>
    </row>
    <row r="10">
      <c r="A10" s="49" t="s">
        <v>84</v>
      </c>
      <c r="C10" s="33"/>
      <c r="D10" s="33"/>
      <c r="E10" s="33"/>
      <c r="F10" s="36">
        <v>58.6</v>
      </c>
      <c r="G10" s="37">
        <f t="shared" si="1"/>
        <v>-1</v>
      </c>
      <c r="H10" s="33"/>
      <c r="I10" s="49" t="s">
        <v>84</v>
      </c>
      <c r="L10" s="33"/>
      <c r="M10" s="33"/>
      <c r="N10" s="36">
        <v>58.6</v>
      </c>
      <c r="O10" s="37">
        <f t="shared" si="2"/>
        <v>-1</v>
      </c>
      <c r="P10" s="33"/>
    </row>
    <row r="11">
      <c r="A11" s="49" t="s">
        <v>85</v>
      </c>
      <c r="C11" s="33"/>
      <c r="D11" s="33"/>
      <c r="E11" s="33"/>
      <c r="F11" s="36">
        <v>10.48688</v>
      </c>
      <c r="G11" s="37">
        <f t="shared" si="1"/>
        <v>-1</v>
      </c>
      <c r="H11" s="33"/>
      <c r="I11" s="49" t="s">
        <v>85</v>
      </c>
      <c r="L11" s="33"/>
      <c r="M11" s="33"/>
      <c r="N11" s="36">
        <v>11.15575</v>
      </c>
      <c r="O11" s="37">
        <f t="shared" si="2"/>
        <v>-1</v>
      </c>
      <c r="P11" s="33"/>
    </row>
    <row r="12">
      <c r="A12" s="49" t="s">
        <v>86</v>
      </c>
      <c r="D12" s="33"/>
      <c r="E12" s="33"/>
      <c r="F12" s="36">
        <v>6.12088</v>
      </c>
      <c r="G12" s="37">
        <f t="shared" si="1"/>
        <v>-1</v>
      </c>
      <c r="H12" s="33"/>
      <c r="I12" s="49" t="s">
        <v>86</v>
      </c>
      <c r="L12" s="33"/>
      <c r="M12" s="33"/>
      <c r="N12" s="36">
        <v>6.60175</v>
      </c>
      <c r="O12" s="37">
        <f t="shared" si="2"/>
        <v>-1</v>
      </c>
      <c r="P12" s="33"/>
    </row>
    <row r="13">
      <c r="A13" s="49" t="s">
        <v>87</v>
      </c>
      <c r="E13" s="33"/>
      <c r="F13" s="36">
        <v>4.366</v>
      </c>
      <c r="G13" s="37">
        <f t="shared" si="1"/>
        <v>-1</v>
      </c>
      <c r="H13" s="33"/>
      <c r="I13" s="49" t="s">
        <v>87</v>
      </c>
      <c r="M13" s="33"/>
      <c r="N13" s="36">
        <v>4.554</v>
      </c>
      <c r="O13" s="37">
        <f t="shared" si="2"/>
        <v>-1</v>
      </c>
      <c r="P13" s="33"/>
    </row>
    <row r="14">
      <c r="A14" s="49" t="s">
        <v>88</v>
      </c>
      <c r="C14" s="33"/>
      <c r="D14" s="33"/>
      <c r="E14" s="33"/>
      <c r="F14" s="36">
        <v>2.131</v>
      </c>
      <c r="G14" s="37">
        <f t="shared" si="1"/>
        <v>-1</v>
      </c>
      <c r="H14" s="33"/>
      <c r="I14" s="49" t="s">
        <v>88</v>
      </c>
      <c r="L14" s="33"/>
      <c r="M14" s="33"/>
      <c r="N14" s="36">
        <v>2.277</v>
      </c>
      <c r="O14" s="37">
        <f t="shared" si="2"/>
        <v>-1</v>
      </c>
      <c r="P14" s="33"/>
    </row>
    <row r="15">
      <c r="A15" s="49" t="s">
        <v>89</v>
      </c>
      <c r="D15" s="33"/>
      <c r="E15" s="33"/>
      <c r="F15" s="36">
        <v>0.185</v>
      </c>
      <c r="G15" s="37">
        <f t="shared" si="1"/>
        <v>-1</v>
      </c>
      <c r="H15" s="33"/>
      <c r="I15" s="49" t="s">
        <v>89</v>
      </c>
      <c r="M15" s="33"/>
      <c r="N15" s="36">
        <v>0.211</v>
      </c>
      <c r="O15" s="37">
        <f t="shared" si="2"/>
        <v>-1</v>
      </c>
      <c r="P15" s="33"/>
    </row>
    <row r="16">
      <c r="A16" s="49" t="s">
        <v>90</v>
      </c>
      <c r="D16" s="33"/>
      <c r="E16" s="33"/>
      <c r="F16" s="36">
        <v>0.0</v>
      </c>
      <c r="G16" s="37">
        <f t="shared" si="1"/>
        <v>0</v>
      </c>
      <c r="H16" s="33"/>
      <c r="I16" s="49" t="s">
        <v>90</v>
      </c>
      <c r="L16" s="33"/>
      <c r="M16" s="33"/>
      <c r="N16" s="36">
        <v>0.0</v>
      </c>
      <c r="O16" s="37">
        <f t="shared" si="2"/>
        <v>0</v>
      </c>
      <c r="P16" s="33"/>
    </row>
    <row r="17">
      <c r="A17" s="49" t="s">
        <v>91</v>
      </c>
      <c r="C17" s="33"/>
      <c r="D17" s="33"/>
      <c r="E17" s="33"/>
      <c r="F17" s="36">
        <v>0.185</v>
      </c>
      <c r="G17" s="37">
        <f t="shared" si="1"/>
        <v>-1</v>
      </c>
      <c r="H17" s="33"/>
      <c r="I17" s="49" t="s">
        <v>91</v>
      </c>
      <c r="K17" s="33"/>
      <c r="L17" s="33"/>
      <c r="M17" s="33"/>
      <c r="N17" s="36">
        <v>0.211</v>
      </c>
      <c r="O17" s="37">
        <f t="shared" si="2"/>
        <v>-1</v>
      </c>
      <c r="P17" s="33"/>
    </row>
    <row r="18">
      <c r="A18" s="49" t="s">
        <v>92</v>
      </c>
      <c r="C18" s="33"/>
      <c r="D18" s="33"/>
      <c r="E18" s="33"/>
      <c r="F18" s="36">
        <v>0.154</v>
      </c>
      <c r="G18" s="37">
        <f t="shared" si="1"/>
        <v>-1</v>
      </c>
      <c r="H18" s="33"/>
      <c r="I18" s="49" t="s">
        <v>92</v>
      </c>
      <c r="K18" s="33"/>
      <c r="L18" s="33"/>
      <c r="M18" s="33"/>
      <c r="N18" s="36">
        <v>0.154</v>
      </c>
      <c r="O18" s="37">
        <f t="shared" si="2"/>
        <v>-1</v>
      </c>
      <c r="P18" s="33"/>
    </row>
    <row r="19">
      <c r="A19" s="49" t="s">
        <v>93</v>
      </c>
      <c r="D19" s="33"/>
      <c r="E19" s="33"/>
      <c r="F19" s="36">
        <v>1.896</v>
      </c>
      <c r="G19" s="37">
        <f t="shared" si="1"/>
        <v>-1</v>
      </c>
      <c r="H19" s="33"/>
      <c r="I19" s="49" t="s">
        <v>93</v>
      </c>
      <c r="L19" s="33"/>
      <c r="M19" s="33"/>
      <c r="N19" s="36">
        <v>1.912</v>
      </c>
      <c r="O19" s="37">
        <f t="shared" si="2"/>
        <v>-1</v>
      </c>
      <c r="P19" s="33"/>
    </row>
    <row r="20">
      <c r="A20" s="49" t="s">
        <v>94</v>
      </c>
      <c r="E20" s="33"/>
      <c r="F20" s="36">
        <v>0.0</v>
      </c>
      <c r="G20" s="37">
        <f t="shared" si="1"/>
        <v>0</v>
      </c>
      <c r="H20" s="33"/>
      <c r="I20" s="49" t="s">
        <v>94</v>
      </c>
      <c r="M20" s="33"/>
      <c r="N20" s="36">
        <v>0.0</v>
      </c>
      <c r="O20" s="37">
        <f t="shared" si="2"/>
        <v>0</v>
      </c>
      <c r="P20" s="33"/>
    </row>
    <row r="21" ht="15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ht="15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ht="15.75" customHeight="1">
      <c r="A24" s="45" t="s">
        <v>95</v>
      </c>
      <c r="D24" s="46"/>
      <c r="E24" s="46"/>
      <c r="F24" s="46"/>
      <c r="G24" s="47" t="s">
        <v>78</v>
      </c>
      <c r="I24" s="33"/>
      <c r="J24" s="33"/>
      <c r="K24" s="33"/>
      <c r="L24" s="33"/>
      <c r="M24" s="33"/>
      <c r="N24" s="33"/>
      <c r="O24" s="33"/>
      <c r="P24" s="33"/>
    </row>
    <row r="25" ht="15.75" customHeight="1">
      <c r="A25" s="33"/>
      <c r="B25" s="33"/>
      <c r="C25" s="33"/>
      <c r="D25" s="33"/>
      <c r="E25" s="33"/>
      <c r="F25" s="33"/>
      <c r="G25" s="48"/>
      <c r="H25" s="33"/>
      <c r="I25" s="33"/>
      <c r="J25" s="33"/>
      <c r="K25" s="33"/>
      <c r="L25" s="33"/>
      <c r="M25" s="33"/>
      <c r="N25" s="33"/>
      <c r="O25" s="33"/>
      <c r="P25" s="33"/>
    </row>
    <row r="26" ht="15.75" customHeight="1">
      <c r="A26" s="33"/>
      <c r="B26" s="33"/>
      <c r="C26" s="33"/>
      <c r="D26" s="33"/>
      <c r="E26" s="49" t="s">
        <v>79</v>
      </c>
      <c r="F26" s="49" t="s">
        <v>80</v>
      </c>
      <c r="G26" s="33"/>
      <c r="H26" s="33"/>
      <c r="I26" s="33"/>
      <c r="J26" s="33"/>
      <c r="K26" s="33"/>
      <c r="L26" s="33"/>
      <c r="M26" s="49" t="s">
        <v>79</v>
      </c>
      <c r="N26" s="49" t="s">
        <v>80</v>
      </c>
      <c r="O26" s="33"/>
      <c r="P26" s="33"/>
    </row>
    <row r="27" ht="15.75" customHeight="1">
      <c r="A27" s="33"/>
      <c r="B27" s="33"/>
      <c r="C27" s="33"/>
      <c r="D27" s="33"/>
      <c r="E27" s="36">
        <v>2020.0</v>
      </c>
      <c r="F27" s="36">
        <v>2020.0</v>
      </c>
      <c r="G27" s="49" t="s">
        <v>81</v>
      </c>
      <c r="H27" s="33"/>
      <c r="I27" s="33"/>
      <c r="J27" s="33"/>
      <c r="K27" s="33"/>
      <c r="L27" s="33"/>
      <c r="M27" s="36">
        <v>2020.0</v>
      </c>
      <c r="N27" s="36">
        <v>2020.0</v>
      </c>
      <c r="O27" s="49" t="s">
        <v>81</v>
      </c>
      <c r="P27" s="33"/>
    </row>
    <row r="28" ht="15.75" customHeight="1">
      <c r="A28" s="49" t="s">
        <v>96</v>
      </c>
      <c r="C28" s="33"/>
      <c r="D28" s="33"/>
      <c r="E28" s="33"/>
      <c r="F28" s="36">
        <v>289.743</v>
      </c>
      <c r="G28" s="37">
        <f t="shared" ref="G28:G40" si="3">IF(F28&gt;0,(E28-F28)/F28,0)</f>
        <v>-1</v>
      </c>
      <c r="H28" s="33"/>
      <c r="I28" s="49" t="s">
        <v>96</v>
      </c>
      <c r="L28" s="33"/>
      <c r="M28" s="33"/>
      <c r="N28" s="36">
        <v>306.5724</v>
      </c>
      <c r="O28" s="37">
        <f t="shared" ref="O28:O40" si="4">IF(N28&gt;0,(M28-N28)/N28,0)</f>
        <v>-1</v>
      </c>
      <c r="P28" s="33"/>
    </row>
    <row r="29" ht="15.75" customHeight="1">
      <c r="A29" s="49" t="s">
        <v>97</v>
      </c>
      <c r="C29" s="33"/>
      <c r="D29" s="33"/>
      <c r="E29" s="33"/>
      <c r="F29" s="36">
        <v>0.0</v>
      </c>
      <c r="G29" s="37">
        <f t="shared" si="3"/>
        <v>0</v>
      </c>
      <c r="H29" s="33"/>
      <c r="I29" s="49" t="s">
        <v>97</v>
      </c>
      <c r="K29" s="33"/>
      <c r="L29" s="33"/>
      <c r="M29" s="33"/>
      <c r="N29" s="36">
        <v>0.0</v>
      </c>
      <c r="O29" s="37">
        <f t="shared" si="4"/>
        <v>0</v>
      </c>
      <c r="P29" s="33"/>
    </row>
    <row r="30" ht="15.75" customHeight="1">
      <c r="A30" s="49" t="s">
        <v>98</v>
      </c>
      <c r="C30" s="33"/>
      <c r="D30" s="33"/>
      <c r="E30" s="33"/>
      <c r="F30" s="36">
        <v>236.827</v>
      </c>
      <c r="G30" s="37">
        <f t="shared" si="3"/>
        <v>-1</v>
      </c>
      <c r="H30" s="33"/>
      <c r="I30" s="49" t="s">
        <v>98</v>
      </c>
      <c r="L30" s="33"/>
      <c r="M30" s="33"/>
      <c r="N30" s="36">
        <v>250.3814</v>
      </c>
      <c r="O30" s="37">
        <f t="shared" si="4"/>
        <v>-1</v>
      </c>
      <c r="P30" s="33"/>
    </row>
    <row r="31" ht="15.75" customHeight="1">
      <c r="A31" s="49" t="s">
        <v>99</v>
      </c>
      <c r="C31" s="33"/>
      <c r="D31" s="33"/>
      <c r="E31" s="33"/>
      <c r="F31" s="36">
        <v>52.916</v>
      </c>
      <c r="G31" s="37">
        <f t="shared" si="3"/>
        <v>-1</v>
      </c>
      <c r="H31" s="33"/>
      <c r="I31" s="49" t="s">
        <v>99</v>
      </c>
      <c r="L31" s="33"/>
      <c r="M31" s="33"/>
      <c r="N31" s="36">
        <v>56.191</v>
      </c>
      <c r="O31" s="37">
        <f t="shared" si="4"/>
        <v>-1</v>
      </c>
      <c r="P31" s="33"/>
    </row>
    <row r="32" ht="15.75" customHeight="1">
      <c r="A32" s="49" t="s">
        <v>100</v>
      </c>
      <c r="D32" s="33"/>
      <c r="E32" s="33"/>
      <c r="F32" s="36">
        <v>24.325</v>
      </c>
      <c r="G32" s="37">
        <f t="shared" si="3"/>
        <v>-1</v>
      </c>
      <c r="H32" s="33"/>
      <c r="I32" s="49" t="s">
        <v>100</v>
      </c>
      <c r="L32" s="33"/>
      <c r="M32" s="33"/>
      <c r="N32" s="36">
        <v>24.697</v>
      </c>
      <c r="O32" s="37">
        <f t="shared" si="4"/>
        <v>-1</v>
      </c>
      <c r="P32" s="33"/>
    </row>
    <row r="33" ht="15.75" customHeight="1">
      <c r="A33" s="49" t="s">
        <v>101</v>
      </c>
      <c r="E33" s="33"/>
      <c r="F33" s="36">
        <v>28.591</v>
      </c>
      <c r="G33" s="37">
        <f t="shared" si="3"/>
        <v>-1</v>
      </c>
      <c r="H33" s="33"/>
      <c r="I33" s="49" t="s">
        <v>101</v>
      </c>
      <c r="M33" s="33"/>
      <c r="N33" s="36">
        <v>31.494</v>
      </c>
      <c r="O33" s="37">
        <f t="shared" si="4"/>
        <v>-1</v>
      </c>
      <c r="P33" s="33"/>
    </row>
    <row r="34" ht="15.75" customHeight="1">
      <c r="A34" s="49" t="s">
        <v>102</v>
      </c>
      <c r="C34" s="33"/>
      <c r="D34" s="33"/>
      <c r="E34" s="33"/>
      <c r="F34" s="36">
        <v>15.563</v>
      </c>
      <c r="G34" s="37">
        <f t="shared" si="3"/>
        <v>-1</v>
      </c>
      <c r="H34" s="33"/>
      <c r="I34" s="49" t="s">
        <v>102</v>
      </c>
      <c r="L34" s="33"/>
      <c r="M34" s="33"/>
      <c r="N34" s="36">
        <v>15.899</v>
      </c>
      <c r="O34" s="37">
        <f t="shared" si="4"/>
        <v>-1</v>
      </c>
      <c r="P34" s="33"/>
    </row>
    <row r="35" ht="15.75" customHeight="1">
      <c r="A35" s="49" t="s">
        <v>103</v>
      </c>
      <c r="E35" s="33"/>
      <c r="F35" s="36">
        <v>0.171</v>
      </c>
      <c r="G35" s="37">
        <f t="shared" si="3"/>
        <v>-1</v>
      </c>
      <c r="H35" s="33"/>
      <c r="I35" s="49" t="s">
        <v>103</v>
      </c>
      <c r="M35" s="33"/>
      <c r="N35" s="36">
        <v>0.193</v>
      </c>
      <c r="O35" s="37">
        <f t="shared" si="4"/>
        <v>-1</v>
      </c>
      <c r="P35" s="33"/>
    </row>
    <row r="36" ht="15.75" customHeight="1">
      <c r="A36" s="49" t="s">
        <v>104</v>
      </c>
      <c r="D36" s="33"/>
      <c r="E36" s="33"/>
      <c r="F36" s="36">
        <v>0.0</v>
      </c>
      <c r="G36" s="37">
        <f t="shared" si="3"/>
        <v>0</v>
      </c>
      <c r="H36" s="33"/>
      <c r="I36" s="49" t="s">
        <v>104</v>
      </c>
      <c r="L36" s="33"/>
      <c r="M36" s="33"/>
      <c r="N36" s="36">
        <v>0.0</v>
      </c>
      <c r="O36" s="37">
        <f t="shared" si="4"/>
        <v>0</v>
      </c>
      <c r="P36" s="33"/>
    </row>
    <row r="37" ht="15.75" customHeight="1">
      <c r="A37" s="49" t="s">
        <v>105</v>
      </c>
      <c r="C37" s="33"/>
      <c r="D37" s="33"/>
      <c r="E37" s="33"/>
      <c r="F37" s="36">
        <v>0.171</v>
      </c>
      <c r="G37" s="37">
        <f t="shared" si="3"/>
        <v>-1</v>
      </c>
      <c r="H37" s="33"/>
      <c r="I37" s="49" t="s">
        <v>105</v>
      </c>
      <c r="L37" s="33"/>
      <c r="M37" s="33"/>
      <c r="N37" s="36">
        <v>0.193</v>
      </c>
      <c r="O37" s="37">
        <f t="shared" si="4"/>
        <v>-1</v>
      </c>
      <c r="P37" s="33"/>
    </row>
    <row r="38" ht="15.75" customHeight="1">
      <c r="A38" s="49" t="s">
        <v>106</v>
      </c>
      <c r="C38" s="33"/>
      <c r="D38" s="33"/>
      <c r="E38" s="33"/>
      <c r="F38" s="36">
        <v>0.475</v>
      </c>
      <c r="G38" s="37">
        <f t="shared" si="3"/>
        <v>-1</v>
      </c>
      <c r="H38" s="33"/>
      <c r="I38" s="49" t="s">
        <v>106</v>
      </c>
      <c r="K38" s="33"/>
      <c r="L38" s="33"/>
      <c r="M38" s="33"/>
      <c r="N38" s="36">
        <v>0.437</v>
      </c>
      <c r="O38" s="37">
        <f t="shared" si="4"/>
        <v>-1</v>
      </c>
      <c r="P38" s="33"/>
    </row>
    <row r="39" ht="15.75" customHeight="1">
      <c r="A39" s="49" t="s">
        <v>107</v>
      </c>
      <c r="D39" s="33"/>
      <c r="E39" s="33"/>
      <c r="F39" s="36">
        <v>12.382</v>
      </c>
      <c r="G39" s="37">
        <f t="shared" si="3"/>
        <v>-1</v>
      </c>
      <c r="H39" s="33"/>
      <c r="I39" s="49" t="s">
        <v>107</v>
      </c>
      <c r="M39" s="33"/>
      <c r="N39" s="36">
        <v>14.965</v>
      </c>
      <c r="O39" s="37">
        <f t="shared" si="4"/>
        <v>-1</v>
      </c>
      <c r="P39" s="33"/>
    </row>
    <row r="40" ht="15.75" customHeight="1">
      <c r="A40" s="49" t="s">
        <v>108</v>
      </c>
      <c r="E40" s="33"/>
      <c r="F40" s="36">
        <v>0.0</v>
      </c>
      <c r="G40" s="37">
        <f t="shared" si="3"/>
        <v>0</v>
      </c>
      <c r="H40" s="33"/>
      <c r="I40" s="49" t="s">
        <v>108</v>
      </c>
      <c r="M40" s="33"/>
      <c r="N40" s="36">
        <v>0.0</v>
      </c>
      <c r="O40" s="37">
        <f t="shared" si="4"/>
        <v>0</v>
      </c>
      <c r="P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ht="15.75" customHeight="1">
      <c r="A45" s="45" t="s">
        <v>109</v>
      </c>
      <c r="D45" s="46"/>
      <c r="E45" s="46"/>
      <c r="F45" s="46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ht="15.75" customHeight="1">
      <c r="A47" s="49" t="s">
        <v>110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</row>
    <row r="48" ht="15.75" customHeight="1">
      <c r="A48" s="49" t="s">
        <v>111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ht="15.75" customHeight="1">
      <c r="A49" s="49" t="s">
        <v>4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ht="15.75" customHeight="1">
      <c r="A50" s="49" t="s">
        <v>112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ht="15.75" customHeight="1">
      <c r="A51" s="49" t="s">
        <v>113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ht="15.75" customHeight="1">
      <c r="A52" s="49" t="s">
        <v>114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ht="15.75" customHeight="1">
      <c r="A54" s="45" t="s">
        <v>115</v>
      </c>
      <c r="C54" s="46"/>
      <c r="D54" s="46"/>
      <c r="E54" s="46"/>
      <c r="F54" s="46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ht="15.75" customHeight="1">
      <c r="A56" s="50"/>
      <c r="B56" s="50"/>
      <c r="C56" s="50"/>
      <c r="D56" s="50"/>
      <c r="E56" s="50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ht="15.75" customHeight="1">
      <c r="A57" s="51" t="s">
        <v>79</v>
      </c>
      <c r="B57" s="33"/>
      <c r="C57" s="33"/>
      <c r="D57" s="52">
        <v>2019.0</v>
      </c>
      <c r="E57" s="52">
        <v>2020.0</v>
      </c>
      <c r="F57" s="53">
        <v>2021.0</v>
      </c>
      <c r="G57" s="53">
        <v>2022.0</v>
      </c>
      <c r="H57" s="33"/>
      <c r="I57" s="33"/>
      <c r="J57" s="33"/>
      <c r="K57" s="33"/>
      <c r="L57" s="33"/>
      <c r="M57" s="33"/>
      <c r="N57" s="33"/>
      <c r="O57" s="33"/>
      <c r="P57" s="33"/>
    </row>
    <row r="58" ht="15.75" customHeight="1">
      <c r="A58" s="51" t="s">
        <v>116</v>
      </c>
      <c r="D58" s="54" t="e">
        <v>#REF!</v>
      </c>
      <c r="E58" s="54" t="e">
        <v>#REF!</v>
      </c>
      <c r="F58" s="54" t="e">
        <v>#REF!</v>
      </c>
      <c r="G58" s="55">
        <v>0.0</v>
      </c>
      <c r="H58" s="33"/>
      <c r="I58" s="56" t="s">
        <v>117</v>
      </c>
      <c r="J58" s="33"/>
      <c r="K58" s="33"/>
      <c r="L58" s="33"/>
      <c r="M58" s="33"/>
      <c r="N58" s="33"/>
      <c r="O58" s="33"/>
      <c r="P58" s="33"/>
    </row>
    <row r="59" ht="15.75" customHeight="1">
      <c r="A59" s="50"/>
      <c r="B59" s="33"/>
      <c r="C59" s="33"/>
      <c r="D59" s="50"/>
      <c r="E59" s="50"/>
      <c r="F59" s="50"/>
      <c r="G59" s="50"/>
      <c r="H59" s="33"/>
      <c r="I59" s="33"/>
      <c r="J59" s="33"/>
      <c r="K59" s="33"/>
      <c r="L59" s="33"/>
      <c r="M59" s="33"/>
      <c r="N59" s="33"/>
      <c r="O59" s="33"/>
      <c r="P59" s="33"/>
    </row>
    <row r="60" ht="15.75" customHeight="1">
      <c r="A60" s="51" t="s">
        <v>80</v>
      </c>
      <c r="B60" s="33"/>
      <c r="C60" s="33"/>
      <c r="D60" s="50"/>
      <c r="E60" s="50"/>
      <c r="F60" s="50"/>
      <c r="G60" s="50"/>
      <c r="H60" s="33"/>
      <c r="I60" s="33"/>
      <c r="J60" s="33"/>
      <c r="K60" s="33"/>
      <c r="L60" s="33"/>
      <c r="M60" s="33"/>
      <c r="N60" s="33"/>
      <c r="O60" s="33"/>
      <c r="P60" s="33"/>
    </row>
    <row r="61" ht="15.75" customHeight="1">
      <c r="A61" s="49" t="s">
        <v>118</v>
      </c>
      <c r="D61" s="36">
        <v>254.6691</v>
      </c>
      <c r="E61" s="36">
        <v>266.0326</v>
      </c>
      <c r="F61" s="36">
        <v>281.5298</v>
      </c>
      <c r="G61" s="50"/>
      <c r="H61" s="33"/>
      <c r="I61" s="33"/>
      <c r="J61" s="33"/>
      <c r="K61" s="33"/>
      <c r="L61" s="33"/>
      <c r="M61" s="33"/>
      <c r="N61" s="33"/>
      <c r="O61" s="33"/>
      <c r="P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</row>
    <row r="66" ht="15.75" customHeight="1">
      <c r="A66" s="45" t="s">
        <v>119</v>
      </c>
      <c r="C66" s="46"/>
      <c r="D66" s="46"/>
      <c r="E66" s="46"/>
      <c r="F66" s="46"/>
      <c r="G66" s="33"/>
      <c r="H66" s="33"/>
      <c r="I66" s="33"/>
      <c r="J66" s="33"/>
      <c r="K66" s="33"/>
      <c r="L66" s="33"/>
      <c r="M66" s="33"/>
      <c r="N66" s="33"/>
      <c r="O66" s="33"/>
      <c r="P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</row>
    <row r="68" ht="15.75" customHeight="1">
      <c r="A68" s="51" t="s">
        <v>120</v>
      </c>
      <c r="B68" s="57">
        <v>2019.0</v>
      </c>
      <c r="C68" s="57">
        <v>2020.0</v>
      </c>
      <c r="D68" s="57">
        <v>2021.0</v>
      </c>
      <c r="E68" s="57">
        <v>2022.0</v>
      </c>
      <c r="F68" s="57">
        <v>2023.0</v>
      </c>
      <c r="G68" s="57">
        <v>2024.0</v>
      </c>
      <c r="H68" s="33"/>
      <c r="I68" s="33"/>
      <c r="J68" s="33"/>
      <c r="K68" s="33"/>
      <c r="L68" s="33"/>
      <c r="M68" s="33"/>
      <c r="N68" s="33"/>
      <c r="O68" s="33"/>
      <c r="P68" s="33"/>
    </row>
    <row r="69" ht="15.75" customHeight="1">
      <c r="A69" s="58" t="s">
        <v>79</v>
      </c>
      <c r="B69" s="54" t="e">
        <v>#REF!</v>
      </c>
      <c r="C69" s="54" t="e">
        <v>#REF!</v>
      </c>
      <c r="D69" s="54" t="e">
        <v>#REF!</v>
      </c>
      <c r="E69" s="59">
        <v>0.0</v>
      </c>
      <c r="F69" s="59">
        <v>0.0</v>
      </c>
      <c r="G69" s="59">
        <v>0.0</v>
      </c>
      <c r="H69" s="33"/>
      <c r="I69" s="56" t="s">
        <v>121</v>
      </c>
      <c r="J69" s="33"/>
      <c r="K69" s="33"/>
      <c r="L69" s="33"/>
      <c r="M69" s="33"/>
      <c r="N69" s="33"/>
      <c r="O69" s="33"/>
      <c r="P69" s="33"/>
    </row>
    <row r="70" ht="15.75" customHeight="1">
      <c r="A70" s="60" t="s">
        <v>122</v>
      </c>
      <c r="D70" s="61"/>
      <c r="E70" s="61"/>
      <c r="F70" s="61"/>
      <c r="G70" s="61"/>
      <c r="H70" s="33"/>
      <c r="I70" s="33"/>
      <c r="J70" s="33"/>
      <c r="K70" s="33"/>
      <c r="L70" s="33"/>
      <c r="M70" s="33"/>
      <c r="N70" s="33"/>
      <c r="O70" s="33"/>
      <c r="P70" s="33"/>
    </row>
    <row r="71" ht="15.75" customHeight="1">
      <c r="A71" s="58" t="s">
        <v>123</v>
      </c>
      <c r="B71" s="54" t="e">
        <v>#REF!</v>
      </c>
      <c r="C71" s="61"/>
      <c r="D71" s="61"/>
      <c r="E71" s="61"/>
      <c r="F71" s="61"/>
      <c r="G71" s="61"/>
      <c r="H71" s="33"/>
      <c r="I71" s="33"/>
      <c r="J71" s="33"/>
      <c r="K71" s="33"/>
      <c r="L71" s="33"/>
      <c r="M71" s="33"/>
      <c r="N71" s="33"/>
      <c r="O71" s="33"/>
      <c r="P71" s="33"/>
    </row>
    <row r="72" ht="15.75" customHeight="1">
      <c r="A72" s="61"/>
      <c r="B72" s="61"/>
      <c r="C72" s="61"/>
      <c r="D72" s="61"/>
      <c r="E72" s="61"/>
      <c r="F72" s="61"/>
      <c r="G72" s="61"/>
      <c r="H72" s="33"/>
      <c r="I72" s="33"/>
      <c r="J72" s="33"/>
      <c r="K72" s="33"/>
      <c r="L72" s="33"/>
      <c r="M72" s="33"/>
      <c r="N72" s="33"/>
      <c r="O72" s="33"/>
      <c r="P72" s="33"/>
    </row>
    <row r="73" ht="15.75" customHeight="1">
      <c r="A73" s="58" t="s">
        <v>124</v>
      </c>
      <c r="B73" s="62">
        <v>2019.0</v>
      </c>
      <c r="C73" s="62">
        <v>2020.0</v>
      </c>
      <c r="D73" s="62">
        <v>2021.0</v>
      </c>
      <c r="E73" s="62">
        <v>2022.0</v>
      </c>
      <c r="F73" s="62">
        <v>2023.0</v>
      </c>
      <c r="G73" s="62">
        <v>2024.0</v>
      </c>
      <c r="H73" s="33"/>
      <c r="I73" s="33"/>
      <c r="J73" s="33"/>
      <c r="K73" s="33"/>
      <c r="L73" s="33"/>
      <c r="M73" s="33"/>
      <c r="N73" s="33"/>
      <c r="O73" s="33"/>
      <c r="P73" s="33"/>
    </row>
    <row r="74" ht="15.75" customHeight="1">
      <c r="A74" s="58" t="s">
        <v>79</v>
      </c>
      <c r="B74" s="54" t="e">
        <v>#REF!</v>
      </c>
      <c r="C74" s="54" t="e">
        <v>#REF!</v>
      </c>
      <c r="D74" s="54" t="e">
        <v>#REF!</v>
      </c>
      <c r="E74" s="59">
        <v>0.0</v>
      </c>
      <c r="F74" s="59">
        <v>0.0</v>
      </c>
      <c r="G74" s="59">
        <v>0.0</v>
      </c>
      <c r="H74" s="33"/>
      <c r="I74" s="33"/>
      <c r="J74" s="33"/>
      <c r="K74" s="33"/>
      <c r="L74" s="33"/>
      <c r="M74" s="33"/>
      <c r="N74" s="33"/>
      <c r="O74" s="33"/>
      <c r="P74" s="33"/>
    </row>
    <row r="75" ht="15.75" customHeight="1">
      <c r="A75" s="60" t="s">
        <v>122</v>
      </c>
      <c r="D75" s="61"/>
      <c r="E75" s="61"/>
      <c r="F75" s="61"/>
      <c r="G75" s="61"/>
      <c r="H75" s="33"/>
      <c r="I75" s="33"/>
      <c r="J75" s="33"/>
      <c r="K75" s="33"/>
      <c r="L75" s="33"/>
      <c r="M75" s="33"/>
      <c r="N75" s="33"/>
      <c r="O75" s="33"/>
      <c r="P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</row>
    <row r="82" ht="15.75" customHeight="1">
      <c r="A82" s="45" t="s">
        <v>125</v>
      </c>
      <c r="C82" s="46"/>
      <c r="D82" s="46"/>
      <c r="E82" s="46"/>
      <c r="F82" s="46"/>
      <c r="G82" s="33"/>
      <c r="H82" s="33"/>
      <c r="I82" s="33"/>
      <c r="J82" s="33"/>
      <c r="K82" s="33"/>
      <c r="L82" s="33"/>
      <c r="M82" s="33"/>
      <c r="N82" s="33"/>
      <c r="O82" s="33"/>
      <c r="P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56" t="s">
        <v>126</v>
      </c>
      <c r="K83" s="33"/>
      <c r="L83" s="33"/>
      <c r="M83" s="33"/>
      <c r="N83" s="33"/>
      <c r="O83" s="33"/>
      <c r="P83" s="33"/>
    </row>
    <row r="84" ht="15.75" customHeight="1">
      <c r="A84" s="50"/>
      <c r="B84" s="50"/>
      <c r="C84" s="50"/>
      <c r="D84" s="50"/>
      <c r="E84" s="50"/>
      <c r="F84" s="50"/>
      <c r="G84" s="50"/>
      <c r="H84" s="33"/>
      <c r="I84" s="33"/>
      <c r="J84" s="33"/>
      <c r="K84" s="33"/>
      <c r="L84" s="33"/>
      <c r="M84" s="33"/>
      <c r="N84" s="33"/>
      <c r="O84" s="33"/>
      <c r="P84" s="33"/>
    </row>
    <row r="85" ht="15.75" customHeight="1">
      <c r="A85" s="51" t="s">
        <v>127</v>
      </c>
      <c r="D85" s="63">
        <v>2019.0</v>
      </c>
      <c r="E85" s="57">
        <v>2020.0</v>
      </c>
      <c r="F85" s="57">
        <v>2021.0</v>
      </c>
      <c r="G85" s="57">
        <v>2022.0</v>
      </c>
      <c r="H85" s="57">
        <v>2023.0</v>
      </c>
      <c r="I85" s="57">
        <v>2024.0</v>
      </c>
      <c r="J85" s="33"/>
      <c r="K85" s="33"/>
      <c r="L85" s="33"/>
      <c r="M85" s="33"/>
      <c r="N85" s="33"/>
      <c r="O85" s="33"/>
      <c r="P85" s="33"/>
    </row>
    <row r="86" ht="15.75" customHeight="1">
      <c r="A86" s="51" t="s">
        <v>79</v>
      </c>
      <c r="D86" s="61" t="e">
        <v>#REF!</v>
      </c>
      <c r="E86" s="54" t="e">
        <v>#REF!</v>
      </c>
      <c r="F86" s="54" t="e">
        <v>#REF!</v>
      </c>
      <c r="G86" s="59">
        <v>0.0</v>
      </c>
      <c r="H86" s="59">
        <v>0.0</v>
      </c>
      <c r="I86" s="59">
        <v>0.0</v>
      </c>
      <c r="J86" s="33"/>
      <c r="K86" s="33"/>
      <c r="L86" s="33"/>
      <c r="M86" s="33"/>
      <c r="N86" s="33"/>
      <c r="O86" s="33"/>
      <c r="P86" s="33"/>
    </row>
    <row r="87" ht="15.75" customHeight="1">
      <c r="A87" s="51" t="s">
        <v>128</v>
      </c>
      <c r="D87" s="61" t="e">
        <v>#REF!</v>
      </c>
      <c r="E87" s="61"/>
      <c r="F87" s="61"/>
      <c r="G87" s="61"/>
      <c r="H87" s="61"/>
      <c r="I87" s="61"/>
      <c r="J87" s="33"/>
      <c r="K87" s="33"/>
      <c r="L87" s="33"/>
      <c r="M87" s="33"/>
      <c r="N87" s="33"/>
      <c r="O87" s="33"/>
      <c r="P87" s="33"/>
    </row>
    <row r="88" ht="15.75" customHeight="1">
      <c r="A88" s="50"/>
      <c r="B88" s="50"/>
      <c r="C88" s="50"/>
      <c r="D88" s="50"/>
      <c r="E88" s="50"/>
      <c r="F88" s="50"/>
      <c r="G88" s="50"/>
      <c r="H88" s="33"/>
      <c r="I88" s="33"/>
      <c r="J88" s="33"/>
      <c r="K88" s="33"/>
      <c r="L88" s="33"/>
      <c r="M88" s="33"/>
      <c r="N88" s="33"/>
      <c r="O88" s="33"/>
      <c r="P88" s="33"/>
    </row>
    <row r="89" ht="15.75" customHeight="1">
      <c r="A89" s="50"/>
      <c r="B89" s="50"/>
      <c r="C89" s="50"/>
      <c r="D89" s="50"/>
      <c r="E89" s="50"/>
      <c r="F89" s="50"/>
      <c r="G89" s="50"/>
      <c r="H89" s="33"/>
      <c r="I89" s="33"/>
      <c r="J89" s="33"/>
      <c r="K89" s="33"/>
      <c r="L89" s="33"/>
      <c r="M89" s="33"/>
      <c r="N89" s="33"/>
      <c r="O89" s="33"/>
      <c r="P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I38:J38"/>
    <mergeCell ref="I39:L39"/>
    <mergeCell ref="I31:K31"/>
    <mergeCell ref="I32:K32"/>
    <mergeCell ref="I33:L33"/>
    <mergeCell ref="I34:K34"/>
    <mergeCell ref="I35:L35"/>
    <mergeCell ref="I36:K36"/>
    <mergeCell ref="I37:K37"/>
    <mergeCell ref="A2:B2"/>
    <mergeCell ref="G2:H2"/>
    <mergeCell ref="A8:B8"/>
    <mergeCell ref="I8:K8"/>
    <mergeCell ref="A9:B9"/>
    <mergeCell ref="I9:J9"/>
    <mergeCell ref="I10:K10"/>
    <mergeCell ref="A10:B10"/>
    <mergeCell ref="A11:B11"/>
    <mergeCell ref="A12:C12"/>
    <mergeCell ref="A13:D13"/>
    <mergeCell ref="A14:B14"/>
    <mergeCell ref="A15:C15"/>
    <mergeCell ref="A16:C16"/>
    <mergeCell ref="I11:K11"/>
    <mergeCell ref="I12:K12"/>
    <mergeCell ref="I13:L13"/>
    <mergeCell ref="I14:K14"/>
    <mergeCell ref="I15:L15"/>
    <mergeCell ref="I16:K16"/>
    <mergeCell ref="I17:J17"/>
    <mergeCell ref="A17:B17"/>
    <mergeCell ref="A18:B18"/>
    <mergeCell ref="A19:C19"/>
    <mergeCell ref="A20:D20"/>
    <mergeCell ref="A24:C24"/>
    <mergeCell ref="A28:B28"/>
    <mergeCell ref="A29:B29"/>
    <mergeCell ref="I18:J18"/>
    <mergeCell ref="I19:K19"/>
    <mergeCell ref="I20:L20"/>
    <mergeCell ref="G24:H24"/>
    <mergeCell ref="I28:K28"/>
    <mergeCell ref="I29:J29"/>
    <mergeCell ref="I30:K30"/>
    <mergeCell ref="A37:B37"/>
    <mergeCell ref="A38:B38"/>
    <mergeCell ref="A39:C39"/>
    <mergeCell ref="A40:D40"/>
    <mergeCell ref="I40:L40"/>
    <mergeCell ref="A45:C45"/>
    <mergeCell ref="A54:B54"/>
    <mergeCell ref="A58:C58"/>
    <mergeCell ref="A61:C61"/>
    <mergeCell ref="A66:B66"/>
    <mergeCell ref="A70:C70"/>
    <mergeCell ref="A75:C75"/>
    <mergeCell ref="A82:B82"/>
    <mergeCell ref="A30:B30"/>
    <mergeCell ref="A31:B31"/>
    <mergeCell ref="A32:C32"/>
    <mergeCell ref="A33:D33"/>
    <mergeCell ref="A34:B34"/>
    <mergeCell ref="A35:D35"/>
    <mergeCell ref="A36:C36"/>
  </mergeCells>
  <hyperlinks>
    <hyperlink r:id="rId1" ref="G2"/>
    <hyperlink r:id="rId2" ref="G24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52.43"/>
    <col customWidth="1" hidden="1" min="5" max="8" width="8.86"/>
    <col customWidth="1" min="9" max="31" width="8.86"/>
  </cols>
  <sheetData>
    <row r="1">
      <c r="A1" s="64" t="s">
        <v>129</v>
      </c>
      <c r="B1" s="64" t="s">
        <v>130</v>
      </c>
      <c r="C1" s="64" t="s">
        <v>131</v>
      </c>
      <c r="D1" s="65" t="s">
        <v>132</v>
      </c>
      <c r="H1" s="66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>
      <c r="A2" s="68"/>
      <c r="B2" s="68"/>
      <c r="C2" s="68"/>
      <c r="D2" s="69">
        <v>1.0</v>
      </c>
      <c r="E2" s="69">
        <v>2.0</v>
      </c>
      <c r="F2" s="69">
        <v>3.0</v>
      </c>
      <c r="G2" s="69">
        <v>4.0</v>
      </c>
      <c r="H2" s="69">
        <v>5.0</v>
      </c>
      <c r="I2" s="70">
        <v>2000.0</v>
      </c>
      <c r="J2" s="71">
        <v>2001.0</v>
      </c>
      <c r="K2" s="71">
        <v>2002.0</v>
      </c>
      <c r="L2" s="71">
        <v>2003.0</v>
      </c>
      <c r="M2" s="71">
        <v>2004.0</v>
      </c>
      <c r="N2" s="71">
        <v>2005.0</v>
      </c>
      <c r="O2" s="71">
        <v>2006.0</v>
      </c>
      <c r="P2" s="71">
        <v>2007.0</v>
      </c>
      <c r="Q2" s="71">
        <v>2008.0</v>
      </c>
      <c r="R2" s="71">
        <v>2009.0</v>
      </c>
      <c r="S2" s="71">
        <v>2010.0</v>
      </c>
      <c r="T2" s="71">
        <v>2011.0</v>
      </c>
      <c r="U2" s="71">
        <v>2012.0</v>
      </c>
      <c r="V2" s="71">
        <v>2013.0</v>
      </c>
      <c r="W2" s="71">
        <v>2014.0</v>
      </c>
      <c r="X2" s="71">
        <v>2015.0</v>
      </c>
      <c r="Y2" s="71">
        <v>2016.0</v>
      </c>
      <c r="Z2" s="71">
        <v>2017.0</v>
      </c>
      <c r="AA2" s="71">
        <v>2018.0</v>
      </c>
      <c r="AB2" s="71">
        <v>2019.0</v>
      </c>
      <c r="AC2" s="71">
        <v>2020.0</v>
      </c>
      <c r="AD2" s="72"/>
      <c r="AE2" s="72"/>
    </row>
    <row r="3">
      <c r="A3" s="73" t="s">
        <v>133</v>
      </c>
      <c r="B3" s="74" t="s">
        <v>134</v>
      </c>
      <c r="C3" s="74" t="s">
        <v>135</v>
      </c>
      <c r="D3" s="75"/>
      <c r="E3" s="76"/>
      <c r="F3" s="76"/>
      <c r="G3" s="76"/>
      <c r="H3" s="76"/>
      <c r="I3" s="77">
        <v>1039617.0</v>
      </c>
      <c r="J3" s="77">
        <v>484647.0</v>
      </c>
      <c r="K3" s="77">
        <v>701833.0</v>
      </c>
      <c r="L3" s="77">
        <v>551081.0</v>
      </c>
      <c r="M3" s="77">
        <v>917668.0</v>
      </c>
      <c r="N3" s="77">
        <v>972855.0</v>
      </c>
      <c r="O3" s="77">
        <v>1737116.0</v>
      </c>
      <c r="P3" s="77">
        <v>904024.0</v>
      </c>
      <c r="Q3" s="77">
        <v>823358.0</v>
      </c>
      <c r="R3" s="77">
        <v>1225958.0</v>
      </c>
      <c r="S3" s="77">
        <v>814643.0</v>
      </c>
      <c r="T3" s="77">
        <v>937095.0</v>
      </c>
      <c r="U3" s="77">
        <v>1354319.0</v>
      </c>
      <c r="V3" s="77">
        <v>1227853.0</v>
      </c>
      <c r="W3" s="77">
        <v>1635187.0</v>
      </c>
      <c r="X3" s="77">
        <v>2339650.0</v>
      </c>
      <c r="Y3" s="77">
        <v>1295739.0</v>
      </c>
      <c r="Z3" s="77">
        <v>1313879.0</v>
      </c>
      <c r="AA3" s="77">
        <v>1592708.0</v>
      </c>
      <c r="AB3" s="77">
        <v>1843085.0</v>
      </c>
      <c r="AC3" s="77">
        <v>1050413.0</v>
      </c>
      <c r="AD3" s="78"/>
      <c r="AE3" s="78"/>
    </row>
    <row r="4">
      <c r="A4" s="79" t="s">
        <v>133</v>
      </c>
      <c r="B4" s="80" t="s">
        <v>134</v>
      </c>
      <c r="C4" s="80" t="s">
        <v>136</v>
      </c>
      <c r="D4" s="81"/>
      <c r="E4" s="82"/>
      <c r="F4" s="82"/>
      <c r="G4" s="82"/>
      <c r="H4" s="82"/>
      <c r="I4" s="83">
        <v>317609.0</v>
      </c>
      <c r="J4" s="83">
        <v>341919.0</v>
      </c>
      <c r="K4" s="83">
        <v>349485.0</v>
      </c>
      <c r="L4" s="83">
        <v>378050.0</v>
      </c>
      <c r="M4" s="83">
        <v>380434.0</v>
      </c>
      <c r="N4" s="83">
        <v>376988.0</v>
      </c>
      <c r="O4" s="83">
        <v>386100.0</v>
      </c>
      <c r="P4" s="83">
        <v>402989.0</v>
      </c>
      <c r="Q4" s="83">
        <v>391784.0</v>
      </c>
      <c r="R4" s="83">
        <v>405653.0</v>
      </c>
      <c r="S4" s="83">
        <v>434715.0</v>
      </c>
      <c r="T4" s="83">
        <v>454484.0</v>
      </c>
      <c r="U4" s="83">
        <v>477850.0</v>
      </c>
      <c r="V4" s="83">
        <v>496003.0</v>
      </c>
      <c r="W4" s="83">
        <v>531142.0</v>
      </c>
      <c r="X4" s="83">
        <v>527103.0</v>
      </c>
      <c r="Y4" s="83">
        <v>529576.0</v>
      </c>
      <c r="Z4" s="83">
        <v>553974.0</v>
      </c>
      <c r="AA4" s="83">
        <v>593027.0</v>
      </c>
      <c r="AB4" s="83">
        <v>636453.0</v>
      </c>
      <c r="AC4" s="83">
        <v>584284.0</v>
      </c>
      <c r="AD4" s="78"/>
      <c r="AE4" s="78"/>
    </row>
    <row r="5">
      <c r="A5" s="79" t="s">
        <v>133</v>
      </c>
      <c r="B5" s="80" t="s">
        <v>134</v>
      </c>
      <c r="C5" s="80" t="s">
        <v>137</v>
      </c>
      <c r="D5" s="81"/>
      <c r="E5" s="82"/>
      <c r="F5" s="82"/>
      <c r="G5" s="82"/>
      <c r="H5" s="82"/>
      <c r="I5" s="83">
        <v>42920.0</v>
      </c>
      <c r="J5" s="83">
        <v>48314.0</v>
      </c>
      <c r="K5" s="83">
        <v>41711.0</v>
      </c>
      <c r="L5" s="83">
        <v>41454.0</v>
      </c>
      <c r="M5" s="83">
        <v>43202.0</v>
      </c>
      <c r="N5" s="83">
        <v>42349.0</v>
      </c>
      <c r="O5" s="83">
        <v>38680.0</v>
      </c>
      <c r="P5" s="83">
        <v>35948.0</v>
      </c>
      <c r="Q5" s="83">
        <v>36526.0</v>
      </c>
      <c r="R5" s="83">
        <v>37566.0</v>
      </c>
      <c r="S5" s="83">
        <v>35732.0</v>
      </c>
      <c r="T5" s="83">
        <v>34601.0</v>
      </c>
      <c r="U5" s="83">
        <v>38843.0</v>
      </c>
      <c r="V5" s="83">
        <v>37874.0</v>
      </c>
      <c r="W5" s="83">
        <v>45996.0</v>
      </c>
      <c r="X5" s="83">
        <v>48745.0</v>
      </c>
      <c r="Y5" s="83">
        <v>53766.0</v>
      </c>
      <c r="Z5" s="83">
        <v>57085.0</v>
      </c>
      <c r="AA5" s="83">
        <v>57481.0</v>
      </c>
      <c r="AB5" s="83">
        <v>58173.0</v>
      </c>
      <c r="AC5" s="83">
        <v>57194.0</v>
      </c>
      <c r="AD5" s="78"/>
      <c r="AE5" s="78"/>
    </row>
    <row r="6">
      <c r="A6" s="79" t="s">
        <v>133</v>
      </c>
      <c r="B6" s="80" t="s">
        <v>134</v>
      </c>
      <c r="C6" s="80" t="s">
        <v>138</v>
      </c>
      <c r="D6" s="81"/>
      <c r="E6" s="82"/>
      <c r="F6" s="82"/>
      <c r="G6" s="82"/>
      <c r="H6" s="82"/>
      <c r="I6" s="83">
        <v>84537.0</v>
      </c>
      <c r="J6" s="83">
        <v>82786.0</v>
      </c>
      <c r="K6" s="83">
        <v>83269.0</v>
      </c>
      <c r="L6" s="83">
        <v>86166.0</v>
      </c>
      <c r="M6" s="83">
        <v>85949.0</v>
      </c>
      <c r="N6" s="83">
        <v>87411.0</v>
      </c>
      <c r="O6" s="83">
        <v>88693.0</v>
      </c>
      <c r="P6" s="83">
        <v>91756.0</v>
      </c>
      <c r="Q6" s="83">
        <v>90616.0</v>
      </c>
      <c r="R6" s="83">
        <v>93956.0</v>
      </c>
      <c r="S6" s="83">
        <v>96955.0</v>
      </c>
      <c r="T6" s="83">
        <v>102979.0</v>
      </c>
      <c r="U6" s="83">
        <v>101693.0</v>
      </c>
      <c r="V6" s="83">
        <v>97046.0</v>
      </c>
      <c r="W6" s="83">
        <v>100092.0</v>
      </c>
      <c r="X6" s="83">
        <v>100685.0</v>
      </c>
      <c r="Y6" s="83">
        <v>102640.0</v>
      </c>
      <c r="Z6" s="83">
        <v>105363.0</v>
      </c>
      <c r="AA6" s="83">
        <v>104053.0</v>
      </c>
      <c r="AB6" s="83">
        <v>105301.0</v>
      </c>
      <c r="AC6" s="83">
        <v>98703.0</v>
      </c>
      <c r="AD6" s="78"/>
      <c r="AE6" s="78"/>
    </row>
    <row r="7">
      <c r="A7" s="79" t="s">
        <v>133</v>
      </c>
      <c r="B7" s="80" t="s">
        <v>134</v>
      </c>
      <c r="C7" s="80" t="s">
        <v>139</v>
      </c>
      <c r="D7" s="81"/>
      <c r="E7" s="82"/>
      <c r="F7" s="82"/>
      <c r="G7" s="82"/>
      <c r="H7" s="82"/>
      <c r="I7" s="83">
        <v>502564.0</v>
      </c>
      <c r="J7" s="77">
        <v>-144329.0</v>
      </c>
      <c r="K7" s="80" t="s">
        <v>140</v>
      </c>
      <c r="L7" s="77">
        <v>-120433.0</v>
      </c>
      <c r="M7" s="83">
        <v>17062.0</v>
      </c>
      <c r="N7" s="83">
        <v>33119.0</v>
      </c>
      <c r="O7" s="83">
        <v>92187.0</v>
      </c>
      <c r="P7" s="83">
        <v>161799.0</v>
      </c>
      <c r="Q7" s="83">
        <v>157343.0</v>
      </c>
      <c r="R7" s="83">
        <v>268549.0</v>
      </c>
      <c r="S7" s="83">
        <v>73343.0</v>
      </c>
      <c r="T7" s="83">
        <v>126388.0</v>
      </c>
      <c r="U7" s="83">
        <v>259938.0</v>
      </c>
      <c r="V7" s="83">
        <v>381483.0</v>
      </c>
      <c r="W7" s="83">
        <v>231841.0</v>
      </c>
      <c r="X7" s="83">
        <v>742843.0</v>
      </c>
      <c r="Y7" s="83">
        <v>417385.0</v>
      </c>
      <c r="Z7" s="83">
        <v>476005.0</v>
      </c>
      <c r="AA7" s="83">
        <v>602188.0</v>
      </c>
      <c r="AB7" s="83">
        <v>466397.0</v>
      </c>
      <c r="AC7" s="83">
        <v>164974.0</v>
      </c>
      <c r="AD7" s="78"/>
      <c r="AE7" s="78"/>
    </row>
    <row r="8">
      <c r="A8" s="79" t="s">
        <v>133</v>
      </c>
      <c r="B8" s="80" t="s">
        <v>134</v>
      </c>
      <c r="C8" s="80" t="s">
        <v>141</v>
      </c>
      <c r="D8" s="81"/>
      <c r="E8" s="82"/>
      <c r="F8" s="82"/>
      <c r="G8" s="82"/>
      <c r="H8" s="82"/>
      <c r="I8" s="83">
        <v>29796.0</v>
      </c>
      <c r="J8" s="83">
        <v>91099.0</v>
      </c>
      <c r="K8" s="83">
        <v>278983.0</v>
      </c>
      <c r="L8" s="83">
        <v>95689.0</v>
      </c>
      <c r="M8" s="83">
        <v>319950.0</v>
      </c>
      <c r="N8" s="83">
        <v>360117.0</v>
      </c>
      <c r="O8" s="77">
        <v>1053083.0</v>
      </c>
      <c r="P8" s="83">
        <v>133203.0</v>
      </c>
      <c r="Q8" s="83">
        <v>68261.0</v>
      </c>
      <c r="R8" s="83">
        <v>338658.0</v>
      </c>
      <c r="S8" s="83">
        <v>86133.0</v>
      </c>
      <c r="T8" s="83">
        <v>131707.0</v>
      </c>
      <c r="U8" s="83">
        <v>386787.0</v>
      </c>
      <c r="V8" s="83">
        <v>121851.0</v>
      </c>
      <c r="W8" s="83">
        <v>630231.0</v>
      </c>
      <c r="X8" s="83">
        <v>822736.0</v>
      </c>
      <c r="Y8" s="83">
        <v>90267.0</v>
      </c>
      <c r="Z8" s="83">
        <v>12512.0</v>
      </c>
      <c r="AA8" s="83">
        <v>121322.0</v>
      </c>
      <c r="AB8" s="83">
        <v>456427.0</v>
      </c>
      <c r="AC8" s="83">
        <v>18460.0</v>
      </c>
      <c r="AD8" s="78"/>
      <c r="AE8" s="78"/>
    </row>
    <row r="9">
      <c r="A9" s="79" t="s">
        <v>133</v>
      </c>
      <c r="B9" s="80" t="s">
        <v>134</v>
      </c>
      <c r="C9" s="80" t="s">
        <v>142</v>
      </c>
      <c r="D9" s="81"/>
      <c r="E9" s="82"/>
      <c r="F9" s="82"/>
      <c r="G9" s="82"/>
      <c r="H9" s="82"/>
      <c r="I9" s="83">
        <v>62191.0</v>
      </c>
      <c r="J9" s="83">
        <v>64857.0</v>
      </c>
      <c r="K9" s="83">
        <v>67415.0</v>
      </c>
      <c r="L9" s="83">
        <v>70155.0</v>
      </c>
      <c r="M9" s="83">
        <v>71070.0</v>
      </c>
      <c r="N9" s="83">
        <v>72871.0</v>
      </c>
      <c r="O9" s="83">
        <v>78373.0</v>
      </c>
      <c r="P9" s="83">
        <v>78329.0</v>
      </c>
      <c r="Q9" s="83">
        <v>78827.0</v>
      </c>
      <c r="R9" s="83">
        <v>81576.0</v>
      </c>
      <c r="S9" s="83">
        <v>87766.0</v>
      </c>
      <c r="T9" s="83">
        <v>86936.0</v>
      </c>
      <c r="U9" s="83">
        <v>89209.0</v>
      </c>
      <c r="V9" s="83">
        <v>93569.0</v>
      </c>
      <c r="W9" s="83">
        <v>95884.0</v>
      </c>
      <c r="X9" s="83">
        <v>97539.0</v>
      </c>
      <c r="Y9" s="83">
        <v>102105.0</v>
      </c>
      <c r="Z9" s="83">
        <v>108939.0</v>
      </c>
      <c r="AA9" s="83">
        <v>114637.0</v>
      </c>
      <c r="AB9" s="83">
        <v>120333.0</v>
      </c>
      <c r="AC9" s="83">
        <v>126797.0</v>
      </c>
      <c r="AD9" s="78"/>
      <c r="AE9" s="78"/>
    </row>
    <row r="10">
      <c r="A10" s="79" t="s">
        <v>133</v>
      </c>
      <c r="B10" s="80" t="s">
        <v>134</v>
      </c>
      <c r="C10" s="80" t="s">
        <v>143</v>
      </c>
      <c r="D10" s="81"/>
      <c r="E10" s="82"/>
      <c r="F10" s="82"/>
      <c r="G10" s="82"/>
      <c r="H10" s="82"/>
      <c r="I10" s="83">
        <v>89716.0</v>
      </c>
      <c r="J10" s="83">
        <v>110764.0</v>
      </c>
      <c r="K10" s="83">
        <v>119793.0</v>
      </c>
      <c r="L10" s="83">
        <v>130188.0</v>
      </c>
      <c r="M10" s="83">
        <v>129518.0</v>
      </c>
      <c r="N10" s="83">
        <v>127816.0</v>
      </c>
      <c r="O10" s="83">
        <v>137094.0</v>
      </c>
      <c r="P10" s="83">
        <v>124026.0</v>
      </c>
      <c r="Q10" s="83">
        <v>124485.0</v>
      </c>
      <c r="R10" s="83">
        <v>136599.0</v>
      </c>
      <c r="S10" s="83">
        <v>144526.0</v>
      </c>
      <c r="T10" s="83">
        <v>173803.0</v>
      </c>
      <c r="U10" s="83">
        <v>187631.0</v>
      </c>
      <c r="V10" s="83">
        <v>189860.0</v>
      </c>
      <c r="W10" s="83">
        <v>223213.0</v>
      </c>
      <c r="X10" s="83">
        <v>226278.0</v>
      </c>
      <c r="Y10" s="83">
        <v>246851.0</v>
      </c>
      <c r="Z10" s="83">
        <v>258041.0</v>
      </c>
      <c r="AA10" s="83">
        <v>276242.0</v>
      </c>
      <c r="AB10" s="83">
        <v>289001.0</v>
      </c>
      <c r="AC10" s="82"/>
      <c r="AD10" s="67"/>
      <c r="AE10" s="67"/>
    </row>
    <row r="11">
      <c r="A11" s="79" t="s">
        <v>133</v>
      </c>
      <c r="B11" s="80" t="s">
        <v>134</v>
      </c>
      <c r="C11" s="80" t="s">
        <v>144</v>
      </c>
      <c r="D11" s="81"/>
      <c r="E11" s="82"/>
      <c r="F11" s="82"/>
      <c r="G11" s="82"/>
      <c r="H11" s="82"/>
      <c r="I11" s="83">
        <v>83369.0</v>
      </c>
      <c r="J11" s="83">
        <v>83555.0</v>
      </c>
      <c r="K11" s="83">
        <v>83034.0</v>
      </c>
      <c r="L11" s="83">
        <v>99575.0</v>
      </c>
      <c r="M11" s="83">
        <v>93449.0</v>
      </c>
      <c r="N11" s="83">
        <v>95040.0</v>
      </c>
      <c r="O11" s="83">
        <v>104245.0</v>
      </c>
      <c r="P11" s="83">
        <v>132982.0</v>
      </c>
      <c r="Q11" s="83">
        <v>118579.0</v>
      </c>
      <c r="R11" s="83">
        <v>112972.0</v>
      </c>
      <c r="S11" s="83">
        <v>133062.0</v>
      </c>
      <c r="T11" s="83">
        <v>149044.0</v>
      </c>
      <c r="U11" s="83">
        <v>142597.0</v>
      </c>
      <c r="V11" s="83">
        <v>92072.0</v>
      </c>
      <c r="W11" s="83">
        <v>96422.0</v>
      </c>
      <c r="X11" s="83">
        <v>108201.0</v>
      </c>
      <c r="Y11" s="83">
        <v>87933.0</v>
      </c>
      <c r="Z11" s="83">
        <v>84578.0</v>
      </c>
      <c r="AA11" s="83">
        <v>105695.0</v>
      </c>
      <c r="AB11" s="83">
        <v>138932.0</v>
      </c>
      <c r="AC11" s="82"/>
      <c r="AD11" s="67"/>
      <c r="AE11" s="67"/>
    </row>
    <row r="12">
      <c r="A12" s="79" t="s">
        <v>133</v>
      </c>
      <c r="B12" s="80" t="s">
        <v>134</v>
      </c>
      <c r="C12" s="80" t="s">
        <v>145</v>
      </c>
      <c r="D12" s="81"/>
      <c r="E12" s="82"/>
      <c r="F12" s="82"/>
      <c r="G12" s="82"/>
      <c r="H12" s="82"/>
      <c r="I12" s="83">
        <v>59659.0</v>
      </c>
      <c r="J12" s="83">
        <v>63555.0</v>
      </c>
      <c r="K12" s="83">
        <v>64921.0</v>
      </c>
      <c r="L12" s="83">
        <v>66805.0</v>
      </c>
      <c r="M12" s="83">
        <v>76295.0</v>
      </c>
      <c r="N12" s="83">
        <v>76191.0</v>
      </c>
      <c r="O12" s="83">
        <v>71924.0</v>
      </c>
      <c r="P12" s="83">
        <v>74226.0</v>
      </c>
      <c r="Q12" s="83">
        <v>78840.0</v>
      </c>
      <c r="R12" s="83">
        <v>89426.0</v>
      </c>
      <c r="S12" s="83">
        <v>108264.0</v>
      </c>
      <c r="T12" s="83">
        <v>117570.0</v>
      </c>
      <c r="U12" s="83">
        <v>139271.0</v>
      </c>
      <c r="V12" s="83">
        <v>143243.0</v>
      </c>
      <c r="W12" s="83">
        <v>141520.0</v>
      </c>
      <c r="X12" s="83">
        <v>129187.0</v>
      </c>
      <c r="Y12" s="83">
        <v>136405.0</v>
      </c>
      <c r="Z12" s="83">
        <v>147230.0</v>
      </c>
      <c r="AA12" s="83">
        <v>155075.0</v>
      </c>
      <c r="AB12" s="83">
        <v>157771.0</v>
      </c>
      <c r="AC12" s="82"/>
      <c r="AD12" s="67"/>
      <c r="AE12" s="67"/>
    </row>
    <row r="13">
      <c r="A13" s="79" t="s">
        <v>133</v>
      </c>
      <c r="B13" s="80" t="s">
        <v>134</v>
      </c>
      <c r="C13" s="80" t="s">
        <v>146</v>
      </c>
      <c r="D13" s="81"/>
      <c r="E13" s="82"/>
      <c r="F13" s="82"/>
      <c r="G13" s="82"/>
      <c r="H13" s="82"/>
      <c r="I13" s="83">
        <v>4419.0</v>
      </c>
      <c r="J13" s="83">
        <v>4501.0</v>
      </c>
      <c r="K13" s="83">
        <v>4446.0</v>
      </c>
      <c r="L13" s="83">
        <v>4237.0</v>
      </c>
      <c r="M13" s="83">
        <v>4731.0</v>
      </c>
      <c r="N13" s="83">
        <v>4497.0</v>
      </c>
      <c r="O13" s="83">
        <v>3997.0</v>
      </c>
      <c r="P13" s="83">
        <v>3695.0</v>
      </c>
      <c r="Q13" s="83">
        <v>3406.0</v>
      </c>
      <c r="R13" s="83">
        <v>3287.0</v>
      </c>
      <c r="S13" s="83">
        <v>3793.0</v>
      </c>
      <c r="T13" s="83">
        <v>3462.0</v>
      </c>
      <c r="U13" s="83">
        <v>4306.0</v>
      </c>
      <c r="V13" s="83">
        <v>4103.0</v>
      </c>
      <c r="W13" s="83">
        <v>3834.0</v>
      </c>
      <c r="X13" s="83">
        <v>4413.0</v>
      </c>
      <c r="Y13" s="83">
        <v>2918.0</v>
      </c>
      <c r="Z13" s="83">
        <v>3182.0</v>
      </c>
      <c r="AA13" s="83">
        <v>2264.0</v>
      </c>
      <c r="AB13" s="83">
        <v>1766.0</v>
      </c>
      <c r="AC13" s="82"/>
      <c r="AD13" s="67"/>
      <c r="AE13" s="67"/>
    </row>
    <row r="14">
      <c r="A14" s="79" t="s">
        <v>133</v>
      </c>
      <c r="B14" s="80" t="s">
        <v>134</v>
      </c>
      <c r="C14" s="80" t="s">
        <v>147</v>
      </c>
      <c r="D14" s="81"/>
      <c r="E14" s="82"/>
      <c r="F14" s="82"/>
      <c r="G14" s="82"/>
      <c r="H14" s="82"/>
      <c r="I14" s="83">
        <v>38315.0</v>
      </c>
      <c r="J14" s="83">
        <v>38193.0</v>
      </c>
      <c r="K14" s="83">
        <v>37152.0</v>
      </c>
      <c r="L14" s="83">
        <v>37725.0</v>
      </c>
      <c r="M14" s="83">
        <v>37989.0</v>
      </c>
      <c r="N14" s="83">
        <v>36723.0</v>
      </c>
      <c r="O14" s="83">
        <v>34244.0</v>
      </c>
      <c r="P14" s="83">
        <v>34758.0</v>
      </c>
      <c r="Q14" s="83">
        <v>32597.0</v>
      </c>
      <c r="R14" s="83">
        <v>29462.0</v>
      </c>
      <c r="S14" s="83">
        <v>28299.0</v>
      </c>
      <c r="T14" s="83">
        <v>28674.0</v>
      </c>
      <c r="U14" s="83">
        <v>29663.0</v>
      </c>
      <c r="V14" s="83">
        <v>31313.0</v>
      </c>
      <c r="W14" s="83">
        <v>32303.0</v>
      </c>
      <c r="X14" s="83">
        <v>32720.0</v>
      </c>
      <c r="Y14" s="83">
        <v>33164.0</v>
      </c>
      <c r="Z14" s="83">
        <v>34863.0</v>
      </c>
      <c r="AA14" s="83">
        <v>25341.0</v>
      </c>
      <c r="AB14" s="83">
        <v>25700.0</v>
      </c>
      <c r="AC14" s="82"/>
      <c r="AD14" s="67"/>
      <c r="AE14" s="67"/>
    </row>
    <row r="15">
      <c r="A15" s="84" t="s">
        <v>148</v>
      </c>
      <c r="AD15" s="67"/>
      <c r="AE15" s="67"/>
    </row>
    <row r="16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67"/>
      <c r="AE16" s="67"/>
    </row>
    <row r="17">
      <c r="A17" s="67"/>
      <c r="B17" s="72"/>
      <c r="C17" s="72"/>
      <c r="D17" s="72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</row>
    <row r="18">
      <c r="A18" s="64" t="s">
        <v>129</v>
      </c>
      <c r="B18" s="64" t="s">
        <v>130</v>
      </c>
      <c r="C18" s="64" t="s">
        <v>131</v>
      </c>
      <c r="D18" s="65" t="s">
        <v>132</v>
      </c>
      <c r="H18" s="66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</row>
    <row r="19">
      <c r="A19" s="68"/>
      <c r="B19" s="68"/>
      <c r="C19" s="68"/>
      <c r="D19" s="69">
        <v>1.0</v>
      </c>
      <c r="E19" s="69">
        <v>2.0</v>
      </c>
      <c r="F19" s="69">
        <v>3.0</v>
      </c>
      <c r="G19" s="69">
        <v>4.0</v>
      </c>
      <c r="H19" s="69">
        <v>5.0</v>
      </c>
      <c r="I19" s="70">
        <v>2000.0</v>
      </c>
      <c r="J19" s="71">
        <v>2001.0</v>
      </c>
      <c r="K19" s="71">
        <v>2002.0</v>
      </c>
      <c r="L19" s="71">
        <v>2003.0</v>
      </c>
      <c r="M19" s="71">
        <v>2004.0</v>
      </c>
      <c r="N19" s="71">
        <v>2005.0</v>
      </c>
      <c r="O19" s="71">
        <v>2006.0</v>
      </c>
      <c r="P19" s="71">
        <v>2007.0</v>
      </c>
      <c r="Q19" s="71">
        <v>2008.0</v>
      </c>
      <c r="R19" s="71">
        <v>2009.0</v>
      </c>
      <c r="S19" s="71">
        <v>2010.0</v>
      </c>
      <c r="T19" s="71">
        <v>2011.0</v>
      </c>
      <c r="U19" s="71">
        <v>2012.0</v>
      </c>
      <c r="V19" s="71">
        <v>2013.0</v>
      </c>
      <c r="W19" s="71">
        <v>2014.0</v>
      </c>
      <c r="X19" s="71">
        <v>2015.0</v>
      </c>
      <c r="Y19" s="71">
        <v>2016.0</v>
      </c>
      <c r="Z19" s="71">
        <v>2017.0</v>
      </c>
      <c r="AA19" s="71">
        <v>2018.0</v>
      </c>
      <c r="AB19" s="71">
        <v>2019.0</v>
      </c>
      <c r="AC19" s="71">
        <v>2020.0</v>
      </c>
      <c r="AD19" s="71">
        <v>2021.0</v>
      </c>
      <c r="AE19" s="67"/>
    </row>
    <row r="20">
      <c r="A20" s="86" t="s">
        <v>149</v>
      </c>
      <c r="B20" s="87" t="s">
        <v>150</v>
      </c>
      <c r="C20" s="87" t="s">
        <v>151</v>
      </c>
      <c r="D20" s="88"/>
      <c r="E20" s="88"/>
      <c r="F20" s="88"/>
      <c r="G20" s="88"/>
      <c r="H20" s="88"/>
      <c r="I20" s="89">
        <v>330.0</v>
      </c>
      <c r="J20" s="89">
        <v>351.0</v>
      </c>
      <c r="K20" s="89">
        <v>356.0</v>
      </c>
      <c r="L20" s="89">
        <v>386.0</v>
      </c>
      <c r="M20" s="89">
        <v>395.0</v>
      </c>
      <c r="N20" s="89">
        <v>400.0</v>
      </c>
      <c r="O20" s="89">
        <v>431.0</v>
      </c>
      <c r="P20" s="89">
        <v>447.0</v>
      </c>
      <c r="Q20" s="89">
        <v>442.0</v>
      </c>
      <c r="R20" s="89">
        <v>465.0</v>
      </c>
      <c r="S20" s="89">
        <v>496.0</v>
      </c>
      <c r="T20" s="89">
        <v>569.0</v>
      </c>
      <c r="U20" s="89">
        <v>575.0</v>
      </c>
      <c r="V20" s="89">
        <v>541.0</v>
      </c>
      <c r="W20" s="89">
        <v>574.0</v>
      </c>
      <c r="X20" s="89">
        <v>573.0</v>
      </c>
      <c r="Y20" s="89">
        <v>565.0</v>
      </c>
      <c r="Z20" s="89">
        <v>598.0</v>
      </c>
      <c r="AA20" s="89">
        <v>654.0</v>
      </c>
      <c r="AB20" s="89">
        <v>697.0</v>
      </c>
      <c r="AC20" s="89">
        <v>650.0</v>
      </c>
      <c r="AD20" s="90" t="s">
        <v>152</v>
      </c>
      <c r="AE20" s="67"/>
    </row>
    <row r="21" ht="15.75" customHeight="1">
      <c r="A21" s="91" t="s">
        <v>153</v>
      </c>
      <c r="B21" s="90" t="s">
        <v>150</v>
      </c>
      <c r="C21" s="90" t="s">
        <v>154</v>
      </c>
      <c r="D21" s="92"/>
      <c r="E21" s="92"/>
      <c r="F21" s="92"/>
      <c r="G21" s="92"/>
      <c r="H21" s="92"/>
      <c r="I21" s="93">
        <v>57548.0</v>
      </c>
      <c r="J21" s="93">
        <v>58531.0</v>
      </c>
      <c r="K21" s="93">
        <v>57676.0</v>
      </c>
      <c r="L21" s="93">
        <v>59183.0</v>
      </c>
      <c r="M21" s="93">
        <v>60077.0</v>
      </c>
      <c r="N21" s="93">
        <v>63584.0</v>
      </c>
      <c r="O21" s="93">
        <v>72558.0</v>
      </c>
      <c r="P21" s="93">
        <v>71856.0</v>
      </c>
      <c r="Q21" s="93">
        <v>72356.0</v>
      </c>
      <c r="R21" s="93">
        <v>80438.0</v>
      </c>
      <c r="S21" s="93">
        <v>85697.0</v>
      </c>
      <c r="T21" s="93">
        <v>99191.0</v>
      </c>
      <c r="U21" s="93">
        <v>104495.0</v>
      </c>
      <c r="V21" s="93">
        <v>105628.0</v>
      </c>
      <c r="W21" s="93">
        <v>104076.0</v>
      </c>
      <c r="X21" s="93">
        <v>98186.0</v>
      </c>
      <c r="Y21" s="93">
        <v>99789.0</v>
      </c>
      <c r="Z21" s="93">
        <v>101386.0</v>
      </c>
      <c r="AA21" s="93">
        <v>106886.0</v>
      </c>
      <c r="AB21" s="93">
        <v>112487.0</v>
      </c>
      <c r="AC21" s="93">
        <v>105124.0</v>
      </c>
      <c r="AD21" s="93">
        <v>107495.0</v>
      </c>
      <c r="AE21" s="67"/>
    </row>
    <row r="22" ht="15.75" customHeight="1">
      <c r="A22" s="91" t="s">
        <v>149</v>
      </c>
      <c r="B22" s="90" t="s">
        <v>150</v>
      </c>
      <c r="C22" s="90" t="s">
        <v>155</v>
      </c>
      <c r="D22" s="92"/>
      <c r="E22" s="92"/>
      <c r="F22" s="92"/>
      <c r="G22" s="92"/>
      <c r="H22" s="92"/>
      <c r="I22" s="90">
        <v>272.7</v>
      </c>
      <c r="J22" s="90">
        <v>292.3</v>
      </c>
      <c r="K22" s="90">
        <v>298.1</v>
      </c>
      <c r="L22" s="90">
        <v>327.2</v>
      </c>
      <c r="M22" s="90">
        <v>334.6</v>
      </c>
      <c r="N22" s="90">
        <v>336.5</v>
      </c>
      <c r="O22" s="90">
        <v>358.1</v>
      </c>
      <c r="P22" s="90">
        <v>374.7</v>
      </c>
      <c r="Q22" s="90">
        <v>370.1</v>
      </c>
      <c r="R22" s="90">
        <v>384.6</v>
      </c>
      <c r="S22" s="90">
        <v>410.8</v>
      </c>
      <c r="T22" s="90">
        <v>469.5</v>
      </c>
      <c r="U22" s="90">
        <v>470.0</v>
      </c>
      <c r="V22" s="90">
        <v>434.9</v>
      </c>
      <c r="W22" s="90">
        <v>470.3</v>
      </c>
      <c r="X22" s="90">
        <v>474.4</v>
      </c>
      <c r="Y22" s="90">
        <v>465.0</v>
      </c>
      <c r="Z22" s="90">
        <v>496.3</v>
      </c>
      <c r="AA22" s="90">
        <v>547.1</v>
      </c>
      <c r="AB22" s="90">
        <v>584.4</v>
      </c>
      <c r="AC22" s="90">
        <v>544.5</v>
      </c>
      <c r="AD22" s="90" t="s">
        <v>152</v>
      </c>
      <c r="AE22" s="67"/>
    </row>
    <row r="23" ht="15.75" customHeight="1">
      <c r="A23" s="91" t="s">
        <v>149</v>
      </c>
      <c r="B23" s="90" t="s">
        <v>150</v>
      </c>
      <c r="C23" s="90" t="s">
        <v>156</v>
      </c>
      <c r="D23" s="92"/>
      <c r="E23" s="92"/>
      <c r="F23" s="92"/>
      <c r="G23" s="92"/>
      <c r="H23" s="92"/>
      <c r="I23" s="90">
        <v>52.4</v>
      </c>
      <c r="J23" s="90">
        <v>60.4</v>
      </c>
      <c r="K23" s="90">
        <v>62.3</v>
      </c>
      <c r="L23" s="90">
        <v>83.6</v>
      </c>
      <c r="M23" s="90">
        <v>76.8</v>
      </c>
      <c r="N23" s="90">
        <v>87.8</v>
      </c>
      <c r="O23" s="90">
        <v>105.4</v>
      </c>
      <c r="P23" s="90">
        <v>130.8</v>
      </c>
      <c r="Q23" s="90">
        <v>117.6</v>
      </c>
      <c r="R23" s="90">
        <v>119.8</v>
      </c>
      <c r="S23" s="90">
        <v>142.7</v>
      </c>
      <c r="T23" s="90">
        <v>169.2</v>
      </c>
      <c r="U23" s="90">
        <v>151.5</v>
      </c>
      <c r="V23" s="90">
        <v>115.4</v>
      </c>
      <c r="W23" s="90">
        <v>145.9</v>
      </c>
      <c r="X23" s="90">
        <v>160.4</v>
      </c>
      <c r="Y23" s="90">
        <v>175.0</v>
      </c>
      <c r="Z23" s="90">
        <v>195.5</v>
      </c>
      <c r="AA23" s="90">
        <v>224.6</v>
      </c>
      <c r="AB23" s="90">
        <v>277.5</v>
      </c>
      <c r="AC23" s="90">
        <v>271.3</v>
      </c>
      <c r="AD23" s="90" t="s">
        <v>152</v>
      </c>
      <c r="AE23" s="67"/>
    </row>
    <row r="24" ht="15.75" customHeight="1">
      <c r="A24" s="91" t="s">
        <v>149</v>
      </c>
      <c r="B24" s="90" t="s">
        <v>150</v>
      </c>
      <c r="C24" s="90" t="s">
        <v>157</v>
      </c>
      <c r="D24" s="92"/>
      <c r="E24" s="92"/>
      <c r="F24" s="92"/>
      <c r="G24" s="92"/>
      <c r="H24" s="92"/>
      <c r="I24" s="90">
        <v>159.4</v>
      </c>
      <c r="J24" s="90">
        <v>164.7</v>
      </c>
      <c r="K24" s="90">
        <v>165.2</v>
      </c>
      <c r="L24" s="90">
        <v>169.7</v>
      </c>
      <c r="M24" s="90">
        <v>187.0</v>
      </c>
      <c r="N24" s="90">
        <v>181.6</v>
      </c>
      <c r="O24" s="90">
        <v>170.0</v>
      </c>
      <c r="P24" s="90">
        <v>176.1</v>
      </c>
      <c r="Q24" s="90">
        <v>179.3</v>
      </c>
      <c r="R24" s="90">
        <v>180.0</v>
      </c>
      <c r="S24" s="90">
        <v>181.2</v>
      </c>
      <c r="T24" s="90">
        <v>213.1</v>
      </c>
      <c r="U24" s="90">
        <v>230.2</v>
      </c>
      <c r="V24" s="90">
        <v>229.6</v>
      </c>
      <c r="W24" s="90">
        <v>232.8</v>
      </c>
      <c r="X24" s="90">
        <v>224.5</v>
      </c>
      <c r="Y24" s="90">
        <v>202.3</v>
      </c>
      <c r="Z24" s="90">
        <v>216.3</v>
      </c>
      <c r="AA24" s="90">
        <v>235.8</v>
      </c>
      <c r="AB24" s="90">
        <v>221.4</v>
      </c>
      <c r="AC24" s="90">
        <v>194.0</v>
      </c>
      <c r="AD24" s="90" t="s">
        <v>152</v>
      </c>
      <c r="AE24" s="67"/>
    </row>
    <row r="25" ht="15.75" customHeight="1">
      <c r="A25" s="91" t="s">
        <v>149</v>
      </c>
      <c r="B25" s="90" t="s">
        <v>150</v>
      </c>
      <c r="C25" s="90" t="s">
        <v>158</v>
      </c>
      <c r="D25" s="92"/>
      <c r="E25" s="92"/>
      <c r="F25" s="92"/>
      <c r="G25" s="92"/>
      <c r="H25" s="92"/>
      <c r="I25" s="90">
        <v>45.5</v>
      </c>
      <c r="J25" s="90">
        <v>51.6</v>
      </c>
      <c r="K25" s="90">
        <v>54.9</v>
      </c>
      <c r="L25" s="90">
        <v>57.9</v>
      </c>
      <c r="M25" s="90">
        <v>54.7</v>
      </c>
      <c r="N25" s="90">
        <v>51.0</v>
      </c>
      <c r="O25" s="90">
        <v>66.4</v>
      </c>
      <c r="P25" s="90">
        <v>51.4</v>
      </c>
      <c r="Q25" s="90">
        <v>56.8</v>
      </c>
      <c r="R25" s="90">
        <v>69.3</v>
      </c>
      <c r="S25" s="90">
        <v>71.4</v>
      </c>
      <c r="T25" s="90">
        <v>72.1</v>
      </c>
      <c r="U25" s="90">
        <v>74.1</v>
      </c>
      <c r="V25" s="90">
        <v>76.7</v>
      </c>
      <c r="W25" s="90">
        <v>78.9</v>
      </c>
      <c r="X25" s="90">
        <v>78.4</v>
      </c>
      <c r="Y25" s="90">
        <v>77.1</v>
      </c>
      <c r="Z25" s="90">
        <v>74.8</v>
      </c>
      <c r="AA25" s="90">
        <v>78.0</v>
      </c>
      <c r="AB25" s="90">
        <v>77.9</v>
      </c>
      <c r="AC25" s="90">
        <v>72.0</v>
      </c>
      <c r="AD25" s="90" t="s">
        <v>152</v>
      </c>
      <c r="AE25" s="67"/>
    </row>
    <row r="26" ht="15.75" customHeight="1">
      <c r="A26" s="84" t="s">
        <v>159</v>
      </c>
      <c r="AE26" s="67"/>
    </row>
    <row r="27" ht="15.75" customHeight="1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</row>
    <row r="28" ht="15.7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</row>
    <row r="29" ht="15.75" customHeight="1">
      <c r="A29" s="64" t="s">
        <v>129</v>
      </c>
      <c r="B29" s="64" t="s">
        <v>130</v>
      </c>
      <c r="C29" s="64" t="s">
        <v>131</v>
      </c>
      <c r="D29" s="65" t="s">
        <v>132</v>
      </c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94"/>
      <c r="AE29" s="67"/>
    </row>
    <row r="30" ht="15.75" customHeight="1">
      <c r="A30" s="68"/>
      <c r="B30" s="68"/>
      <c r="C30" s="68"/>
      <c r="D30" s="69">
        <v>1.0</v>
      </c>
      <c r="E30" s="69">
        <v>2.0</v>
      </c>
      <c r="F30" s="69">
        <v>3.0</v>
      </c>
      <c r="G30" s="69">
        <v>4.0</v>
      </c>
      <c r="H30" s="69">
        <v>5.0</v>
      </c>
      <c r="I30" s="70">
        <v>2000.0</v>
      </c>
      <c r="J30" s="71">
        <v>2001.0</v>
      </c>
      <c r="K30" s="71">
        <v>2002.0</v>
      </c>
      <c r="L30" s="71">
        <v>2003.0</v>
      </c>
      <c r="M30" s="71">
        <v>2004.0</v>
      </c>
      <c r="N30" s="71">
        <v>2005.0</v>
      </c>
      <c r="O30" s="71">
        <v>2006.0</v>
      </c>
      <c r="P30" s="71">
        <v>2007.0</v>
      </c>
      <c r="Q30" s="71">
        <v>2008.0</v>
      </c>
      <c r="R30" s="71">
        <v>2009.0</v>
      </c>
      <c r="S30" s="71">
        <v>2010.0</v>
      </c>
      <c r="T30" s="71">
        <v>2011.0</v>
      </c>
      <c r="U30" s="71">
        <v>2012.0</v>
      </c>
      <c r="V30" s="71">
        <v>2013.0</v>
      </c>
      <c r="W30" s="71">
        <v>2014.0</v>
      </c>
      <c r="X30" s="71">
        <v>2015.0</v>
      </c>
      <c r="Y30" s="71">
        <v>2016.0</v>
      </c>
      <c r="Z30" s="71">
        <v>2017.0</v>
      </c>
      <c r="AA30" s="71">
        <v>2018.0</v>
      </c>
      <c r="AB30" s="71">
        <v>2019.0</v>
      </c>
      <c r="AC30" s="71">
        <v>2020.0</v>
      </c>
      <c r="AD30" s="94"/>
      <c r="AE30" s="67"/>
    </row>
    <row r="31" ht="15.75" customHeight="1">
      <c r="A31" s="95"/>
      <c r="B31" s="87" t="s">
        <v>160</v>
      </c>
      <c r="C31" s="87" t="s">
        <v>161</v>
      </c>
      <c r="D31" s="88"/>
      <c r="E31" s="88"/>
      <c r="F31" s="88"/>
      <c r="G31" s="88"/>
      <c r="H31" s="88"/>
      <c r="I31" s="89">
        <v>53.64</v>
      </c>
      <c r="J31" s="89">
        <v>58.01</v>
      </c>
      <c r="K31" s="89">
        <v>64.37</v>
      </c>
      <c r="L31" s="89">
        <v>68.46</v>
      </c>
      <c r="M31" s="89">
        <v>72.42</v>
      </c>
      <c r="N31" s="89">
        <v>76.52</v>
      </c>
      <c r="O31" s="89">
        <v>82.09</v>
      </c>
      <c r="P31" s="89">
        <v>87.6</v>
      </c>
      <c r="Q31" s="89">
        <v>90.34</v>
      </c>
      <c r="R31" s="89">
        <v>95.01</v>
      </c>
      <c r="S31" s="89">
        <v>99.18</v>
      </c>
      <c r="T31" s="89">
        <v>113.13</v>
      </c>
      <c r="U31" s="89">
        <v>127.9</v>
      </c>
      <c r="V31" s="89">
        <v>136.52</v>
      </c>
      <c r="W31" s="89">
        <v>146.5</v>
      </c>
      <c r="X31" s="89">
        <v>153.09</v>
      </c>
      <c r="Y31" s="89">
        <v>158.82</v>
      </c>
      <c r="Z31" s="89">
        <v>165.34</v>
      </c>
      <c r="AA31" s="89">
        <v>175.63</v>
      </c>
      <c r="AB31" s="89">
        <v>184.74</v>
      </c>
      <c r="AC31" s="89">
        <v>182.3</v>
      </c>
      <c r="AD31" s="67"/>
      <c r="AE31" s="67"/>
    </row>
    <row r="32" ht="15.75" customHeight="1">
      <c r="A32" s="96" t="s">
        <v>162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</row>
    <row r="33" ht="15.75" customHeight="1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</row>
    <row r="34" ht="15.75" customHeight="1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</row>
    <row r="35" ht="15.75" customHeight="1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</row>
    <row r="36" ht="15.75" customHeight="1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</row>
    <row r="37" ht="15.75" customHeight="1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</row>
    <row r="38" ht="15.75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</row>
    <row r="39" ht="15.7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</row>
    <row r="40" ht="15.7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</row>
    <row r="41" ht="15.7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</row>
    <row r="42" ht="15.75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</row>
    <row r="43" ht="15.7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</row>
    <row r="44" ht="15.7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</row>
    <row r="45" ht="15.7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</row>
    <row r="46" ht="15.7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</row>
    <row r="47" ht="15.7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</row>
    <row r="48" ht="15.7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</row>
    <row r="49" ht="15.7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</row>
    <row r="50" ht="15.7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</row>
    <row r="51" ht="15.7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</row>
    <row r="52" ht="15.7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</row>
    <row r="53" ht="15.7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</row>
    <row r="54" ht="15.7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</row>
    <row r="55" ht="15.7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</row>
    <row r="56" ht="15.7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</row>
    <row r="57" ht="15.7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</row>
    <row r="58" ht="15.7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</row>
    <row r="59" ht="15.7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</row>
    <row r="60" ht="15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</row>
    <row r="61" ht="15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</row>
    <row r="62" ht="15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</row>
    <row r="63" ht="15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</row>
    <row r="64" ht="15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</row>
    <row r="65" ht="15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</row>
    <row r="66" ht="15.7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</row>
    <row r="67" ht="15.7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</row>
    <row r="68" ht="15.7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</row>
    <row r="69" ht="15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</row>
    <row r="70" ht="15.7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ht="15.7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</row>
    <row r="72" ht="15.7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</row>
    <row r="73" ht="15.7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</row>
    <row r="74" ht="15.7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</row>
    <row r="75" ht="15.7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</row>
    <row r="76" ht="15.7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</row>
    <row r="77" ht="15.7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</row>
    <row r="78" ht="15.7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</row>
    <row r="79" ht="15.7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</row>
    <row r="80" ht="15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</row>
    <row r="81" ht="15.7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</row>
    <row r="82" ht="15.7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</row>
    <row r="83" ht="15.7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</row>
    <row r="84" ht="15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</row>
    <row r="85" ht="15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</row>
    <row r="86" ht="15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</row>
    <row r="87" ht="15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</row>
    <row r="88" ht="15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</row>
    <row r="89" ht="15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ht="15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ht="15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ht="15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ht="15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ht="15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ht="15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ht="15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ht="15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ht="15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ht="15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ht="15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ht="15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ht="15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ht="15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ht="15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ht="15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ht="15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ht="15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ht="15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ht="15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ht="15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ht="15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ht="15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</row>
    <row r="113" ht="15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</row>
    <row r="114" ht="15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</row>
    <row r="115" ht="15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</row>
    <row r="116" ht="15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</row>
    <row r="117" ht="15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</row>
    <row r="118" ht="15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</row>
    <row r="119" ht="15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</row>
    <row r="120" ht="15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</row>
    <row r="121" ht="15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</row>
    <row r="122" ht="15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</row>
    <row r="123" ht="15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</row>
    <row r="124" ht="15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</row>
    <row r="125" ht="15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</row>
    <row r="126" ht="15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ht="15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</row>
    <row r="128" ht="15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</row>
    <row r="129" ht="15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</row>
    <row r="130" ht="15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</row>
    <row r="131" ht="15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</row>
    <row r="132" ht="15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</row>
    <row r="133" ht="15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</row>
    <row r="134" ht="15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</row>
    <row r="135" ht="15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</row>
    <row r="136" ht="15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</row>
    <row r="137" ht="15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</row>
    <row r="138" ht="15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</row>
    <row r="139" ht="15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</row>
    <row r="140" ht="15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</row>
    <row r="141" ht="15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</row>
    <row r="142" ht="15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</row>
    <row r="143" ht="15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</row>
    <row r="144" ht="15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</row>
    <row r="145" ht="15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</row>
    <row r="146" ht="15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</row>
    <row r="147" ht="15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</row>
    <row r="148" ht="15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</row>
    <row r="149" ht="15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</row>
    <row r="150" ht="15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</row>
    <row r="151" ht="15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</row>
    <row r="152" ht="15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</row>
    <row r="153" ht="15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</row>
    <row r="154" ht="15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</row>
    <row r="155" ht="15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</row>
    <row r="156" ht="15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</row>
    <row r="157" ht="15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</row>
    <row r="158" ht="15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</row>
    <row r="159" ht="15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</row>
    <row r="160" ht="15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</row>
    <row r="161" ht="15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</row>
    <row r="162" ht="15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</row>
    <row r="163" ht="15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</row>
    <row r="164" ht="15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</row>
    <row r="165" ht="15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</row>
    <row r="166" ht="15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</row>
    <row r="167" ht="15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</row>
    <row r="168" ht="15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</row>
    <row r="169" ht="15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</row>
    <row r="170" ht="15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</row>
    <row r="171" ht="15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</row>
    <row r="172" ht="15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</row>
    <row r="173" ht="15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</row>
    <row r="174" ht="15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</row>
    <row r="175" ht="15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</row>
    <row r="176" ht="15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</row>
    <row r="177" ht="15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</row>
    <row r="178" ht="15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</row>
    <row r="179" ht="15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</row>
    <row r="180" ht="15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</row>
    <row r="181" ht="15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</row>
    <row r="182" ht="15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</row>
    <row r="183" ht="15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</row>
    <row r="184" ht="15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</row>
    <row r="185" ht="15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</row>
    <row r="186" ht="15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</row>
    <row r="187" ht="15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</row>
    <row r="188" ht="15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</row>
    <row r="189" ht="15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</row>
    <row r="190" ht="15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</row>
    <row r="191" ht="15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</row>
    <row r="192" ht="15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</row>
    <row r="193" ht="15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</row>
    <row r="194" ht="15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</row>
    <row r="195" ht="15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</row>
    <row r="196" ht="15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</row>
    <row r="197" ht="15.7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</row>
    <row r="198" ht="15.7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</row>
    <row r="199" ht="15.7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</row>
    <row r="200" ht="15.7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</row>
    <row r="201" ht="15.7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</row>
    <row r="202" ht="15.7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</row>
    <row r="203" ht="15.7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</row>
    <row r="204" ht="15.7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</row>
    <row r="205" ht="15.7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</row>
    <row r="206" ht="15.7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</row>
    <row r="207" ht="15.7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</row>
    <row r="208" ht="15.7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</row>
    <row r="209" ht="15.7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</row>
    <row r="210" ht="15.7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</row>
    <row r="211" ht="15.7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</row>
    <row r="212" ht="15.7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</row>
    <row r="213" ht="15.7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</row>
    <row r="214" ht="15.7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</row>
    <row r="215" ht="15.7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</row>
    <row r="216" ht="15.7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</row>
    <row r="217" ht="15.7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</row>
    <row r="218" ht="15.7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</row>
    <row r="219" ht="15.7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</row>
    <row r="220" ht="15.7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</row>
    <row r="221" ht="15.7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</row>
    <row r="222" ht="15.7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</row>
    <row r="223" ht="15.7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</row>
    <row r="224" ht="15.7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</row>
    <row r="225" ht="15.7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</row>
    <row r="226" ht="15.7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</row>
    <row r="227" ht="15.7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</row>
    <row r="228" ht="15.7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</row>
    <row r="229" ht="15.7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</row>
    <row r="230" ht="15.7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</row>
    <row r="231" ht="15.7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</row>
    <row r="232" ht="15.7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</row>
    <row r="233" ht="15.7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</row>
    <row r="234" ht="15.7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</row>
    <row r="235" ht="15.7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</row>
    <row r="236" ht="15.7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</row>
    <row r="237" ht="15.7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</row>
    <row r="238" ht="15.7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</row>
    <row r="239" ht="15.7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</row>
    <row r="240" ht="15.7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</row>
    <row r="241" ht="15.7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</row>
    <row r="242" ht="15.7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</row>
    <row r="243" ht="15.7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</row>
    <row r="244" ht="15.7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</row>
    <row r="245" ht="15.7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</row>
    <row r="246" ht="15.7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</row>
    <row r="247" ht="15.7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</row>
    <row r="248" ht="15.7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</row>
    <row r="249" ht="15.7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</row>
    <row r="250" ht="15.7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</row>
    <row r="251" ht="15.7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</row>
    <row r="252" ht="15.7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</row>
    <row r="253" ht="15.7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</row>
    <row r="254" ht="15.7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</row>
    <row r="255" ht="15.7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</row>
    <row r="256" ht="15.7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</row>
    <row r="257" ht="15.7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</row>
    <row r="258" ht="15.7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</row>
    <row r="259" ht="15.7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</row>
    <row r="260" ht="15.7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</row>
    <row r="261" ht="15.7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</row>
    <row r="262" ht="15.7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</row>
    <row r="263" ht="15.7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</row>
    <row r="264" ht="15.7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</row>
    <row r="265" ht="15.7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</row>
    <row r="266" ht="15.7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</row>
    <row r="267" ht="15.7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</row>
    <row r="268" ht="15.7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</row>
    <row r="269" ht="15.7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</row>
    <row r="270" ht="15.7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</row>
    <row r="271" ht="15.7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</row>
    <row r="272" ht="15.7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</row>
    <row r="273" ht="15.7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</row>
    <row r="274" ht="15.7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</row>
    <row r="275" ht="15.7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</row>
    <row r="276" ht="15.7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</row>
    <row r="277" ht="15.7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</row>
    <row r="278" ht="15.7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</row>
    <row r="279" ht="15.7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</row>
    <row r="280" ht="15.7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</row>
    <row r="281" ht="15.7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</row>
    <row r="282" ht="15.7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</row>
    <row r="283" ht="15.7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</row>
    <row r="284" ht="15.7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</row>
    <row r="285" ht="15.7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</row>
    <row r="286" ht="15.7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</row>
    <row r="287" ht="15.7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</row>
    <row r="288" ht="15.7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</row>
    <row r="289" ht="15.7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</row>
    <row r="290" ht="15.7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</row>
    <row r="291" ht="15.7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</row>
    <row r="292" ht="15.7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</row>
    <row r="293" ht="15.7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</row>
    <row r="294" ht="15.7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</row>
    <row r="295" ht="15.7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</row>
    <row r="296" ht="15.7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</row>
    <row r="297" ht="15.7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</row>
    <row r="298" ht="15.7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</row>
    <row r="299" ht="15.7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</row>
    <row r="300" ht="15.7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</row>
    <row r="301" ht="15.7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</row>
    <row r="302" ht="15.7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</row>
    <row r="303" ht="15.7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</row>
    <row r="304" ht="15.7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</row>
    <row r="305" ht="15.7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</row>
    <row r="306" ht="15.7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</row>
    <row r="307" ht="15.7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</row>
    <row r="308" ht="15.7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</row>
    <row r="309" ht="15.7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</row>
    <row r="310" ht="15.7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</row>
    <row r="311" ht="15.7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</row>
    <row r="312" ht="15.7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</row>
    <row r="313" ht="15.7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</row>
    <row r="314" ht="15.7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</row>
    <row r="315" ht="15.7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</row>
    <row r="316" ht="15.7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</row>
    <row r="317" ht="15.7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</row>
    <row r="318" ht="15.7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</row>
    <row r="319" ht="15.7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</row>
    <row r="320" ht="15.7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</row>
    <row r="321" ht="15.7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</row>
    <row r="322" ht="15.7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</row>
    <row r="323" ht="15.7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</row>
    <row r="324" ht="15.7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</row>
    <row r="325" ht="15.7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</row>
    <row r="326" ht="15.7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</row>
    <row r="327" ht="15.7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</row>
    <row r="328" ht="15.7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</row>
    <row r="329" ht="15.7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</row>
    <row r="330" ht="15.7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</row>
    <row r="331" ht="15.7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</row>
    <row r="332" ht="15.7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</row>
    <row r="333" ht="15.7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</row>
    <row r="334" ht="15.7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</row>
    <row r="335" ht="15.7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</row>
    <row r="336" ht="15.7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</row>
    <row r="337" ht="15.7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</row>
    <row r="338" ht="15.7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</row>
    <row r="339" ht="15.7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</row>
    <row r="340" ht="15.7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</row>
    <row r="341" ht="15.7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</row>
    <row r="342" ht="15.7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</row>
    <row r="343" ht="15.7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</row>
    <row r="344" ht="15.7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</row>
    <row r="345" ht="15.7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</row>
    <row r="346" ht="15.7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</row>
    <row r="347" ht="15.7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</row>
    <row r="348" ht="15.7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</row>
    <row r="349" ht="15.7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</row>
    <row r="350" ht="15.7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</row>
    <row r="351" ht="15.7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</row>
    <row r="352" ht="15.7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</row>
    <row r="353" ht="15.7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</row>
    <row r="354" ht="15.7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</row>
    <row r="355" ht="15.7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</row>
    <row r="356" ht="15.7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</row>
    <row r="357" ht="15.7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</row>
    <row r="358" ht="15.7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</row>
    <row r="359" ht="15.7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</row>
    <row r="360" ht="15.7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</row>
    <row r="361" ht="15.7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</row>
    <row r="362" ht="15.7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</row>
    <row r="363" ht="15.7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</row>
    <row r="364" ht="15.7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</row>
    <row r="365" ht="15.7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</row>
    <row r="366" ht="15.7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</row>
    <row r="367" ht="15.7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</row>
    <row r="368" ht="15.7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</row>
    <row r="369" ht="15.7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</row>
    <row r="370" ht="15.7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</row>
    <row r="371" ht="15.7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</row>
    <row r="372" ht="15.7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</row>
    <row r="373" ht="15.7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</row>
    <row r="374" ht="15.7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</row>
    <row r="375" ht="15.7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</row>
    <row r="376" ht="15.7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</row>
    <row r="377" ht="15.7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</row>
    <row r="378" ht="15.7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</row>
    <row r="379" ht="15.7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</row>
    <row r="380" ht="15.7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</row>
    <row r="381" ht="15.7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</row>
    <row r="382" ht="15.7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</row>
    <row r="383" ht="15.7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</row>
    <row r="384" ht="15.7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</row>
    <row r="385" ht="15.7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</row>
    <row r="386" ht="15.7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</row>
    <row r="387" ht="15.7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</row>
    <row r="388" ht="15.7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</row>
    <row r="389" ht="15.7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</row>
    <row r="390" ht="15.7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</row>
    <row r="391" ht="15.7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</row>
    <row r="392" ht="15.7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</row>
    <row r="393" ht="15.7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</row>
    <row r="394" ht="15.7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</row>
    <row r="395" ht="15.7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</row>
    <row r="396" ht="15.7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</row>
    <row r="397" ht="15.7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</row>
    <row r="398" ht="15.7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</row>
    <row r="399" ht="15.7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</row>
    <row r="400" ht="15.7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</row>
    <row r="401" ht="15.7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</row>
    <row r="402" ht="15.7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</row>
    <row r="403" ht="15.7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</row>
    <row r="404" ht="15.7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</row>
    <row r="405" ht="15.7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</row>
    <row r="406" ht="15.7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</row>
    <row r="407" ht="15.7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</row>
    <row r="408" ht="15.7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</row>
    <row r="409" ht="15.7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</row>
    <row r="410" ht="15.7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</row>
    <row r="411" ht="15.7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</row>
    <row r="412" ht="15.7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</row>
    <row r="413" ht="15.7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</row>
    <row r="414" ht="15.7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</row>
    <row r="415" ht="15.7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</row>
    <row r="416" ht="15.7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</row>
    <row r="417" ht="15.7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</row>
    <row r="418" ht="15.7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</row>
    <row r="419" ht="15.7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</row>
    <row r="420" ht="15.7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</row>
    <row r="421" ht="15.7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</row>
    <row r="422" ht="15.7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</row>
    <row r="423" ht="15.7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</row>
    <row r="424" ht="15.7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</row>
    <row r="425" ht="15.7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</row>
    <row r="426" ht="15.7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</row>
    <row r="427" ht="15.7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</row>
    <row r="428" ht="15.7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</row>
    <row r="429" ht="15.7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</row>
    <row r="430" ht="15.7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</row>
    <row r="431" ht="15.7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</row>
    <row r="432" ht="15.7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</row>
    <row r="433" ht="15.7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</row>
    <row r="434" ht="15.7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</row>
    <row r="435" ht="15.7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</row>
    <row r="436" ht="15.7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</row>
    <row r="437" ht="15.7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</row>
    <row r="438" ht="15.7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</row>
    <row r="439" ht="15.7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</row>
    <row r="440" ht="15.7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</row>
    <row r="441" ht="15.7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</row>
    <row r="442" ht="15.7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</row>
    <row r="443" ht="15.7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</row>
    <row r="444" ht="15.7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</row>
    <row r="445" ht="15.7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</row>
    <row r="446" ht="15.7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</row>
    <row r="447" ht="15.7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</row>
    <row r="448" ht="15.7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</row>
    <row r="449" ht="15.7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</row>
    <row r="450" ht="15.7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</row>
    <row r="451" ht="15.7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</row>
    <row r="452" ht="15.7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</row>
    <row r="453" ht="15.7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</row>
    <row r="454" ht="15.7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</row>
    <row r="455" ht="15.7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</row>
    <row r="456" ht="15.7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</row>
    <row r="457" ht="15.7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</row>
    <row r="458" ht="15.7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</row>
    <row r="459" ht="15.7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</row>
    <row r="460" ht="15.7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</row>
    <row r="461" ht="15.7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</row>
    <row r="462" ht="15.7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</row>
    <row r="463" ht="15.7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</row>
    <row r="464" ht="15.7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</row>
    <row r="465" ht="15.7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</row>
    <row r="466" ht="15.7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</row>
    <row r="467" ht="15.7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</row>
    <row r="468" ht="15.7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</row>
    <row r="469" ht="15.7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</row>
    <row r="470" ht="15.7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</row>
    <row r="471" ht="15.7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</row>
    <row r="472" ht="15.7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</row>
    <row r="473" ht="15.7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</row>
    <row r="474" ht="15.7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</row>
    <row r="475" ht="15.7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</row>
    <row r="476" ht="15.7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</row>
    <row r="477" ht="15.7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</row>
    <row r="478" ht="15.7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</row>
    <row r="479" ht="15.7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</row>
    <row r="480" ht="15.7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</row>
    <row r="481" ht="15.7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</row>
    <row r="482" ht="15.7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</row>
    <row r="483" ht="15.7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</row>
    <row r="484" ht="15.7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</row>
    <row r="485" ht="15.7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</row>
    <row r="486" ht="15.7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</row>
    <row r="487" ht="15.7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</row>
    <row r="488" ht="15.7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</row>
    <row r="489" ht="15.7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</row>
    <row r="490" ht="15.7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</row>
    <row r="491" ht="15.7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</row>
    <row r="492" ht="15.7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</row>
    <row r="493" ht="15.7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</row>
    <row r="494" ht="15.7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</row>
    <row r="495" ht="15.7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</row>
    <row r="496" ht="15.7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</row>
    <row r="497" ht="15.7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</row>
    <row r="498" ht="15.7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</row>
    <row r="499" ht="15.7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</row>
    <row r="500" ht="15.7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</row>
    <row r="501" ht="15.7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</row>
    <row r="502" ht="15.7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</row>
    <row r="503" ht="15.7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</row>
    <row r="504" ht="15.7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</row>
    <row r="505" ht="15.7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</row>
    <row r="506" ht="15.7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</row>
    <row r="507" ht="15.7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</row>
    <row r="508" ht="15.7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</row>
    <row r="509" ht="15.7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</row>
    <row r="510" ht="15.7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</row>
    <row r="511" ht="15.7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</row>
    <row r="512" ht="15.7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</row>
    <row r="513" ht="15.7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</row>
    <row r="514" ht="15.7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</row>
    <row r="515" ht="15.7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</row>
    <row r="516" ht="15.7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</row>
    <row r="517" ht="15.7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</row>
    <row r="518" ht="15.7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</row>
    <row r="519" ht="15.7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</row>
    <row r="520" ht="15.7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</row>
    <row r="521" ht="15.7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</row>
    <row r="522" ht="15.7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</row>
    <row r="523" ht="15.7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</row>
    <row r="524" ht="15.7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</row>
    <row r="525" ht="15.7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</row>
    <row r="526" ht="15.7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</row>
    <row r="527" ht="15.7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</row>
    <row r="528" ht="15.7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</row>
    <row r="529" ht="15.7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</row>
    <row r="530" ht="15.7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</row>
    <row r="531" ht="15.7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</row>
    <row r="532" ht="15.7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</row>
    <row r="533" ht="15.7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</row>
    <row r="534" ht="15.7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</row>
    <row r="535" ht="15.7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</row>
    <row r="536" ht="15.7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</row>
    <row r="537" ht="15.7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</row>
    <row r="538" ht="15.7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</row>
    <row r="539" ht="15.7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</row>
    <row r="540" ht="15.7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</row>
    <row r="541" ht="15.7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</row>
    <row r="542" ht="15.7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</row>
    <row r="543" ht="15.7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</row>
    <row r="544" ht="15.7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</row>
    <row r="545" ht="15.7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</row>
    <row r="546" ht="15.7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</row>
    <row r="547" ht="15.7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</row>
    <row r="548" ht="15.7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</row>
    <row r="549" ht="15.7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</row>
    <row r="550" ht="15.7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</row>
    <row r="551" ht="15.7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</row>
    <row r="552" ht="15.7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</row>
    <row r="553" ht="15.7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</row>
    <row r="554" ht="15.7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</row>
    <row r="555" ht="15.7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</row>
    <row r="556" ht="15.7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</row>
    <row r="557" ht="15.7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</row>
    <row r="558" ht="15.7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</row>
    <row r="559" ht="15.7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</row>
    <row r="560" ht="15.7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</row>
    <row r="561" ht="15.7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</row>
    <row r="562" ht="15.7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</row>
    <row r="563" ht="15.7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</row>
    <row r="564" ht="15.7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</row>
    <row r="565" ht="15.7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</row>
    <row r="566" ht="15.7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</row>
    <row r="567" ht="15.7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</row>
    <row r="568" ht="15.7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</row>
    <row r="569" ht="15.7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</row>
    <row r="570" ht="15.7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</row>
    <row r="571" ht="15.7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</row>
    <row r="572" ht="15.7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</row>
    <row r="573" ht="15.7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</row>
    <row r="574" ht="15.7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</row>
    <row r="575" ht="15.7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</row>
    <row r="576" ht="15.7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</row>
    <row r="577" ht="15.7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</row>
    <row r="578" ht="15.7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</row>
    <row r="579" ht="15.7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</row>
    <row r="580" ht="15.7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</row>
    <row r="581" ht="15.7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</row>
    <row r="582" ht="15.7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</row>
    <row r="583" ht="15.7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</row>
    <row r="584" ht="15.7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</row>
    <row r="585" ht="15.7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</row>
    <row r="586" ht="15.7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</row>
    <row r="587" ht="15.7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</row>
    <row r="588" ht="15.7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</row>
    <row r="589" ht="15.7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</row>
    <row r="590" ht="15.7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</row>
    <row r="591" ht="15.7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</row>
    <row r="592" ht="15.7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</row>
    <row r="593" ht="15.7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</row>
    <row r="594" ht="15.7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</row>
    <row r="595" ht="15.7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</row>
    <row r="596" ht="15.7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</row>
    <row r="597" ht="15.7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</row>
    <row r="598" ht="15.7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</row>
    <row r="599" ht="15.7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</row>
    <row r="600" ht="15.7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</row>
    <row r="601" ht="15.7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</row>
    <row r="602" ht="15.7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</row>
    <row r="603" ht="15.7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</row>
    <row r="604" ht="15.7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</row>
    <row r="605" ht="15.7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</row>
    <row r="606" ht="15.7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</row>
    <row r="607" ht="15.7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</row>
    <row r="608" ht="15.7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</row>
    <row r="609" ht="15.7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</row>
    <row r="610" ht="15.7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</row>
    <row r="611" ht="15.7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</row>
    <row r="612" ht="15.7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</row>
    <row r="613" ht="15.7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</row>
    <row r="614" ht="15.7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</row>
    <row r="615" ht="15.7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</row>
    <row r="616" ht="15.7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</row>
    <row r="617" ht="15.7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</row>
    <row r="618" ht="15.7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</row>
    <row r="619" ht="15.7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</row>
    <row r="620" ht="15.7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</row>
    <row r="621" ht="15.7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</row>
    <row r="622" ht="15.7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</row>
    <row r="623" ht="15.7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</row>
    <row r="624" ht="15.7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</row>
    <row r="625" ht="15.7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</row>
    <row r="626" ht="15.7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</row>
    <row r="627" ht="15.7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</row>
    <row r="628" ht="15.7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</row>
    <row r="629" ht="15.7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</row>
    <row r="630" ht="15.7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</row>
    <row r="631" ht="15.7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</row>
    <row r="632" ht="15.7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</row>
    <row r="633" ht="15.7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</row>
    <row r="634" ht="15.7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</row>
    <row r="635" ht="15.7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</row>
    <row r="636" ht="15.7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</row>
    <row r="637" ht="15.7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</row>
    <row r="638" ht="15.7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</row>
    <row r="639" ht="15.7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</row>
    <row r="640" ht="15.7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</row>
    <row r="641" ht="15.7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</row>
    <row r="642" ht="15.7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</row>
    <row r="643" ht="15.7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</row>
    <row r="644" ht="15.7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</row>
    <row r="645" ht="15.7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</row>
    <row r="646" ht="15.7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</row>
    <row r="647" ht="15.7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</row>
    <row r="648" ht="15.7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</row>
    <row r="649" ht="15.7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</row>
    <row r="650" ht="15.7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</row>
    <row r="651" ht="15.7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</row>
    <row r="652" ht="15.7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</row>
    <row r="653" ht="15.7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</row>
    <row r="654" ht="15.7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</row>
    <row r="655" ht="15.7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</row>
    <row r="656" ht="15.7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</row>
    <row r="657" ht="15.7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</row>
    <row r="658" ht="15.7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</row>
    <row r="659" ht="15.7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</row>
    <row r="660" ht="15.7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</row>
    <row r="661" ht="15.7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</row>
    <row r="662" ht="15.7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</row>
    <row r="663" ht="15.7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</row>
    <row r="664" ht="15.7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</row>
    <row r="665" ht="15.7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</row>
    <row r="666" ht="15.7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</row>
    <row r="667" ht="15.7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</row>
    <row r="668" ht="15.7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</row>
    <row r="669" ht="15.7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</row>
    <row r="670" ht="15.7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</row>
    <row r="671" ht="15.7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</row>
    <row r="672" ht="15.7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</row>
    <row r="673" ht="15.7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</row>
    <row r="674" ht="15.7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</row>
    <row r="675" ht="15.7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</row>
    <row r="676" ht="15.7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</row>
    <row r="677" ht="15.7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</row>
    <row r="678" ht="15.7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</row>
    <row r="679" ht="15.7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</row>
    <row r="680" ht="15.7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</row>
    <row r="681" ht="15.7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</row>
    <row r="682" ht="15.7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</row>
    <row r="683" ht="15.7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</row>
    <row r="684" ht="15.7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</row>
    <row r="685" ht="15.7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</row>
    <row r="686" ht="15.7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</row>
    <row r="687" ht="15.7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</row>
    <row r="688" ht="15.7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</row>
    <row r="689" ht="15.7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</row>
    <row r="690" ht="15.7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</row>
    <row r="691" ht="15.7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</row>
    <row r="692" ht="15.7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</row>
    <row r="693" ht="15.7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</row>
    <row r="694" ht="15.7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</row>
    <row r="695" ht="15.7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</row>
    <row r="696" ht="15.7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</row>
    <row r="697" ht="15.7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</row>
    <row r="698" ht="15.7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</row>
    <row r="699" ht="15.7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</row>
    <row r="700" ht="15.7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</row>
    <row r="701" ht="15.7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</row>
    <row r="702" ht="15.7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</row>
    <row r="703" ht="15.7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</row>
    <row r="704" ht="15.7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</row>
    <row r="705" ht="15.7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</row>
    <row r="706" ht="15.7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</row>
    <row r="707" ht="15.7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</row>
    <row r="708" ht="15.7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</row>
    <row r="709" ht="15.7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</row>
    <row r="710" ht="15.7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</row>
    <row r="711" ht="15.7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</row>
    <row r="712" ht="15.7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</row>
    <row r="713" ht="15.7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</row>
    <row r="714" ht="15.7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</row>
    <row r="715" ht="15.7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</row>
    <row r="716" ht="15.7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</row>
    <row r="717" ht="15.7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</row>
    <row r="718" ht="15.7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</row>
    <row r="719" ht="15.7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</row>
    <row r="720" ht="15.7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</row>
    <row r="721" ht="15.7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</row>
    <row r="722" ht="15.7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</row>
    <row r="723" ht="15.7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</row>
    <row r="724" ht="15.7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</row>
    <row r="725" ht="15.7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</row>
    <row r="726" ht="15.7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</row>
    <row r="727" ht="15.7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</row>
    <row r="728" ht="15.7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</row>
    <row r="729" ht="15.7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</row>
    <row r="730" ht="15.7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</row>
    <row r="731" ht="15.7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</row>
    <row r="732" ht="15.7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</row>
    <row r="733" ht="15.7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</row>
    <row r="734" ht="15.7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</row>
    <row r="735" ht="15.7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</row>
    <row r="736" ht="15.7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</row>
    <row r="737" ht="15.7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</row>
    <row r="738" ht="15.7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</row>
    <row r="739" ht="15.7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</row>
    <row r="740" ht="15.7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</row>
    <row r="741" ht="15.7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</row>
    <row r="742" ht="15.7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</row>
    <row r="743" ht="15.7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</row>
    <row r="744" ht="15.7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</row>
    <row r="745" ht="15.7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</row>
    <row r="746" ht="15.7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</row>
    <row r="747" ht="15.7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</row>
    <row r="748" ht="15.7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</row>
    <row r="749" ht="15.7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</row>
    <row r="750" ht="15.7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</row>
    <row r="751" ht="15.7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</row>
    <row r="752" ht="15.7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</row>
    <row r="753" ht="15.7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</row>
    <row r="754" ht="15.7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</row>
    <row r="755" ht="15.7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</row>
    <row r="756" ht="15.7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</row>
    <row r="757" ht="15.7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</row>
    <row r="758" ht="15.7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</row>
    <row r="759" ht="15.7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</row>
    <row r="760" ht="15.7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</row>
    <row r="761" ht="15.7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</row>
    <row r="762" ht="15.7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</row>
    <row r="763" ht="15.7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</row>
    <row r="764" ht="15.7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</row>
    <row r="765" ht="15.7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</row>
    <row r="766" ht="15.7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</row>
    <row r="767" ht="15.7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</row>
    <row r="768" ht="15.7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</row>
    <row r="769" ht="15.7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</row>
    <row r="770" ht="15.7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</row>
    <row r="771" ht="15.7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</row>
    <row r="772" ht="15.7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</row>
    <row r="773" ht="15.7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</row>
    <row r="774" ht="15.7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</row>
    <row r="775" ht="15.7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</row>
    <row r="776" ht="15.7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</row>
    <row r="777" ht="15.7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</row>
    <row r="778" ht="15.7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</row>
    <row r="779" ht="15.7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</row>
    <row r="780" ht="15.7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</row>
    <row r="781" ht="15.7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</row>
    <row r="782" ht="15.7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</row>
    <row r="783" ht="15.7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</row>
    <row r="784" ht="15.7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</row>
    <row r="785" ht="15.7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</row>
    <row r="786" ht="15.7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</row>
    <row r="787" ht="15.7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</row>
    <row r="788" ht="15.7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</row>
    <row r="789" ht="15.7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</row>
    <row r="790" ht="15.7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</row>
    <row r="791" ht="15.7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</row>
    <row r="792" ht="15.7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</row>
    <row r="793" ht="15.7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</row>
    <row r="794" ht="15.7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</row>
    <row r="795" ht="15.7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</row>
    <row r="796" ht="15.7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</row>
    <row r="797" ht="15.7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</row>
    <row r="798" ht="15.7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</row>
    <row r="799" ht="15.7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</row>
    <row r="800" ht="15.7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</row>
    <row r="801" ht="15.7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</row>
    <row r="802" ht="15.7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</row>
    <row r="803" ht="15.7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</row>
    <row r="804" ht="15.7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</row>
    <row r="805" ht="15.7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</row>
    <row r="806" ht="15.7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</row>
    <row r="807" ht="15.7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</row>
    <row r="808" ht="15.7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</row>
    <row r="809" ht="15.7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</row>
    <row r="810" ht="15.7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</row>
    <row r="811" ht="15.7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</row>
    <row r="812" ht="15.7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</row>
    <row r="813" ht="15.7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</row>
    <row r="814" ht="15.7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</row>
    <row r="815" ht="15.7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</row>
    <row r="816" ht="15.7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</row>
    <row r="817" ht="15.7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</row>
    <row r="818" ht="15.7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</row>
    <row r="819" ht="15.7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</row>
    <row r="820" ht="15.7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</row>
    <row r="821" ht="15.7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</row>
    <row r="822" ht="15.7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</row>
    <row r="823" ht="15.7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</row>
    <row r="824" ht="15.7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</row>
    <row r="825" ht="15.7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</row>
    <row r="826" ht="15.7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</row>
    <row r="827" ht="15.7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</row>
    <row r="828" ht="15.7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</row>
    <row r="829" ht="15.7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</row>
    <row r="830" ht="15.7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</row>
    <row r="831" ht="15.7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</row>
    <row r="832" ht="15.7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</row>
    <row r="833" ht="15.7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</row>
    <row r="834" ht="15.7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</row>
    <row r="835" ht="15.7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</row>
    <row r="836" ht="15.7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</row>
    <row r="837" ht="15.7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</row>
    <row r="838" ht="15.7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</row>
    <row r="839" ht="15.7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</row>
    <row r="840" ht="15.7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</row>
    <row r="841" ht="15.7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</row>
    <row r="842" ht="15.7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</row>
    <row r="843" ht="15.7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</row>
    <row r="844" ht="15.7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</row>
    <row r="845" ht="15.7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</row>
    <row r="846" ht="15.7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</row>
    <row r="847" ht="15.7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</row>
    <row r="848" ht="15.7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</row>
    <row r="849" ht="15.7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</row>
    <row r="850" ht="15.7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</row>
    <row r="851" ht="15.7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</row>
    <row r="852" ht="15.7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</row>
    <row r="853" ht="15.7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</row>
    <row r="854" ht="15.7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</row>
    <row r="855" ht="15.7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</row>
    <row r="856" ht="15.7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</row>
    <row r="857" ht="15.7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</row>
    <row r="858" ht="15.7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</row>
    <row r="859" ht="15.7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</row>
    <row r="860" ht="15.7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</row>
    <row r="861" ht="15.7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</row>
    <row r="862" ht="15.7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</row>
    <row r="863" ht="15.7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</row>
    <row r="864" ht="15.7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</row>
    <row r="865" ht="15.7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</row>
    <row r="866" ht="15.7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</row>
    <row r="867" ht="15.7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</row>
    <row r="868" ht="15.7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</row>
    <row r="869" ht="15.7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</row>
    <row r="870" ht="15.7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</row>
    <row r="871" ht="15.7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</row>
    <row r="872" ht="15.7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</row>
    <row r="873" ht="15.7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</row>
    <row r="874" ht="15.7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</row>
    <row r="875" ht="15.7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</row>
    <row r="876" ht="15.7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</row>
    <row r="877" ht="15.7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</row>
    <row r="878" ht="15.7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</row>
    <row r="879" ht="15.7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</row>
    <row r="880" ht="15.7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</row>
    <row r="881" ht="15.7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</row>
    <row r="882" ht="15.7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</row>
    <row r="883" ht="15.7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</row>
    <row r="884" ht="15.7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</row>
    <row r="885" ht="15.7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</row>
    <row r="886" ht="15.7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</row>
    <row r="887" ht="15.7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</row>
    <row r="888" ht="15.7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</row>
    <row r="889" ht="15.7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</row>
    <row r="890" ht="15.7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</row>
    <row r="891" ht="15.7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</row>
    <row r="892" ht="15.7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</row>
    <row r="893" ht="15.7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</row>
    <row r="894" ht="15.7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</row>
    <row r="895" ht="15.7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</row>
    <row r="896" ht="15.7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</row>
    <row r="897" ht="15.7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</row>
    <row r="898" ht="15.7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</row>
    <row r="899" ht="15.7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</row>
    <row r="900" ht="15.7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</row>
    <row r="901" ht="15.7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</row>
    <row r="902" ht="15.7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</row>
    <row r="903" ht="15.7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</row>
    <row r="904" ht="15.7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</row>
    <row r="905" ht="15.7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</row>
    <row r="906" ht="15.7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</row>
    <row r="907" ht="15.7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</row>
    <row r="908" ht="15.7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</row>
    <row r="909" ht="15.7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</row>
    <row r="910" ht="15.7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</row>
    <row r="911" ht="15.7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</row>
    <row r="912" ht="15.7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</row>
    <row r="913" ht="15.7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</row>
    <row r="914" ht="15.7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</row>
    <row r="915" ht="15.7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</row>
    <row r="916" ht="15.7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</row>
    <row r="917" ht="15.7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</row>
    <row r="918" ht="15.7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</row>
    <row r="919" ht="15.7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</row>
    <row r="920" ht="15.7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</row>
    <row r="921" ht="15.7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</row>
    <row r="922" ht="15.7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</row>
    <row r="923" ht="15.7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</row>
    <row r="924" ht="15.7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</row>
    <row r="925" ht="15.7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</row>
    <row r="926" ht="15.7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</row>
    <row r="927" ht="15.7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</row>
    <row r="928" ht="15.7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</row>
    <row r="929" ht="15.7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</row>
    <row r="930" ht="15.7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</row>
    <row r="931" ht="15.7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</row>
    <row r="932" ht="15.7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</row>
    <row r="933" ht="15.7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</row>
    <row r="934" ht="15.7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</row>
    <row r="935" ht="15.7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</row>
    <row r="936" ht="15.7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</row>
    <row r="937" ht="15.7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</row>
    <row r="938" ht="15.7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</row>
    <row r="939" ht="15.7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</row>
    <row r="940" ht="15.7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</row>
    <row r="941" ht="15.7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</row>
    <row r="942" ht="15.7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</row>
    <row r="943" ht="15.7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</row>
    <row r="944" ht="15.7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</row>
    <row r="945" ht="15.7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</row>
    <row r="946" ht="15.7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</row>
    <row r="947" ht="15.7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</row>
    <row r="948" ht="15.7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</row>
    <row r="949" ht="15.7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</row>
    <row r="950" ht="15.7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</row>
    <row r="951" ht="15.7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</row>
    <row r="952" ht="15.7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</row>
    <row r="953" ht="15.7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</row>
    <row r="954" ht="15.7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</row>
    <row r="955" ht="15.7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</row>
    <row r="956" ht="15.7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</row>
    <row r="957" ht="15.7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</row>
    <row r="958" ht="15.7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</row>
    <row r="959" ht="15.7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</row>
    <row r="960" ht="15.7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</row>
    <row r="961" ht="15.7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</row>
    <row r="962" ht="15.7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</row>
    <row r="963" ht="15.7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</row>
    <row r="964" ht="15.7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</row>
    <row r="965" ht="15.7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</row>
    <row r="966" ht="15.7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</row>
    <row r="967" ht="15.7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</row>
    <row r="968" ht="15.7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</row>
    <row r="969" ht="15.7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</row>
    <row r="970" ht="15.7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</row>
    <row r="971" ht="15.7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</row>
    <row r="972" ht="15.7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</row>
    <row r="973" ht="15.7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</row>
    <row r="974" ht="15.7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</row>
    <row r="975" ht="15.7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</row>
    <row r="976" ht="15.7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</row>
    <row r="977" ht="15.7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</row>
    <row r="978" ht="15.7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</row>
    <row r="979" ht="15.7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</row>
    <row r="980" ht="15.7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</row>
    <row r="981" ht="15.7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</row>
    <row r="982" ht="15.7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</row>
    <row r="983" ht="15.7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</row>
    <row r="984" ht="15.7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</row>
    <row r="985" ht="15.7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</row>
    <row r="986" ht="15.7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</row>
    <row r="987" ht="15.7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</row>
    <row r="988" ht="15.7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</row>
    <row r="989" ht="15.7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</row>
    <row r="990" ht="15.7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</row>
    <row r="991" ht="15.7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</row>
    <row r="992" ht="15.7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</row>
    <row r="993" ht="15.7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</row>
    <row r="994" ht="15.7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</row>
    <row r="995" ht="15.7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</row>
    <row r="996" ht="15.7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</row>
    <row r="997" ht="15.7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</row>
    <row r="998" ht="15.7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</row>
    <row r="999" ht="15.7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</row>
    <row r="1000" ht="15.7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</row>
  </sheetData>
  <mergeCells count="6">
    <mergeCell ref="D1:H1"/>
    <mergeCell ref="A15:AC15"/>
    <mergeCell ref="D18:H18"/>
    <mergeCell ref="A26:AD26"/>
    <mergeCell ref="D29:H29"/>
    <mergeCell ref="A32:B32"/>
  </mergeCells>
  <hyperlinks>
    <hyperlink r:id="rId1" ref="A15"/>
    <hyperlink r:id="rId2" ref="A26"/>
    <hyperlink r:id="rId3" ref="A32"/>
  </hyperlinks>
  <printOptions/>
  <pageMargins bottom="0.75" footer="0.0" header="0.0" left="0.7" right="0.7" top="0.75"/>
  <pageSetup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1" width="8.86"/>
    <col customWidth="1" min="12" max="12" width="11.86"/>
    <col customWidth="1" min="13" max="42" width="8.86"/>
  </cols>
  <sheetData>
    <row r="1">
      <c r="A1" s="64" t="s">
        <v>129</v>
      </c>
      <c r="B1" s="98" t="s">
        <v>163</v>
      </c>
      <c r="E1" s="99"/>
      <c r="F1" s="65" t="s">
        <v>132</v>
      </c>
      <c r="J1" s="66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</row>
    <row r="2">
      <c r="A2" s="100"/>
      <c r="B2" s="101">
        <v>1.0</v>
      </c>
      <c r="C2" s="101">
        <v>2.0</v>
      </c>
      <c r="D2" s="101">
        <v>3.0</v>
      </c>
      <c r="E2" s="101">
        <v>4.0</v>
      </c>
      <c r="F2" s="101">
        <v>1.0</v>
      </c>
      <c r="G2" s="101">
        <v>2.0</v>
      </c>
      <c r="H2" s="101">
        <v>3.0</v>
      </c>
      <c r="I2" s="101">
        <v>4.0</v>
      </c>
      <c r="J2" s="102">
        <v>5.0</v>
      </c>
      <c r="K2" s="103"/>
      <c r="L2" s="104">
        <v>2020.0</v>
      </c>
      <c r="M2" s="104">
        <v>2021.0</v>
      </c>
      <c r="N2" s="104">
        <v>2022.0</v>
      </c>
      <c r="O2" s="104">
        <v>2023.0</v>
      </c>
      <c r="P2" s="104">
        <v>2024.0</v>
      </c>
      <c r="Q2" s="104">
        <v>2025.0</v>
      </c>
      <c r="R2" s="104">
        <v>2026.0</v>
      </c>
      <c r="S2" s="104">
        <v>2027.0</v>
      </c>
      <c r="T2" s="104">
        <v>2028.0</v>
      </c>
      <c r="U2" s="104">
        <v>2029.0</v>
      </c>
      <c r="V2" s="104">
        <v>2030.0</v>
      </c>
      <c r="W2" s="104">
        <v>2031.0</v>
      </c>
      <c r="X2" s="104">
        <v>2032.0</v>
      </c>
      <c r="Y2" s="104">
        <v>2033.0</v>
      </c>
      <c r="Z2" s="104">
        <v>2034.0</v>
      </c>
      <c r="AA2" s="104">
        <v>2035.0</v>
      </c>
      <c r="AB2" s="104">
        <v>2036.0</v>
      </c>
      <c r="AC2" s="104">
        <v>2037.0</v>
      </c>
      <c r="AD2" s="104">
        <v>2038.0</v>
      </c>
      <c r="AE2" s="104">
        <v>2039.0</v>
      </c>
      <c r="AF2" s="104">
        <v>2040.0</v>
      </c>
      <c r="AG2" s="104">
        <v>2041.0</v>
      </c>
      <c r="AH2" s="104">
        <v>2042.0</v>
      </c>
      <c r="AI2" s="104">
        <v>2043.0</v>
      </c>
      <c r="AJ2" s="104">
        <v>2044.0</v>
      </c>
      <c r="AK2" s="104">
        <v>2045.0</v>
      </c>
      <c r="AL2" s="104">
        <v>2046.0</v>
      </c>
      <c r="AM2" s="104">
        <v>2047.0</v>
      </c>
      <c r="AN2" s="104">
        <v>2048.0</v>
      </c>
      <c r="AO2" s="104">
        <v>2049.0</v>
      </c>
      <c r="AP2" s="104">
        <v>2050.0</v>
      </c>
    </row>
    <row r="3">
      <c r="A3" s="105" t="s">
        <v>164</v>
      </c>
      <c r="B3" s="67"/>
      <c r="C3" s="67"/>
      <c r="D3" s="67"/>
      <c r="E3" s="67"/>
      <c r="F3" s="105" t="s">
        <v>165</v>
      </c>
      <c r="I3" s="67"/>
      <c r="J3" s="106"/>
      <c r="K3" s="105" t="s">
        <v>79</v>
      </c>
      <c r="L3" s="107">
        <v>1.95707E13</v>
      </c>
      <c r="M3" s="107">
        <v>1.98E13</v>
      </c>
      <c r="N3" s="107">
        <v>2.01E13</v>
      </c>
      <c r="O3" s="107">
        <v>2.04E13</v>
      </c>
      <c r="P3" s="107">
        <v>2.08E13</v>
      </c>
      <c r="Q3" s="107">
        <v>2.11E13</v>
      </c>
      <c r="R3" s="107">
        <v>2.15E13</v>
      </c>
      <c r="S3" s="107">
        <v>2.19E13</v>
      </c>
      <c r="T3" s="107">
        <v>2.23E13</v>
      </c>
      <c r="U3" s="107">
        <v>2.27E13</v>
      </c>
      <c r="V3" s="107">
        <v>2.31E13</v>
      </c>
      <c r="W3" s="107">
        <v>2.35E13</v>
      </c>
      <c r="X3" s="107">
        <v>2.39E13</v>
      </c>
      <c r="Y3" s="107">
        <v>2.43E13</v>
      </c>
      <c r="Z3" s="107">
        <v>2.48E13</v>
      </c>
      <c r="AA3" s="107">
        <v>2.52E13</v>
      </c>
      <c r="AB3" s="107">
        <v>2.57E13</v>
      </c>
      <c r="AC3" s="107">
        <v>2.62E13</v>
      </c>
      <c r="AD3" s="107">
        <v>2.67E13</v>
      </c>
      <c r="AE3" s="107">
        <v>2.72E13</v>
      </c>
      <c r="AF3" s="107">
        <v>2.77E13</v>
      </c>
      <c r="AG3" s="107">
        <v>2.82E13</v>
      </c>
      <c r="AH3" s="107">
        <v>2.88E13</v>
      </c>
      <c r="AI3" s="107">
        <v>2.93E13</v>
      </c>
      <c r="AJ3" s="107">
        <v>2.99E13</v>
      </c>
      <c r="AK3" s="107">
        <v>3.05E13</v>
      </c>
      <c r="AL3" s="107">
        <v>3.11E13</v>
      </c>
      <c r="AM3" s="107">
        <v>3.17E13</v>
      </c>
      <c r="AN3" s="107">
        <v>3.24E13</v>
      </c>
      <c r="AO3" s="107">
        <v>3.3E13</v>
      </c>
      <c r="AP3" s="107">
        <v>3.37E13</v>
      </c>
    </row>
    <row r="4">
      <c r="A4" s="67"/>
      <c r="B4" s="67"/>
      <c r="C4" s="67"/>
      <c r="D4" s="67"/>
      <c r="E4" s="67"/>
      <c r="F4" s="105"/>
      <c r="H4" s="67"/>
      <c r="I4" s="67"/>
      <c r="J4" s="106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</row>
    <row r="5">
      <c r="A5" s="105" t="s">
        <v>164</v>
      </c>
      <c r="B5" s="105" t="s">
        <v>166</v>
      </c>
      <c r="D5" s="67"/>
      <c r="E5" s="67"/>
      <c r="F5" s="67"/>
      <c r="G5" s="67"/>
      <c r="H5" s="67"/>
      <c r="I5" s="67"/>
      <c r="J5" s="106"/>
      <c r="K5" s="105" t="s">
        <v>1</v>
      </c>
      <c r="L5" s="107">
        <v>3.64E12</v>
      </c>
      <c r="M5" s="107">
        <v>3.77E12</v>
      </c>
      <c r="N5" s="107">
        <v>3.9E12</v>
      </c>
      <c r="O5" s="107">
        <v>4.04E12</v>
      </c>
      <c r="P5" s="107">
        <v>4.17E12</v>
      </c>
      <c r="Q5" s="107">
        <v>4.31E12</v>
      </c>
      <c r="R5" s="107">
        <v>4.48E12</v>
      </c>
      <c r="S5" s="107">
        <v>4.65E12</v>
      </c>
      <c r="T5" s="107">
        <v>4.82E12</v>
      </c>
      <c r="U5" s="107">
        <v>5.0E12</v>
      </c>
      <c r="V5" s="107">
        <v>5.17E12</v>
      </c>
      <c r="W5" s="107">
        <v>5.38E12</v>
      </c>
      <c r="X5" s="107">
        <v>5.59E12</v>
      </c>
      <c r="Y5" s="107">
        <v>5.8E12</v>
      </c>
      <c r="Z5" s="107">
        <v>6.01E12</v>
      </c>
      <c r="AA5" s="107">
        <v>6.22E12</v>
      </c>
      <c r="AB5" s="107">
        <v>6.45E12</v>
      </c>
      <c r="AC5" s="107">
        <v>6.68E12</v>
      </c>
      <c r="AD5" s="107">
        <v>6.91E12</v>
      </c>
      <c r="AE5" s="107">
        <v>7.14E12</v>
      </c>
      <c r="AF5" s="107">
        <v>7.37E12</v>
      </c>
      <c r="AG5" s="107">
        <v>7.62E12</v>
      </c>
      <c r="AH5" s="107">
        <v>7.87E12</v>
      </c>
      <c r="AI5" s="107">
        <v>8.12E12</v>
      </c>
      <c r="AJ5" s="107">
        <v>8.36E12</v>
      </c>
      <c r="AK5" s="107">
        <v>8.61E12</v>
      </c>
      <c r="AL5" s="107">
        <v>8.9E12</v>
      </c>
      <c r="AM5" s="107">
        <v>9.19E12</v>
      </c>
      <c r="AN5" s="107">
        <v>9.47E12</v>
      </c>
      <c r="AO5" s="107">
        <v>9.76E12</v>
      </c>
      <c r="AP5" s="107">
        <v>1.0E13</v>
      </c>
    </row>
    <row r="6">
      <c r="A6" s="67"/>
      <c r="B6" s="67"/>
      <c r="C6" s="67"/>
      <c r="D6" s="67"/>
      <c r="E6" s="67"/>
      <c r="F6" s="67"/>
      <c r="G6" s="67"/>
      <c r="H6" s="67"/>
      <c r="I6" s="67"/>
      <c r="J6" s="10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</row>
    <row r="7">
      <c r="A7" s="67"/>
      <c r="B7" s="67"/>
      <c r="C7" s="67"/>
      <c r="D7" s="67"/>
      <c r="E7" s="67"/>
      <c r="F7" s="67"/>
      <c r="G7" s="67"/>
      <c r="H7" s="67"/>
      <c r="I7" s="67"/>
      <c r="J7" s="10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</row>
    <row r="8">
      <c r="A8" s="67"/>
      <c r="B8" s="67"/>
      <c r="C8" s="67"/>
      <c r="D8" s="67"/>
      <c r="E8" s="67"/>
      <c r="F8" s="67"/>
      <c r="G8" s="67"/>
      <c r="H8" s="67"/>
      <c r="I8" s="67"/>
      <c r="J8" s="106"/>
      <c r="K8" s="9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</row>
    <row r="9">
      <c r="A9" s="67"/>
      <c r="B9" s="67"/>
      <c r="C9" s="67"/>
      <c r="D9" s="67"/>
      <c r="E9" s="67"/>
      <c r="F9" s="67"/>
      <c r="G9" s="67"/>
      <c r="H9" s="67"/>
      <c r="I9" s="67"/>
      <c r="J9" s="106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</row>
    <row r="10">
      <c r="A10" s="67"/>
      <c r="B10" s="67"/>
      <c r="C10" s="67"/>
      <c r="D10" s="67"/>
      <c r="E10" s="67"/>
      <c r="F10" s="67"/>
      <c r="G10" s="67"/>
      <c r="H10" s="67"/>
      <c r="I10" s="67"/>
      <c r="J10" s="106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</row>
    <row r="11">
      <c r="A11" s="67"/>
      <c r="B11" s="67"/>
      <c r="C11" s="67"/>
      <c r="D11" s="67"/>
      <c r="E11" s="67"/>
      <c r="F11" s="67"/>
      <c r="G11" s="67"/>
      <c r="H11" s="67"/>
      <c r="I11" s="67"/>
      <c r="J11" s="106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</row>
    <row r="12">
      <c r="A12" s="67"/>
      <c r="B12" s="67"/>
      <c r="C12" s="67"/>
      <c r="D12" s="67"/>
      <c r="E12" s="67"/>
      <c r="F12" s="67"/>
      <c r="G12" s="67"/>
      <c r="H12" s="67"/>
      <c r="I12" s="67"/>
      <c r="J12" s="106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</row>
    <row r="13">
      <c r="A13" s="67"/>
      <c r="B13" s="67"/>
      <c r="C13" s="67"/>
      <c r="D13" s="67"/>
      <c r="E13" s="67"/>
      <c r="F13" s="67"/>
      <c r="G13" s="67"/>
      <c r="H13" s="67"/>
      <c r="I13" s="67"/>
      <c r="J13" s="106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</row>
    <row r="14">
      <c r="A14" s="67"/>
      <c r="B14" s="67"/>
      <c r="C14" s="67"/>
      <c r="D14" s="67"/>
      <c r="E14" s="67"/>
      <c r="F14" s="67"/>
      <c r="G14" s="67"/>
      <c r="H14" s="67"/>
      <c r="I14" s="67"/>
      <c r="J14" s="106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</row>
    <row r="15">
      <c r="A15" s="67"/>
      <c r="B15" s="67"/>
      <c r="C15" s="67"/>
      <c r="D15" s="67"/>
      <c r="E15" s="67"/>
      <c r="F15" s="67"/>
      <c r="G15" s="67"/>
      <c r="H15" s="67"/>
      <c r="I15" s="67"/>
      <c r="J15" s="106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</row>
    <row r="16">
      <c r="A16" s="67"/>
      <c r="B16" s="67"/>
      <c r="C16" s="67"/>
      <c r="D16" s="67"/>
      <c r="E16" s="67"/>
      <c r="F16" s="67"/>
      <c r="G16" s="67"/>
      <c r="H16" s="67"/>
      <c r="I16" s="67"/>
      <c r="J16" s="106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</row>
    <row r="17">
      <c r="A17" s="67"/>
      <c r="B17" s="67"/>
      <c r="C17" s="67"/>
      <c r="D17" s="67"/>
      <c r="E17" s="67"/>
      <c r="F17" s="67"/>
      <c r="G17" s="67"/>
      <c r="H17" s="67"/>
      <c r="I17" s="67"/>
      <c r="J17" s="106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</row>
    <row r="18">
      <c r="A18" s="67"/>
      <c r="B18" s="67"/>
      <c r="C18" s="67"/>
      <c r="D18" s="67"/>
      <c r="E18" s="67"/>
      <c r="F18" s="67"/>
      <c r="G18" s="67"/>
      <c r="H18" s="67"/>
      <c r="I18" s="67"/>
      <c r="J18" s="106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</row>
    <row r="19">
      <c r="A19" s="67"/>
      <c r="B19" s="67"/>
      <c r="C19" s="67"/>
      <c r="D19" s="67"/>
      <c r="E19" s="67"/>
      <c r="F19" s="67"/>
      <c r="G19" s="67"/>
      <c r="H19" s="67"/>
      <c r="I19" s="67"/>
      <c r="J19" s="106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</row>
    <row r="20">
      <c r="A20" s="67"/>
      <c r="B20" s="67"/>
      <c r="C20" s="67"/>
      <c r="D20" s="67"/>
      <c r="E20" s="67"/>
      <c r="F20" s="67"/>
      <c r="G20" s="67"/>
      <c r="H20" s="67"/>
      <c r="I20" s="67"/>
      <c r="J20" s="106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</row>
    <row r="21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106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</row>
    <row r="22" ht="15.75" customHeight="1">
      <c r="A22" s="67"/>
      <c r="B22" s="67"/>
      <c r="C22" s="67"/>
      <c r="D22" s="67"/>
      <c r="E22" s="67"/>
      <c r="F22" s="67"/>
      <c r="G22" s="67"/>
      <c r="H22" s="67"/>
      <c r="I22" s="67"/>
      <c r="J22" s="106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</row>
    <row r="23" ht="15.75" customHeight="1">
      <c r="A23" s="67"/>
      <c r="B23" s="67"/>
      <c r="C23" s="67"/>
      <c r="D23" s="67"/>
      <c r="E23" s="67"/>
      <c r="F23" s="67"/>
      <c r="G23" s="67"/>
      <c r="H23" s="67"/>
      <c r="I23" s="67"/>
      <c r="J23" s="106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</row>
    <row r="24" ht="15.75" customHeight="1">
      <c r="A24" s="67"/>
      <c r="B24" s="67"/>
      <c r="C24" s="67"/>
      <c r="D24" s="67"/>
      <c r="E24" s="67"/>
      <c r="F24" s="67"/>
      <c r="G24" s="67"/>
      <c r="H24" s="67"/>
      <c r="I24" s="67"/>
      <c r="J24" s="106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</row>
    <row r="25" ht="15.75" customHeight="1">
      <c r="A25" s="67"/>
      <c r="B25" s="67"/>
      <c r="C25" s="67"/>
      <c r="D25" s="67"/>
      <c r="E25" s="67"/>
      <c r="F25" s="67"/>
      <c r="G25" s="67"/>
      <c r="H25" s="67"/>
      <c r="I25" s="67"/>
      <c r="J25" s="106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</row>
    <row r="26" ht="15.75" customHeight="1">
      <c r="A26" s="67"/>
      <c r="B26" s="67"/>
      <c r="C26" s="67"/>
      <c r="D26" s="67"/>
      <c r="E26" s="67"/>
      <c r="F26" s="67"/>
      <c r="G26" s="67"/>
      <c r="H26" s="67"/>
      <c r="I26" s="67"/>
      <c r="J26" s="106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</row>
    <row r="27" ht="15.75" customHeight="1">
      <c r="A27" s="67"/>
      <c r="B27" s="67"/>
      <c r="C27" s="67"/>
      <c r="D27" s="67"/>
      <c r="E27" s="67"/>
      <c r="F27" s="67"/>
      <c r="G27" s="67"/>
      <c r="H27" s="67"/>
      <c r="I27" s="67"/>
      <c r="J27" s="106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</row>
    <row r="28" ht="15.75" customHeight="1">
      <c r="A28" s="67"/>
      <c r="B28" s="67"/>
      <c r="C28" s="67"/>
      <c r="D28" s="67"/>
      <c r="E28" s="67"/>
      <c r="F28" s="67"/>
      <c r="G28" s="67"/>
      <c r="H28" s="67"/>
      <c r="I28" s="67"/>
      <c r="J28" s="106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</row>
    <row r="29" ht="15.75" customHeight="1">
      <c r="A29" s="67"/>
      <c r="B29" s="67"/>
      <c r="C29" s="67"/>
      <c r="D29" s="67"/>
      <c r="E29" s="67"/>
      <c r="F29" s="108" t="s">
        <v>167</v>
      </c>
      <c r="G29" s="109"/>
      <c r="H29" s="109"/>
      <c r="I29" s="109"/>
      <c r="J29" s="110"/>
      <c r="K29" s="88"/>
      <c r="L29" s="111">
        <v>2021.0</v>
      </c>
      <c r="M29" s="111">
        <v>2020.0</v>
      </c>
      <c r="N29" s="111">
        <v>2019.0</v>
      </c>
      <c r="O29" s="111">
        <v>2018.0</v>
      </c>
      <c r="P29" s="111">
        <v>2017.0</v>
      </c>
      <c r="Q29" s="111">
        <v>2016.0</v>
      </c>
      <c r="R29" s="111">
        <v>2015.0</v>
      </c>
      <c r="S29" s="111">
        <v>2014.0</v>
      </c>
      <c r="T29" s="111">
        <v>2013.0</v>
      </c>
      <c r="U29" s="111">
        <v>2012.0</v>
      </c>
      <c r="V29" s="111">
        <v>2011.0</v>
      </c>
      <c r="W29" s="111">
        <v>2010.0</v>
      </c>
      <c r="X29" s="111">
        <v>2009.0</v>
      </c>
      <c r="Y29" s="111">
        <v>2008.0</v>
      </c>
      <c r="Z29" s="111">
        <v>2007.0</v>
      </c>
      <c r="AA29" s="111">
        <v>2006.0</v>
      </c>
      <c r="AB29" s="111">
        <v>2005.0</v>
      </c>
      <c r="AC29" s="111">
        <v>2004.0</v>
      </c>
      <c r="AD29" s="111">
        <v>2003.0</v>
      </c>
      <c r="AE29" s="111">
        <v>2002.0</v>
      </c>
      <c r="AF29" s="111">
        <v>2001.0</v>
      </c>
      <c r="AG29" s="111">
        <v>2000.0</v>
      </c>
      <c r="AH29" s="67"/>
      <c r="AI29" s="67"/>
      <c r="AJ29" s="67"/>
      <c r="AK29" s="67"/>
      <c r="AL29" s="67"/>
      <c r="AM29" s="67"/>
      <c r="AN29" s="67"/>
      <c r="AO29" s="67"/>
      <c r="AP29" s="67"/>
    </row>
    <row r="30" ht="15.75" customHeight="1">
      <c r="A30" s="67"/>
      <c r="B30" s="67"/>
      <c r="C30" s="67"/>
      <c r="D30" s="67"/>
      <c r="E30" s="67"/>
      <c r="F30" s="112"/>
      <c r="G30" s="113"/>
      <c r="H30" s="113"/>
      <c r="I30" s="113"/>
      <c r="J30" s="114"/>
      <c r="K30" s="90" t="s">
        <v>168</v>
      </c>
      <c r="L30" s="90">
        <v>3.52</v>
      </c>
      <c r="M30" s="90">
        <v>4.25</v>
      </c>
      <c r="N30" s="90">
        <v>5.63</v>
      </c>
      <c r="O30" s="90">
        <v>5.1</v>
      </c>
      <c r="P30" s="90">
        <v>4.56</v>
      </c>
      <c r="Q30" s="90">
        <v>6.0</v>
      </c>
      <c r="R30" s="90">
        <v>7.52</v>
      </c>
      <c r="S30" s="90">
        <v>7.54</v>
      </c>
      <c r="T30" s="90">
        <v>6.48</v>
      </c>
      <c r="U30" s="90">
        <v>5.77</v>
      </c>
      <c r="V30" s="90">
        <v>6.0</v>
      </c>
      <c r="W30" s="115">
        <v>6.5</v>
      </c>
      <c r="X30" s="115">
        <v>6.5</v>
      </c>
      <c r="Y30" s="115">
        <v>9.25</v>
      </c>
      <c r="Z30" s="115">
        <v>8.0</v>
      </c>
      <c r="AA30" s="115">
        <v>9.75</v>
      </c>
      <c r="AB30" s="115">
        <v>12.75</v>
      </c>
      <c r="AC30" s="90" t="s">
        <v>169</v>
      </c>
      <c r="AD30" s="90" t="s">
        <v>169</v>
      </c>
      <c r="AE30" s="90" t="s">
        <v>169</v>
      </c>
      <c r="AF30" s="90" t="s">
        <v>169</v>
      </c>
      <c r="AG30" s="90" t="s">
        <v>169</v>
      </c>
      <c r="AH30" s="67"/>
      <c r="AI30" s="67"/>
      <c r="AJ30" s="67"/>
      <c r="AK30" s="67"/>
      <c r="AL30" s="67"/>
      <c r="AM30" s="67"/>
      <c r="AN30" s="67"/>
      <c r="AO30" s="67"/>
      <c r="AP30" s="67"/>
    </row>
    <row r="31" ht="15.75" customHeight="1">
      <c r="A31" s="67"/>
      <c r="B31" s="67"/>
      <c r="C31" s="67"/>
      <c r="D31" s="67"/>
      <c r="E31" s="67"/>
      <c r="F31" s="67"/>
      <c r="G31" s="67"/>
      <c r="H31" s="67"/>
      <c r="I31" s="67"/>
      <c r="J31" s="106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</row>
    <row r="32" ht="15.75" customHeight="1">
      <c r="A32" s="67"/>
      <c r="B32" s="67"/>
      <c r="C32" s="67"/>
      <c r="D32" s="67"/>
      <c r="E32" s="67"/>
      <c r="F32" s="116" t="s">
        <v>170</v>
      </c>
      <c r="J32" s="117"/>
      <c r="K32" s="67"/>
      <c r="L32" s="118">
        <v>2021.0</v>
      </c>
      <c r="M32" s="111">
        <v>2020.0</v>
      </c>
      <c r="N32" s="111">
        <v>2019.0</v>
      </c>
      <c r="O32" s="111">
        <v>2018.0</v>
      </c>
      <c r="P32" s="111">
        <v>2017.0</v>
      </c>
      <c r="Q32" s="111">
        <v>2016.0</v>
      </c>
      <c r="R32" s="111">
        <v>2015.0</v>
      </c>
      <c r="S32" s="111">
        <v>2014.0</v>
      </c>
      <c r="T32" s="111">
        <v>2013.0</v>
      </c>
      <c r="U32" s="111">
        <v>2012.0</v>
      </c>
      <c r="V32" s="111">
        <v>2011.0</v>
      </c>
      <c r="W32" s="111">
        <v>2010.0</v>
      </c>
      <c r="X32" s="111">
        <v>2009.0</v>
      </c>
      <c r="Y32" s="111">
        <v>2008.0</v>
      </c>
      <c r="Z32" s="111">
        <v>2007.0</v>
      </c>
      <c r="AA32" s="111">
        <v>2006.0</v>
      </c>
      <c r="AB32" s="111">
        <v>2005.0</v>
      </c>
      <c r="AC32" s="111">
        <v>2004.0</v>
      </c>
      <c r="AD32" s="111">
        <v>2003.0</v>
      </c>
      <c r="AE32" s="111">
        <v>2002.0</v>
      </c>
      <c r="AF32" s="111">
        <v>2001.0</v>
      </c>
      <c r="AG32" s="111">
        <v>2000.0</v>
      </c>
      <c r="AH32" s="67"/>
      <c r="AI32" s="67"/>
      <c r="AJ32" s="67"/>
      <c r="AK32" s="67"/>
      <c r="AL32" s="67"/>
      <c r="AM32" s="67"/>
      <c r="AN32" s="67"/>
      <c r="AO32" s="67"/>
      <c r="AP32" s="67"/>
    </row>
    <row r="33" ht="15.75" customHeight="1">
      <c r="A33" s="67"/>
      <c r="B33" s="67"/>
      <c r="C33" s="67"/>
      <c r="D33" s="67"/>
      <c r="E33" s="67"/>
      <c r="J33" s="117"/>
      <c r="K33" s="105" t="s">
        <v>160</v>
      </c>
      <c r="L33" s="119"/>
      <c r="M33" s="92"/>
      <c r="N33" s="92"/>
      <c r="O33" s="120">
        <v>3.08E12</v>
      </c>
      <c r="P33" s="120">
        <v>2.92E12</v>
      </c>
      <c r="Q33" s="120">
        <v>2.78E12</v>
      </c>
      <c r="R33" s="120">
        <v>2.65E12</v>
      </c>
      <c r="S33" s="120">
        <v>2.53E12</v>
      </c>
      <c r="T33" s="120">
        <v>2.41E12</v>
      </c>
      <c r="U33" s="120">
        <v>2.28E12</v>
      </c>
      <c r="V33" s="120">
        <v>2.15E12</v>
      </c>
      <c r="W33" s="120">
        <v>2.02E12</v>
      </c>
      <c r="X33" s="120">
        <v>1.89E12</v>
      </c>
      <c r="Y33" s="120">
        <v>1.79E12</v>
      </c>
      <c r="Z33" s="120">
        <v>1.66E12</v>
      </c>
      <c r="AA33" s="120">
        <v>1.56E12</v>
      </c>
      <c r="AB33" s="120">
        <v>1.47E12</v>
      </c>
      <c r="AC33" s="120">
        <v>1.38E12</v>
      </c>
      <c r="AD33" s="120">
        <v>1.31E12</v>
      </c>
      <c r="AE33" s="120">
        <v>1.24E12</v>
      </c>
      <c r="AF33" s="120">
        <v>1.19E12</v>
      </c>
      <c r="AG33" s="120">
        <v>1.14E12</v>
      </c>
      <c r="AH33" s="67"/>
      <c r="AI33" s="67"/>
      <c r="AJ33" s="67"/>
      <c r="AK33" s="67"/>
      <c r="AL33" s="67"/>
      <c r="AM33" s="67"/>
      <c r="AN33" s="67"/>
      <c r="AO33" s="67"/>
      <c r="AP33" s="67"/>
    </row>
    <row r="34" ht="15.75" customHeight="1">
      <c r="A34" s="67"/>
      <c r="B34" s="67"/>
      <c r="C34" s="67"/>
      <c r="D34" s="67"/>
      <c r="E34" s="67"/>
      <c r="F34" s="67"/>
      <c r="G34" s="67"/>
      <c r="H34" s="67"/>
      <c r="I34" s="67"/>
      <c r="J34" s="10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</row>
    <row r="35" ht="15.75" customHeight="1">
      <c r="A35" s="67"/>
      <c r="B35" s="67"/>
      <c r="C35" s="67"/>
      <c r="D35" s="67"/>
      <c r="E35" s="67"/>
      <c r="F35" s="67"/>
      <c r="G35" s="67"/>
      <c r="H35" s="67"/>
      <c r="I35" s="67"/>
      <c r="J35" s="10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</row>
    <row r="36" ht="15.75" customHeight="1">
      <c r="A36" s="67"/>
      <c r="B36" s="67"/>
      <c r="C36" s="67"/>
      <c r="D36" s="67"/>
      <c r="E36" s="67"/>
      <c r="F36" s="67"/>
      <c r="G36" s="67"/>
      <c r="H36" s="67"/>
      <c r="I36" s="67"/>
      <c r="J36" s="10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</row>
    <row r="37" ht="15.75" customHeight="1">
      <c r="A37" s="67"/>
      <c r="B37" s="67"/>
      <c r="C37" s="67"/>
      <c r="D37" s="67"/>
      <c r="E37" s="67"/>
      <c r="F37" s="67"/>
      <c r="G37" s="67"/>
      <c r="H37" s="67"/>
      <c r="I37" s="67"/>
      <c r="J37" s="10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</row>
    <row r="38" ht="15.75" customHeight="1">
      <c r="A38" s="67"/>
      <c r="B38" s="67"/>
      <c r="C38" s="67"/>
      <c r="D38" s="67"/>
      <c r="E38" s="67"/>
      <c r="F38" s="67"/>
      <c r="G38" s="67"/>
      <c r="H38" s="67"/>
      <c r="I38" s="67"/>
      <c r="J38" s="10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</row>
    <row r="39" ht="15.75" customHeight="1">
      <c r="A39" s="67"/>
      <c r="B39" s="67"/>
      <c r="C39" s="67"/>
      <c r="D39" s="67"/>
      <c r="E39" s="67"/>
      <c r="F39" s="67"/>
      <c r="G39" s="67"/>
      <c r="H39" s="67"/>
      <c r="I39" s="67"/>
      <c r="J39" s="10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</row>
    <row r="40" ht="15.75" customHeight="1">
      <c r="A40" s="67"/>
      <c r="B40" s="67"/>
      <c r="C40" s="67"/>
      <c r="D40" s="67"/>
      <c r="E40" s="67"/>
      <c r="F40" s="67"/>
      <c r="G40" s="67"/>
      <c r="H40" s="67"/>
      <c r="I40" s="67"/>
      <c r="J40" s="106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</row>
    <row r="41" ht="15.75" customHeight="1">
      <c r="A41" s="67"/>
      <c r="B41" s="67"/>
      <c r="C41" s="67"/>
      <c r="D41" s="67"/>
      <c r="E41" s="67"/>
      <c r="F41" s="67"/>
      <c r="G41" s="67"/>
      <c r="H41" s="67"/>
      <c r="I41" s="67"/>
      <c r="J41" s="106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</row>
    <row r="42" ht="15.75" customHeight="1">
      <c r="A42" s="67"/>
      <c r="B42" s="67"/>
      <c r="C42" s="67"/>
      <c r="D42" s="67"/>
      <c r="E42" s="67"/>
      <c r="F42" s="67"/>
      <c r="G42" s="67"/>
      <c r="H42" s="67"/>
      <c r="I42" s="67"/>
      <c r="J42" s="10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</row>
    <row r="43" ht="15.75" customHeight="1">
      <c r="A43" s="67"/>
      <c r="B43" s="67"/>
      <c r="C43" s="67"/>
      <c r="D43" s="67"/>
      <c r="E43" s="67"/>
      <c r="F43" s="67"/>
      <c r="G43" s="67"/>
      <c r="H43" s="67"/>
      <c r="I43" s="67"/>
      <c r="J43" s="10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</row>
    <row r="44" ht="15.75" customHeight="1">
      <c r="A44" s="67"/>
      <c r="B44" s="67"/>
      <c r="C44" s="67"/>
      <c r="D44" s="67"/>
      <c r="E44" s="67"/>
      <c r="F44" s="67"/>
      <c r="G44" s="67"/>
      <c r="H44" s="67"/>
      <c r="I44" s="67"/>
      <c r="J44" s="10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</row>
    <row r="45" ht="15.75" customHeight="1">
      <c r="A45" s="67"/>
      <c r="B45" s="67"/>
      <c r="C45" s="67"/>
      <c r="D45" s="67"/>
      <c r="E45" s="67"/>
      <c r="F45" s="67"/>
      <c r="G45" s="67"/>
      <c r="H45" s="67"/>
      <c r="I45" s="67"/>
      <c r="J45" s="10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</row>
    <row r="46" ht="15.75" customHeight="1">
      <c r="A46" s="67"/>
      <c r="B46" s="67"/>
      <c r="C46" s="67"/>
      <c r="D46" s="67"/>
      <c r="E46" s="67"/>
      <c r="F46" s="67"/>
      <c r="G46" s="67"/>
      <c r="H46" s="67"/>
      <c r="I46" s="67"/>
      <c r="J46" s="106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</row>
    <row r="47" ht="15.75" customHeight="1">
      <c r="A47" s="67"/>
      <c r="B47" s="67"/>
      <c r="C47" s="67"/>
      <c r="D47" s="67"/>
      <c r="E47" s="67"/>
      <c r="F47" s="67"/>
      <c r="G47" s="67"/>
      <c r="H47" s="67"/>
      <c r="I47" s="67"/>
      <c r="J47" s="10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</row>
    <row r="48" ht="15.75" customHeight="1">
      <c r="A48" s="67"/>
      <c r="B48" s="67"/>
      <c r="C48" s="67"/>
      <c r="D48" s="67"/>
      <c r="E48" s="67"/>
      <c r="F48" s="67"/>
      <c r="G48" s="67"/>
      <c r="H48" s="67"/>
      <c r="I48" s="67"/>
      <c r="J48" s="106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</row>
    <row r="49" ht="15.75" customHeight="1">
      <c r="A49" s="67"/>
      <c r="B49" s="67"/>
      <c r="C49" s="67"/>
      <c r="D49" s="67"/>
      <c r="E49" s="67"/>
      <c r="F49" s="67"/>
      <c r="G49" s="67"/>
      <c r="H49" s="67"/>
      <c r="I49" s="67"/>
      <c r="J49" s="106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</row>
    <row r="50" ht="15.75" customHeight="1">
      <c r="A50" s="67"/>
      <c r="B50" s="67"/>
      <c r="C50" s="67"/>
      <c r="D50" s="67"/>
      <c r="E50" s="67"/>
      <c r="F50" s="67"/>
      <c r="G50" s="67"/>
      <c r="H50" s="67"/>
      <c r="I50" s="67"/>
      <c r="J50" s="106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</row>
    <row r="51" ht="15.75" customHeight="1">
      <c r="A51" s="67"/>
      <c r="B51" s="67"/>
      <c r="C51" s="67"/>
      <c r="D51" s="67"/>
      <c r="E51" s="67"/>
      <c r="F51" s="67"/>
      <c r="G51" s="67"/>
      <c r="H51" s="67"/>
      <c r="I51" s="67"/>
      <c r="J51" s="106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</row>
    <row r="52" ht="15.75" customHeight="1">
      <c r="A52" s="67"/>
      <c r="B52" s="67"/>
      <c r="C52" s="67"/>
      <c r="D52" s="67"/>
      <c r="E52" s="67"/>
      <c r="F52" s="67"/>
      <c r="G52" s="67"/>
      <c r="H52" s="67"/>
      <c r="I52" s="67"/>
      <c r="J52" s="121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</row>
    <row r="53" ht="15.7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</row>
    <row r="54" ht="15.7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</row>
    <row r="55" ht="15.7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</row>
    <row r="56" ht="15.7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</row>
    <row r="57" ht="15.7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</row>
    <row r="58" ht="15.7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</row>
    <row r="59" ht="15.7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</row>
    <row r="60" ht="15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</row>
    <row r="61" ht="15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</row>
    <row r="62" ht="15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</row>
    <row r="63" ht="15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</row>
    <row r="64" ht="15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</row>
    <row r="65" ht="15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</row>
    <row r="66" ht="15.7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</row>
    <row r="67" ht="15.7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</row>
    <row r="68" ht="15.7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</row>
    <row r="69" ht="15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</row>
    <row r="70" ht="15.7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</row>
    <row r="71" ht="15.7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</row>
    <row r="72" ht="15.7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</row>
    <row r="73" ht="15.7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</row>
    <row r="74" ht="15.7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</row>
    <row r="75" ht="15.7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</row>
    <row r="76" ht="15.7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</row>
    <row r="77" ht="15.7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</row>
    <row r="78" ht="15.7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</row>
    <row r="79" ht="15.7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</row>
    <row r="80" ht="15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</row>
    <row r="81" ht="15.7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</row>
    <row r="82" ht="15.7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</row>
    <row r="83" ht="15.7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</row>
    <row r="84" ht="15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</row>
    <row r="85" ht="15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</row>
    <row r="86" ht="15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</row>
    <row r="87" ht="15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</row>
    <row r="88" ht="15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</row>
    <row r="89" ht="15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</row>
    <row r="90" ht="15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</row>
    <row r="91" ht="15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</row>
    <row r="92" ht="15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</row>
    <row r="93" ht="15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</row>
    <row r="94" ht="15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</row>
    <row r="95" ht="15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</row>
    <row r="96" ht="15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</row>
    <row r="97" ht="15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</row>
    <row r="98" ht="15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</row>
    <row r="99" ht="15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</row>
    <row r="100" ht="15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</row>
    <row r="101" ht="15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</row>
    <row r="102" ht="15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</row>
    <row r="103" ht="15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</row>
    <row r="104" ht="15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</row>
    <row r="105" ht="15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</row>
    <row r="106" ht="15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</row>
    <row r="107" ht="15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</row>
    <row r="108" ht="15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</row>
    <row r="109" ht="15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</row>
    <row r="110" ht="15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</row>
    <row r="111" ht="15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</row>
    <row r="112" ht="15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</row>
    <row r="113" ht="15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</row>
    <row r="114" ht="15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</row>
    <row r="115" ht="15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</row>
    <row r="116" ht="15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</row>
    <row r="117" ht="15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</row>
    <row r="118" ht="15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</row>
    <row r="119" ht="15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</row>
    <row r="120" ht="15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</row>
    <row r="121" ht="15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</row>
    <row r="122" ht="15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</row>
    <row r="123" ht="15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</row>
    <row r="124" ht="15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</row>
    <row r="125" ht="15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</row>
    <row r="126" ht="15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</row>
    <row r="127" ht="15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</row>
    <row r="128" ht="15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</row>
    <row r="129" ht="15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</row>
    <row r="130" ht="15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</row>
    <row r="131" ht="15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</row>
    <row r="132" ht="15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</row>
    <row r="133" ht="15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</row>
    <row r="134" ht="15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</row>
    <row r="135" ht="15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</row>
    <row r="136" ht="15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</row>
    <row r="137" ht="15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</row>
    <row r="138" ht="15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</row>
    <row r="139" ht="15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</row>
    <row r="140" ht="15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</row>
    <row r="141" ht="15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7"/>
    </row>
    <row r="142" ht="15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7"/>
    </row>
    <row r="143" ht="15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7"/>
      <c r="AJ143" s="97"/>
      <c r="AK143" s="97"/>
      <c r="AL143" s="97"/>
      <c r="AM143" s="97"/>
      <c r="AN143" s="97"/>
      <c r="AO143" s="97"/>
      <c r="AP143" s="97"/>
    </row>
    <row r="144" ht="15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97"/>
      <c r="AL144" s="97"/>
      <c r="AM144" s="97"/>
      <c r="AN144" s="97"/>
      <c r="AO144" s="97"/>
      <c r="AP144" s="97"/>
    </row>
    <row r="145" ht="15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  <c r="AI145" s="97"/>
      <c r="AJ145" s="97"/>
      <c r="AK145" s="97"/>
      <c r="AL145" s="97"/>
      <c r="AM145" s="97"/>
      <c r="AN145" s="97"/>
      <c r="AO145" s="97"/>
      <c r="AP145" s="97"/>
    </row>
    <row r="146" ht="15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  <c r="AI146" s="97"/>
      <c r="AJ146" s="97"/>
      <c r="AK146" s="97"/>
      <c r="AL146" s="97"/>
      <c r="AM146" s="97"/>
      <c r="AN146" s="97"/>
      <c r="AO146" s="97"/>
      <c r="AP146" s="97"/>
    </row>
    <row r="147" ht="15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  <c r="AI147" s="97"/>
      <c r="AJ147" s="97"/>
      <c r="AK147" s="97"/>
      <c r="AL147" s="97"/>
      <c r="AM147" s="97"/>
      <c r="AN147" s="97"/>
      <c r="AO147" s="97"/>
      <c r="AP147" s="97"/>
    </row>
    <row r="148" ht="15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97"/>
      <c r="AL148" s="97"/>
      <c r="AM148" s="97"/>
      <c r="AN148" s="97"/>
      <c r="AO148" s="97"/>
      <c r="AP148" s="97"/>
    </row>
    <row r="149" ht="15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97"/>
      <c r="AL149" s="97"/>
      <c r="AM149" s="97"/>
      <c r="AN149" s="97"/>
      <c r="AO149" s="97"/>
      <c r="AP149" s="97"/>
    </row>
    <row r="150" ht="15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  <c r="AI150" s="97"/>
      <c r="AJ150" s="97"/>
      <c r="AK150" s="97"/>
      <c r="AL150" s="97"/>
      <c r="AM150" s="97"/>
      <c r="AN150" s="97"/>
      <c r="AO150" s="97"/>
      <c r="AP150" s="97"/>
    </row>
    <row r="151" ht="15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  <c r="AI151" s="97"/>
      <c r="AJ151" s="97"/>
      <c r="AK151" s="97"/>
      <c r="AL151" s="97"/>
      <c r="AM151" s="97"/>
      <c r="AN151" s="97"/>
      <c r="AO151" s="97"/>
      <c r="AP151" s="97"/>
    </row>
    <row r="152" ht="15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  <c r="AN152" s="97"/>
      <c r="AO152" s="97"/>
      <c r="AP152" s="97"/>
    </row>
    <row r="153" ht="15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  <c r="AN153" s="97"/>
      <c r="AO153" s="97"/>
      <c r="AP153" s="97"/>
    </row>
    <row r="154" ht="15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97"/>
      <c r="AL154" s="97"/>
      <c r="AM154" s="97"/>
      <c r="AN154" s="97"/>
      <c r="AO154" s="97"/>
      <c r="AP154" s="97"/>
    </row>
    <row r="155" ht="15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  <c r="AJ155" s="97"/>
      <c r="AK155" s="97"/>
      <c r="AL155" s="97"/>
      <c r="AM155" s="97"/>
      <c r="AN155" s="97"/>
      <c r="AO155" s="97"/>
      <c r="AP155" s="97"/>
    </row>
    <row r="156" ht="15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  <c r="AI156" s="97"/>
      <c r="AJ156" s="97"/>
      <c r="AK156" s="97"/>
      <c r="AL156" s="97"/>
      <c r="AM156" s="97"/>
      <c r="AN156" s="97"/>
      <c r="AO156" s="97"/>
      <c r="AP156" s="97"/>
    </row>
    <row r="157" ht="15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  <c r="AN157" s="97"/>
      <c r="AO157" s="97"/>
      <c r="AP157" s="97"/>
    </row>
    <row r="158" ht="15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97"/>
      <c r="AL158" s="97"/>
      <c r="AM158" s="97"/>
      <c r="AN158" s="97"/>
      <c r="AO158" s="97"/>
      <c r="AP158" s="97"/>
    </row>
    <row r="159" ht="15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  <c r="AI159" s="97"/>
      <c r="AJ159" s="97"/>
      <c r="AK159" s="97"/>
      <c r="AL159" s="97"/>
      <c r="AM159" s="97"/>
      <c r="AN159" s="97"/>
      <c r="AO159" s="97"/>
      <c r="AP159" s="97"/>
    </row>
    <row r="160" ht="15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</row>
    <row r="161" ht="15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</row>
    <row r="162" ht="15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</row>
    <row r="163" ht="15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</row>
    <row r="164" ht="15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</row>
    <row r="165" ht="15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  <c r="AN165" s="97"/>
      <c r="AO165" s="97"/>
      <c r="AP165" s="97"/>
    </row>
    <row r="166" ht="15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  <c r="AN166" s="97"/>
      <c r="AO166" s="97"/>
      <c r="AP166" s="97"/>
    </row>
    <row r="167" ht="15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97"/>
      <c r="AO167" s="97"/>
      <c r="AP167" s="97"/>
    </row>
    <row r="168" ht="15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</row>
    <row r="169" ht="15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  <c r="AN169" s="97"/>
      <c r="AO169" s="97"/>
      <c r="AP169" s="97"/>
    </row>
    <row r="170" ht="15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  <c r="AN170" s="97"/>
      <c r="AO170" s="97"/>
      <c r="AP170" s="97"/>
    </row>
    <row r="171" ht="15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97"/>
      <c r="AL171" s="97"/>
      <c r="AM171" s="97"/>
      <c r="AN171" s="97"/>
      <c r="AO171" s="97"/>
      <c r="AP171" s="97"/>
    </row>
    <row r="172" ht="15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  <c r="AL172" s="97"/>
      <c r="AM172" s="97"/>
      <c r="AN172" s="97"/>
      <c r="AO172" s="97"/>
      <c r="AP172" s="97"/>
    </row>
    <row r="173" ht="15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  <c r="AN173" s="97"/>
      <c r="AO173" s="97"/>
      <c r="AP173" s="97"/>
    </row>
    <row r="174" ht="15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</row>
    <row r="175" ht="15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97"/>
      <c r="AN175" s="97"/>
      <c r="AO175" s="97"/>
      <c r="AP175" s="97"/>
    </row>
    <row r="176" ht="15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</row>
    <row r="177" ht="15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97"/>
      <c r="AN177" s="97"/>
      <c r="AO177" s="97"/>
      <c r="AP177" s="97"/>
    </row>
    <row r="178" ht="15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97"/>
      <c r="AL178" s="97"/>
      <c r="AM178" s="97"/>
      <c r="AN178" s="97"/>
      <c r="AO178" s="97"/>
      <c r="AP178" s="97"/>
    </row>
    <row r="179" ht="15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97"/>
      <c r="AL179" s="97"/>
      <c r="AM179" s="97"/>
      <c r="AN179" s="97"/>
      <c r="AO179" s="97"/>
      <c r="AP179" s="97"/>
    </row>
    <row r="180" ht="15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  <c r="AI180" s="97"/>
      <c r="AJ180" s="97"/>
      <c r="AK180" s="97"/>
      <c r="AL180" s="97"/>
      <c r="AM180" s="97"/>
      <c r="AN180" s="97"/>
      <c r="AO180" s="97"/>
      <c r="AP180" s="97"/>
    </row>
    <row r="181" ht="15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  <c r="AI181" s="97"/>
      <c r="AJ181" s="97"/>
      <c r="AK181" s="97"/>
      <c r="AL181" s="97"/>
      <c r="AM181" s="97"/>
      <c r="AN181" s="97"/>
      <c r="AO181" s="97"/>
      <c r="AP181" s="97"/>
    </row>
    <row r="182" ht="15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  <c r="AI182" s="97"/>
      <c r="AJ182" s="97"/>
      <c r="AK182" s="97"/>
      <c r="AL182" s="97"/>
      <c r="AM182" s="97"/>
      <c r="AN182" s="97"/>
      <c r="AO182" s="97"/>
      <c r="AP182" s="97"/>
    </row>
    <row r="183" ht="15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  <c r="AI183" s="97"/>
      <c r="AJ183" s="97"/>
      <c r="AK183" s="97"/>
      <c r="AL183" s="97"/>
      <c r="AM183" s="97"/>
      <c r="AN183" s="97"/>
      <c r="AO183" s="97"/>
      <c r="AP183" s="97"/>
    </row>
    <row r="184" ht="15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97"/>
      <c r="AL184" s="97"/>
      <c r="AM184" s="97"/>
      <c r="AN184" s="97"/>
      <c r="AO184" s="97"/>
      <c r="AP184" s="97"/>
    </row>
    <row r="185" ht="15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97"/>
      <c r="AL185" s="97"/>
      <c r="AM185" s="97"/>
      <c r="AN185" s="97"/>
      <c r="AO185" s="97"/>
      <c r="AP185" s="97"/>
    </row>
    <row r="186" ht="15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  <c r="AI186" s="97"/>
      <c r="AJ186" s="97"/>
      <c r="AK186" s="97"/>
      <c r="AL186" s="97"/>
      <c r="AM186" s="97"/>
      <c r="AN186" s="97"/>
      <c r="AO186" s="97"/>
      <c r="AP186" s="97"/>
    </row>
    <row r="187" ht="15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  <c r="AI187" s="97"/>
      <c r="AJ187" s="97"/>
      <c r="AK187" s="97"/>
      <c r="AL187" s="97"/>
      <c r="AM187" s="97"/>
      <c r="AN187" s="97"/>
      <c r="AO187" s="97"/>
      <c r="AP187" s="97"/>
    </row>
    <row r="188" ht="15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  <c r="AI188" s="97"/>
      <c r="AJ188" s="97"/>
      <c r="AK188" s="97"/>
      <c r="AL188" s="97"/>
      <c r="AM188" s="97"/>
      <c r="AN188" s="97"/>
      <c r="AO188" s="97"/>
      <c r="AP188" s="97"/>
    </row>
    <row r="189" ht="15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  <c r="AI189" s="97"/>
      <c r="AJ189" s="97"/>
      <c r="AK189" s="97"/>
      <c r="AL189" s="97"/>
      <c r="AM189" s="97"/>
      <c r="AN189" s="97"/>
      <c r="AO189" s="97"/>
      <c r="AP189" s="97"/>
    </row>
    <row r="190" ht="15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  <c r="AI190" s="97"/>
      <c r="AJ190" s="97"/>
      <c r="AK190" s="97"/>
      <c r="AL190" s="97"/>
      <c r="AM190" s="97"/>
      <c r="AN190" s="97"/>
      <c r="AO190" s="97"/>
      <c r="AP190" s="97"/>
    </row>
    <row r="191" ht="15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  <c r="AI191" s="97"/>
      <c r="AJ191" s="97"/>
      <c r="AK191" s="97"/>
      <c r="AL191" s="97"/>
      <c r="AM191" s="97"/>
      <c r="AN191" s="97"/>
      <c r="AO191" s="97"/>
      <c r="AP191" s="97"/>
    </row>
    <row r="192" ht="15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  <c r="AI192" s="97"/>
      <c r="AJ192" s="97"/>
      <c r="AK192" s="97"/>
      <c r="AL192" s="97"/>
      <c r="AM192" s="97"/>
      <c r="AN192" s="97"/>
      <c r="AO192" s="97"/>
      <c r="AP192" s="97"/>
    </row>
    <row r="193" ht="15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97"/>
      <c r="AL193" s="97"/>
      <c r="AM193" s="97"/>
      <c r="AN193" s="97"/>
      <c r="AO193" s="97"/>
      <c r="AP193" s="97"/>
    </row>
    <row r="194" ht="15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</row>
    <row r="195" ht="15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  <c r="AI195" s="97"/>
      <c r="AJ195" s="97"/>
      <c r="AK195" s="97"/>
      <c r="AL195" s="97"/>
      <c r="AM195" s="97"/>
      <c r="AN195" s="97"/>
      <c r="AO195" s="97"/>
      <c r="AP195" s="97"/>
    </row>
    <row r="196" ht="15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  <c r="AH196" s="97"/>
      <c r="AI196" s="97"/>
      <c r="AJ196" s="97"/>
      <c r="AK196" s="97"/>
      <c r="AL196" s="97"/>
      <c r="AM196" s="97"/>
      <c r="AN196" s="97"/>
      <c r="AO196" s="97"/>
      <c r="AP196" s="97"/>
    </row>
    <row r="197" ht="15.7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  <c r="AI197" s="97"/>
      <c r="AJ197" s="97"/>
      <c r="AK197" s="97"/>
      <c r="AL197" s="97"/>
      <c r="AM197" s="97"/>
      <c r="AN197" s="97"/>
      <c r="AO197" s="97"/>
      <c r="AP197" s="97"/>
    </row>
    <row r="198" ht="15.7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  <c r="AI198" s="97"/>
      <c r="AJ198" s="97"/>
      <c r="AK198" s="97"/>
      <c r="AL198" s="97"/>
      <c r="AM198" s="97"/>
      <c r="AN198" s="97"/>
      <c r="AO198" s="97"/>
      <c r="AP198" s="97"/>
    </row>
    <row r="199" ht="15.7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  <c r="AI199" s="97"/>
      <c r="AJ199" s="97"/>
      <c r="AK199" s="97"/>
      <c r="AL199" s="97"/>
      <c r="AM199" s="97"/>
      <c r="AN199" s="97"/>
      <c r="AO199" s="97"/>
      <c r="AP199" s="97"/>
    </row>
    <row r="200" ht="15.7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97"/>
      <c r="AL200" s="97"/>
      <c r="AM200" s="97"/>
      <c r="AN200" s="97"/>
      <c r="AO200" s="97"/>
      <c r="AP200" s="97"/>
    </row>
    <row r="201" ht="15.7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  <c r="AI201" s="97"/>
      <c r="AJ201" s="97"/>
      <c r="AK201" s="97"/>
      <c r="AL201" s="97"/>
      <c r="AM201" s="97"/>
      <c r="AN201" s="97"/>
      <c r="AO201" s="97"/>
      <c r="AP201" s="97"/>
    </row>
    <row r="202" ht="15.7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  <c r="AP202" s="97"/>
    </row>
    <row r="203" ht="15.7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</row>
    <row r="204" ht="15.7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</row>
    <row r="205" ht="15.7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</row>
    <row r="206" ht="15.7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97"/>
      <c r="AL206" s="97"/>
      <c r="AM206" s="97"/>
      <c r="AN206" s="97"/>
      <c r="AO206" s="97"/>
      <c r="AP206" s="97"/>
    </row>
    <row r="207" ht="15.7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  <c r="AL207" s="97"/>
      <c r="AM207" s="97"/>
      <c r="AN207" s="97"/>
      <c r="AO207" s="97"/>
      <c r="AP207" s="97"/>
    </row>
    <row r="208" ht="15.7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  <c r="AH208" s="97"/>
      <c r="AI208" s="97"/>
      <c r="AJ208" s="97"/>
      <c r="AK208" s="97"/>
      <c r="AL208" s="97"/>
      <c r="AM208" s="97"/>
      <c r="AN208" s="97"/>
      <c r="AO208" s="97"/>
      <c r="AP208" s="97"/>
    </row>
    <row r="209" ht="15.7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  <c r="AH209" s="97"/>
      <c r="AI209" s="97"/>
      <c r="AJ209" s="97"/>
      <c r="AK209" s="97"/>
      <c r="AL209" s="97"/>
      <c r="AM209" s="97"/>
      <c r="AN209" s="97"/>
      <c r="AO209" s="97"/>
      <c r="AP209" s="97"/>
    </row>
    <row r="210" ht="15.7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AG210" s="97"/>
      <c r="AH210" s="97"/>
      <c r="AI210" s="97"/>
      <c r="AJ210" s="97"/>
      <c r="AK210" s="97"/>
      <c r="AL210" s="97"/>
      <c r="AM210" s="97"/>
      <c r="AN210" s="97"/>
      <c r="AO210" s="97"/>
      <c r="AP210" s="97"/>
    </row>
    <row r="211" ht="15.7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  <c r="AH211" s="97"/>
      <c r="AI211" s="97"/>
      <c r="AJ211" s="97"/>
      <c r="AK211" s="97"/>
      <c r="AL211" s="97"/>
      <c r="AM211" s="97"/>
      <c r="AN211" s="97"/>
      <c r="AO211" s="97"/>
      <c r="AP211" s="97"/>
    </row>
    <row r="212" ht="15.7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  <c r="AH212" s="97"/>
      <c r="AI212" s="97"/>
      <c r="AJ212" s="97"/>
      <c r="AK212" s="97"/>
      <c r="AL212" s="97"/>
      <c r="AM212" s="97"/>
      <c r="AN212" s="97"/>
      <c r="AO212" s="97"/>
      <c r="AP212" s="97"/>
    </row>
    <row r="213" ht="15.7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  <c r="AH213" s="97"/>
      <c r="AI213" s="97"/>
      <c r="AJ213" s="97"/>
      <c r="AK213" s="97"/>
      <c r="AL213" s="97"/>
      <c r="AM213" s="97"/>
      <c r="AN213" s="97"/>
      <c r="AO213" s="97"/>
      <c r="AP213" s="97"/>
    </row>
    <row r="214" ht="15.7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  <c r="AI214" s="97"/>
      <c r="AJ214" s="97"/>
      <c r="AK214" s="97"/>
      <c r="AL214" s="97"/>
      <c r="AM214" s="97"/>
      <c r="AN214" s="97"/>
      <c r="AO214" s="97"/>
      <c r="AP214" s="97"/>
    </row>
    <row r="215" ht="15.7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AG215" s="97"/>
      <c r="AH215" s="97"/>
      <c r="AI215" s="97"/>
      <c r="AJ215" s="97"/>
      <c r="AK215" s="97"/>
      <c r="AL215" s="97"/>
      <c r="AM215" s="97"/>
      <c r="AN215" s="97"/>
      <c r="AO215" s="97"/>
      <c r="AP215" s="97"/>
    </row>
    <row r="216" ht="15.7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  <c r="AH216" s="97"/>
      <c r="AI216" s="97"/>
      <c r="AJ216" s="97"/>
      <c r="AK216" s="97"/>
      <c r="AL216" s="97"/>
      <c r="AM216" s="97"/>
      <c r="AN216" s="97"/>
      <c r="AO216" s="97"/>
      <c r="AP216" s="97"/>
    </row>
    <row r="217" ht="15.7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  <c r="AI217" s="97"/>
      <c r="AJ217" s="97"/>
      <c r="AK217" s="97"/>
      <c r="AL217" s="97"/>
      <c r="AM217" s="97"/>
      <c r="AN217" s="97"/>
      <c r="AO217" s="97"/>
      <c r="AP217" s="97"/>
    </row>
    <row r="218" ht="15.7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  <c r="AH218" s="97"/>
      <c r="AI218" s="97"/>
      <c r="AJ218" s="97"/>
      <c r="AK218" s="97"/>
      <c r="AL218" s="97"/>
      <c r="AM218" s="97"/>
      <c r="AN218" s="97"/>
      <c r="AO218" s="97"/>
      <c r="AP218" s="97"/>
    </row>
    <row r="219" ht="15.7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  <c r="AH219" s="97"/>
      <c r="AI219" s="97"/>
      <c r="AJ219" s="97"/>
      <c r="AK219" s="97"/>
      <c r="AL219" s="97"/>
      <c r="AM219" s="97"/>
      <c r="AN219" s="97"/>
      <c r="AO219" s="97"/>
      <c r="AP219" s="97"/>
    </row>
    <row r="220" ht="15.7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  <c r="AI220" s="97"/>
      <c r="AJ220" s="97"/>
      <c r="AK220" s="97"/>
      <c r="AL220" s="97"/>
      <c r="AM220" s="97"/>
      <c r="AN220" s="97"/>
      <c r="AO220" s="97"/>
      <c r="AP220" s="97"/>
    </row>
    <row r="221" ht="15.7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  <c r="AH221" s="97"/>
      <c r="AI221" s="97"/>
      <c r="AJ221" s="97"/>
      <c r="AK221" s="97"/>
      <c r="AL221" s="97"/>
      <c r="AM221" s="97"/>
      <c r="AN221" s="97"/>
      <c r="AO221" s="97"/>
      <c r="AP221" s="97"/>
    </row>
    <row r="222" ht="15.7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  <c r="AH222" s="97"/>
      <c r="AI222" s="97"/>
      <c r="AJ222" s="97"/>
      <c r="AK222" s="97"/>
      <c r="AL222" s="97"/>
      <c r="AM222" s="97"/>
      <c r="AN222" s="97"/>
      <c r="AO222" s="97"/>
      <c r="AP222" s="97"/>
    </row>
    <row r="223" ht="15.7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  <c r="AI223" s="97"/>
      <c r="AJ223" s="97"/>
      <c r="AK223" s="97"/>
      <c r="AL223" s="97"/>
      <c r="AM223" s="97"/>
      <c r="AN223" s="97"/>
      <c r="AO223" s="97"/>
      <c r="AP223" s="97"/>
    </row>
    <row r="224" ht="15.7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  <c r="AI224" s="97"/>
      <c r="AJ224" s="97"/>
      <c r="AK224" s="97"/>
      <c r="AL224" s="97"/>
      <c r="AM224" s="97"/>
      <c r="AN224" s="97"/>
      <c r="AO224" s="97"/>
      <c r="AP224" s="97"/>
    </row>
    <row r="225" ht="15.7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AG225" s="97"/>
      <c r="AH225" s="97"/>
      <c r="AI225" s="97"/>
      <c r="AJ225" s="97"/>
      <c r="AK225" s="97"/>
      <c r="AL225" s="97"/>
      <c r="AM225" s="97"/>
      <c r="AN225" s="97"/>
      <c r="AO225" s="97"/>
      <c r="AP225" s="97"/>
    </row>
    <row r="226" ht="15.7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  <c r="AH226" s="97"/>
      <c r="AI226" s="97"/>
      <c r="AJ226" s="97"/>
      <c r="AK226" s="97"/>
      <c r="AL226" s="97"/>
      <c r="AM226" s="97"/>
      <c r="AN226" s="97"/>
      <c r="AO226" s="97"/>
      <c r="AP226" s="97"/>
    </row>
    <row r="227" ht="15.7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97"/>
      <c r="AH227" s="97"/>
      <c r="AI227" s="97"/>
      <c r="AJ227" s="97"/>
      <c r="AK227" s="97"/>
      <c r="AL227" s="97"/>
      <c r="AM227" s="97"/>
      <c r="AN227" s="97"/>
      <c r="AO227" s="97"/>
      <c r="AP227" s="97"/>
    </row>
    <row r="228" ht="15.7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  <c r="AH228" s="97"/>
      <c r="AI228" s="97"/>
      <c r="AJ228" s="97"/>
      <c r="AK228" s="97"/>
      <c r="AL228" s="97"/>
      <c r="AM228" s="97"/>
      <c r="AN228" s="97"/>
      <c r="AO228" s="97"/>
      <c r="AP228" s="97"/>
    </row>
    <row r="229" ht="15.7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  <c r="AH229" s="97"/>
      <c r="AI229" s="97"/>
      <c r="AJ229" s="97"/>
      <c r="AK229" s="97"/>
      <c r="AL229" s="97"/>
      <c r="AM229" s="97"/>
      <c r="AN229" s="97"/>
      <c r="AO229" s="97"/>
      <c r="AP229" s="97"/>
    </row>
    <row r="230" ht="15.7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AG230" s="97"/>
      <c r="AH230" s="97"/>
      <c r="AI230" s="97"/>
      <c r="AJ230" s="97"/>
      <c r="AK230" s="97"/>
      <c r="AL230" s="97"/>
      <c r="AM230" s="97"/>
      <c r="AN230" s="97"/>
      <c r="AO230" s="97"/>
      <c r="AP230" s="97"/>
    </row>
    <row r="231" ht="15.7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AG231" s="97"/>
      <c r="AH231" s="97"/>
      <c r="AI231" s="97"/>
      <c r="AJ231" s="97"/>
      <c r="AK231" s="97"/>
      <c r="AL231" s="97"/>
      <c r="AM231" s="97"/>
      <c r="AN231" s="97"/>
      <c r="AO231" s="97"/>
      <c r="AP231" s="97"/>
    </row>
    <row r="232" ht="15.7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  <c r="AG232" s="97"/>
      <c r="AH232" s="97"/>
      <c r="AI232" s="97"/>
      <c r="AJ232" s="97"/>
      <c r="AK232" s="97"/>
      <c r="AL232" s="97"/>
      <c r="AM232" s="97"/>
      <c r="AN232" s="97"/>
      <c r="AO232" s="97"/>
      <c r="AP232" s="97"/>
    </row>
    <row r="233" ht="15.7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AG233" s="97"/>
      <c r="AH233" s="97"/>
      <c r="AI233" s="97"/>
      <c r="AJ233" s="97"/>
      <c r="AK233" s="97"/>
      <c r="AL233" s="97"/>
      <c r="AM233" s="97"/>
      <c r="AN233" s="97"/>
      <c r="AO233" s="97"/>
      <c r="AP233" s="97"/>
    </row>
    <row r="234" ht="15.7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  <c r="AH234" s="97"/>
      <c r="AI234" s="97"/>
      <c r="AJ234" s="97"/>
      <c r="AK234" s="97"/>
      <c r="AL234" s="97"/>
      <c r="AM234" s="97"/>
      <c r="AN234" s="97"/>
      <c r="AO234" s="97"/>
      <c r="AP234" s="97"/>
    </row>
    <row r="235" ht="15.7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  <c r="AH235" s="97"/>
      <c r="AI235" s="97"/>
      <c r="AJ235" s="97"/>
      <c r="AK235" s="97"/>
      <c r="AL235" s="97"/>
      <c r="AM235" s="97"/>
      <c r="AN235" s="97"/>
      <c r="AO235" s="97"/>
      <c r="AP235" s="97"/>
    </row>
    <row r="236" ht="15.7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  <c r="AH236" s="97"/>
      <c r="AI236" s="97"/>
      <c r="AJ236" s="97"/>
      <c r="AK236" s="97"/>
      <c r="AL236" s="97"/>
      <c r="AM236" s="97"/>
      <c r="AN236" s="97"/>
      <c r="AO236" s="97"/>
      <c r="AP236" s="97"/>
    </row>
    <row r="237" ht="15.7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  <c r="AH237" s="97"/>
      <c r="AI237" s="97"/>
      <c r="AJ237" s="97"/>
      <c r="AK237" s="97"/>
      <c r="AL237" s="97"/>
      <c r="AM237" s="97"/>
      <c r="AN237" s="97"/>
      <c r="AO237" s="97"/>
      <c r="AP237" s="97"/>
    </row>
    <row r="238" ht="15.7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  <c r="AI238" s="97"/>
      <c r="AJ238" s="97"/>
      <c r="AK238" s="97"/>
      <c r="AL238" s="97"/>
      <c r="AM238" s="97"/>
      <c r="AN238" s="97"/>
      <c r="AO238" s="97"/>
      <c r="AP238" s="97"/>
    </row>
    <row r="239" ht="15.7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  <c r="AI239" s="97"/>
      <c r="AJ239" s="97"/>
      <c r="AK239" s="97"/>
      <c r="AL239" s="97"/>
      <c r="AM239" s="97"/>
      <c r="AN239" s="97"/>
      <c r="AO239" s="97"/>
      <c r="AP239" s="97"/>
    </row>
    <row r="240" ht="15.7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  <c r="AI240" s="97"/>
      <c r="AJ240" s="97"/>
      <c r="AK240" s="97"/>
      <c r="AL240" s="97"/>
      <c r="AM240" s="97"/>
      <c r="AN240" s="97"/>
      <c r="AO240" s="97"/>
      <c r="AP240" s="97"/>
    </row>
    <row r="241" ht="15.7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  <c r="AH241" s="97"/>
      <c r="AI241" s="97"/>
      <c r="AJ241" s="97"/>
      <c r="AK241" s="97"/>
      <c r="AL241" s="97"/>
      <c r="AM241" s="97"/>
      <c r="AN241" s="97"/>
      <c r="AO241" s="97"/>
      <c r="AP241" s="97"/>
    </row>
    <row r="242" ht="15.7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97"/>
      <c r="AL242" s="97"/>
      <c r="AM242" s="97"/>
      <c r="AN242" s="97"/>
      <c r="AO242" s="97"/>
      <c r="AP242" s="97"/>
    </row>
    <row r="243" ht="15.7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  <c r="AI243" s="97"/>
      <c r="AJ243" s="97"/>
      <c r="AK243" s="97"/>
      <c r="AL243" s="97"/>
      <c r="AM243" s="97"/>
      <c r="AN243" s="97"/>
      <c r="AO243" s="97"/>
      <c r="AP243" s="97"/>
    </row>
    <row r="244" ht="15.7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  <c r="AH244" s="97"/>
      <c r="AI244" s="97"/>
      <c r="AJ244" s="97"/>
      <c r="AK244" s="97"/>
      <c r="AL244" s="97"/>
      <c r="AM244" s="97"/>
      <c r="AN244" s="97"/>
      <c r="AO244" s="97"/>
      <c r="AP244" s="97"/>
    </row>
    <row r="245" ht="15.7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  <c r="AH245" s="97"/>
      <c r="AI245" s="97"/>
      <c r="AJ245" s="97"/>
      <c r="AK245" s="97"/>
      <c r="AL245" s="97"/>
      <c r="AM245" s="97"/>
      <c r="AN245" s="97"/>
      <c r="AO245" s="97"/>
      <c r="AP245" s="97"/>
    </row>
    <row r="246" ht="15.7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  <c r="AI246" s="97"/>
      <c r="AJ246" s="97"/>
      <c r="AK246" s="97"/>
      <c r="AL246" s="97"/>
      <c r="AM246" s="97"/>
      <c r="AN246" s="97"/>
      <c r="AO246" s="97"/>
      <c r="AP246" s="97"/>
    </row>
    <row r="247" ht="15.7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  <c r="AH247" s="97"/>
      <c r="AI247" s="97"/>
      <c r="AJ247" s="97"/>
      <c r="AK247" s="97"/>
      <c r="AL247" s="97"/>
      <c r="AM247" s="97"/>
      <c r="AN247" s="97"/>
      <c r="AO247" s="97"/>
      <c r="AP247" s="97"/>
    </row>
    <row r="248" ht="15.7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  <c r="AH248" s="97"/>
      <c r="AI248" s="97"/>
      <c r="AJ248" s="97"/>
      <c r="AK248" s="97"/>
      <c r="AL248" s="97"/>
      <c r="AM248" s="97"/>
      <c r="AN248" s="97"/>
      <c r="AO248" s="97"/>
      <c r="AP248" s="97"/>
    </row>
    <row r="249" ht="15.7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  <c r="AH249" s="97"/>
      <c r="AI249" s="97"/>
      <c r="AJ249" s="97"/>
      <c r="AK249" s="97"/>
      <c r="AL249" s="97"/>
      <c r="AM249" s="97"/>
      <c r="AN249" s="97"/>
      <c r="AO249" s="97"/>
      <c r="AP249" s="97"/>
    </row>
    <row r="250" ht="15.7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  <c r="AI250" s="97"/>
      <c r="AJ250" s="97"/>
      <c r="AK250" s="97"/>
      <c r="AL250" s="97"/>
      <c r="AM250" s="97"/>
      <c r="AN250" s="97"/>
      <c r="AO250" s="97"/>
      <c r="AP250" s="97"/>
    </row>
    <row r="251" ht="15.7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  <c r="AH251" s="97"/>
      <c r="AI251" s="97"/>
      <c r="AJ251" s="97"/>
      <c r="AK251" s="97"/>
      <c r="AL251" s="97"/>
      <c r="AM251" s="97"/>
      <c r="AN251" s="97"/>
      <c r="AO251" s="97"/>
      <c r="AP251" s="97"/>
    </row>
    <row r="252" ht="15.7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  <c r="AH252" s="97"/>
      <c r="AI252" s="97"/>
      <c r="AJ252" s="97"/>
      <c r="AK252" s="97"/>
      <c r="AL252" s="97"/>
      <c r="AM252" s="97"/>
      <c r="AN252" s="97"/>
      <c r="AO252" s="97"/>
      <c r="AP252" s="97"/>
    </row>
    <row r="253" ht="15.7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  <c r="AI253" s="97"/>
      <c r="AJ253" s="97"/>
      <c r="AK253" s="97"/>
      <c r="AL253" s="97"/>
      <c r="AM253" s="97"/>
      <c r="AN253" s="97"/>
      <c r="AO253" s="97"/>
      <c r="AP253" s="97"/>
    </row>
    <row r="254" ht="15.7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  <c r="AH254" s="97"/>
      <c r="AI254" s="97"/>
      <c r="AJ254" s="97"/>
      <c r="AK254" s="97"/>
      <c r="AL254" s="97"/>
      <c r="AM254" s="97"/>
      <c r="AN254" s="97"/>
      <c r="AO254" s="97"/>
      <c r="AP254" s="97"/>
    </row>
    <row r="255" ht="15.7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  <c r="AH255" s="97"/>
      <c r="AI255" s="97"/>
      <c r="AJ255" s="97"/>
      <c r="AK255" s="97"/>
      <c r="AL255" s="97"/>
      <c r="AM255" s="97"/>
      <c r="AN255" s="97"/>
      <c r="AO255" s="97"/>
      <c r="AP255" s="97"/>
    </row>
    <row r="256" ht="15.7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  <c r="AH256" s="97"/>
      <c r="AI256" s="97"/>
      <c r="AJ256" s="97"/>
      <c r="AK256" s="97"/>
      <c r="AL256" s="97"/>
      <c r="AM256" s="97"/>
      <c r="AN256" s="97"/>
      <c r="AO256" s="97"/>
      <c r="AP256" s="97"/>
    </row>
    <row r="257" ht="15.7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  <c r="AH257" s="97"/>
      <c r="AI257" s="97"/>
      <c r="AJ257" s="97"/>
      <c r="AK257" s="97"/>
      <c r="AL257" s="97"/>
      <c r="AM257" s="97"/>
      <c r="AN257" s="97"/>
      <c r="AO257" s="97"/>
      <c r="AP257" s="97"/>
    </row>
    <row r="258" ht="15.7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  <c r="AH258" s="97"/>
      <c r="AI258" s="97"/>
      <c r="AJ258" s="97"/>
      <c r="AK258" s="97"/>
      <c r="AL258" s="97"/>
      <c r="AM258" s="97"/>
      <c r="AN258" s="97"/>
      <c r="AO258" s="97"/>
      <c r="AP258" s="97"/>
    </row>
    <row r="259" ht="15.7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  <c r="AH259" s="97"/>
      <c r="AI259" s="97"/>
      <c r="AJ259" s="97"/>
      <c r="AK259" s="97"/>
      <c r="AL259" s="97"/>
      <c r="AM259" s="97"/>
      <c r="AN259" s="97"/>
      <c r="AO259" s="97"/>
      <c r="AP259" s="97"/>
    </row>
    <row r="260" ht="15.7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  <c r="AH260" s="97"/>
      <c r="AI260" s="97"/>
      <c r="AJ260" s="97"/>
      <c r="AK260" s="97"/>
      <c r="AL260" s="97"/>
      <c r="AM260" s="97"/>
      <c r="AN260" s="97"/>
      <c r="AO260" s="97"/>
      <c r="AP260" s="97"/>
    </row>
    <row r="261" ht="15.7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  <c r="AH261" s="97"/>
      <c r="AI261" s="97"/>
      <c r="AJ261" s="97"/>
      <c r="AK261" s="97"/>
      <c r="AL261" s="97"/>
      <c r="AM261" s="97"/>
      <c r="AN261" s="97"/>
      <c r="AO261" s="97"/>
      <c r="AP261" s="97"/>
    </row>
    <row r="262" ht="15.7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  <c r="AH262" s="97"/>
      <c r="AI262" s="97"/>
      <c r="AJ262" s="97"/>
      <c r="AK262" s="97"/>
      <c r="AL262" s="97"/>
      <c r="AM262" s="97"/>
      <c r="AN262" s="97"/>
      <c r="AO262" s="97"/>
      <c r="AP262" s="97"/>
    </row>
    <row r="263" ht="15.7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  <c r="AH263" s="97"/>
      <c r="AI263" s="97"/>
      <c r="AJ263" s="97"/>
      <c r="AK263" s="97"/>
      <c r="AL263" s="97"/>
      <c r="AM263" s="97"/>
      <c r="AN263" s="97"/>
      <c r="AO263" s="97"/>
      <c r="AP263" s="97"/>
    </row>
    <row r="264" ht="15.7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  <c r="AH264" s="97"/>
      <c r="AI264" s="97"/>
      <c r="AJ264" s="97"/>
      <c r="AK264" s="97"/>
      <c r="AL264" s="97"/>
      <c r="AM264" s="97"/>
      <c r="AN264" s="97"/>
      <c r="AO264" s="97"/>
      <c r="AP264" s="97"/>
    </row>
    <row r="265" ht="15.7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  <c r="AH265" s="97"/>
      <c r="AI265" s="97"/>
      <c r="AJ265" s="97"/>
      <c r="AK265" s="97"/>
      <c r="AL265" s="97"/>
      <c r="AM265" s="97"/>
      <c r="AN265" s="97"/>
      <c r="AO265" s="97"/>
      <c r="AP265" s="97"/>
    </row>
    <row r="266" ht="15.7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  <c r="AH266" s="97"/>
      <c r="AI266" s="97"/>
      <c r="AJ266" s="97"/>
      <c r="AK266" s="97"/>
      <c r="AL266" s="97"/>
      <c r="AM266" s="97"/>
      <c r="AN266" s="97"/>
      <c r="AO266" s="97"/>
      <c r="AP266" s="97"/>
    </row>
    <row r="267" ht="15.7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  <c r="AH267" s="97"/>
      <c r="AI267" s="97"/>
      <c r="AJ267" s="97"/>
      <c r="AK267" s="97"/>
      <c r="AL267" s="97"/>
      <c r="AM267" s="97"/>
      <c r="AN267" s="97"/>
      <c r="AO267" s="97"/>
      <c r="AP267" s="97"/>
    </row>
    <row r="268" ht="15.7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  <c r="AH268" s="97"/>
      <c r="AI268" s="97"/>
      <c r="AJ268" s="97"/>
      <c r="AK268" s="97"/>
      <c r="AL268" s="97"/>
      <c r="AM268" s="97"/>
      <c r="AN268" s="97"/>
      <c r="AO268" s="97"/>
      <c r="AP268" s="97"/>
    </row>
    <row r="269" ht="15.7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  <c r="AF269" s="97"/>
      <c r="AG269" s="97"/>
      <c r="AH269" s="97"/>
      <c r="AI269" s="97"/>
      <c r="AJ269" s="97"/>
      <c r="AK269" s="97"/>
      <c r="AL269" s="97"/>
      <c r="AM269" s="97"/>
      <c r="AN269" s="97"/>
      <c r="AO269" s="97"/>
      <c r="AP269" s="97"/>
    </row>
    <row r="270" ht="15.7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  <c r="AF270" s="97"/>
      <c r="AG270" s="97"/>
      <c r="AH270" s="97"/>
      <c r="AI270" s="97"/>
      <c r="AJ270" s="97"/>
      <c r="AK270" s="97"/>
      <c r="AL270" s="97"/>
      <c r="AM270" s="97"/>
      <c r="AN270" s="97"/>
      <c r="AO270" s="97"/>
      <c r="AP270" s="97"/>
    </row>
    <row r="271" ht="15.7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  <c r="AF271" s="97"/>
      <c r="AG271" s="97"/>
      <c r="AH271" s="97"/>
      <c r="AI271" s="97"/>
      <c r="AJ271" s="97"/>
      <c r="AK271" s="97"/>
      <c r="AL271" s="97"/>
      <c r="AM271" s="97"/>
      <c r="AN271" s="97"/>
      <c r="AO271" s="97"/>
      <c r="AP271" s="97"/>
    </row>
    <row r="272" ht="15.7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  <c r="AF272" s="97"/>
      <c r="AG272" s="97"/>
      <c r="AH272" s="97"/>
      <c r="AI272" s="97"/>
      <c r="AJ272" s="97"/>
      <c r="AK272" s="97"/>
      <c r="AL272" s="97"/>
      <c r="AM272" s="97"/>
      <c r="AN272" s="97"/>
      <c r="AO272" s="97"/>
      <c r="AP272" s="97"/>
    </row>
    <row r="273" ht="15.7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  <c r="AF273" s="97"/>
      <c r="AG273" s="97"/>
      <c r="AH273" s="97"/>
      <c r="AI273" s="97"/>
      <c r="AJ273" s="97"/>
      <c r="AK273" s="97"/>
      <c r="AL273" s="97"/>
      <c r="AM273" s="97"/>
      <c r="AN273" s="97"/>
      <c r="AO273" s="97"/>
      <c r="AP273" s="97"/>
    </row>
    <row r="274" ht="15.7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  <c r="AG274" s="97"/>
      <c r="AH274" s="97"/>
      <c r="AI274" s="97"/>
      <c r="AJ274" s="97"/>
      <c r="AK274" s="97"/>
      <c r="AL274" s="97"/>
      <c r="AM274" s="97"/>
      <c r="AN274" s="97"/>
      <c r="AO274" s="97"/>
      <c r="AP274" s="97"/>
    </row>
    <row r="275" ht="15.7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  <c r="AF275" s="97"/>
      <c r="AG275" s="97"/>
      <c r="AH275" s="97"/>
      <c r="AI275" s="97"/>
      <c r="AJ275" s="97"/>
      <c r="AK275" s="97"/>
      <c r="AL275" s="97"/>
      <c r="AM275" s="97"/>
      <c r="AN275" s="97"/>
      <c r="AO275" s="97"/>
      <c r="AP275" s="97"/>
    </row>
    <row r="276" ht="15.7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  <c r="AF276" s="97"/>
      <c r="AG276" s="97"/>
      <c r="AH276" s="97"/>
      <c r="AI276" s="97"/>
      <c r="AJ276" s="97"/>
      <c r="AK276" s="97"/>
      <c r="AL276" s="97"/>
      <c r="AM276" s="97"/>
      <c r="AN276" s="97"/>
      <c r="AO276" s="97"/>
      <c r="AP276" s="97"/>
    </row>
    <row r="277" ht="15.7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  <c r="AF277" s="97"/>
      <c r="AG277" s="97"/>
      <c r="AH277" s="97"/>
      <c r="AI277" s="97"/>
      <c r="AJ277" s="97"/>
      <c r="AK277" s="97"/>
      <c r="AL277" s="97"/>
      <c r="AM277" s="97"/>
      <c r="AN277" s="97"/>
      <c r="AO277" s="97"/>
      <c r="AP277" s="97"/>
    </row>
    <row r="278" ht="15.7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  <c r="AF278" s="97"/>
      <c r="AG278" s="97"/>
      <c r="AH278" s="97"/>
      <c r="AI278" s="97"/>
      <c r="AJ278" s="97"/>
      <c r="AK278" s="97"/>
      <c r="AL278" s="97"/>
      <c r="AM278" s="97"/>
      <c r="AN278" s="97"/>
      <c r="AO278" s="97"/>
      <c r="AP278" s="97"/>
    </row>
    <row r="279" ht="15.7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  <c r="AF279" s="97"/>
      <c r="AG279" s="97"/>
      <c r="AH279" s="97"/>
      <c r="AI279" s="97"/>
      <c r="AJ279" s="97"/>
      <c r="AK279" s="97"/>
      <c r="AL279" s="97"/>
      <c r="AM279" s="97"/>
      <c r="AN279" s="97"/>
      <c r="AO279" s="97"/>
      <c r="AP279" s="97"/>
    </row>
    <row r="280" ht="15.7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  <c r="AF280" s="97"/>
      <c r="AG280" s="97"/>
      <c r="AH280" s="97"/>
      <c r="AI280" s="97"/>
      <c r="AJ280" s="97"/>
      <c r="AK280" s="97"/>
      <c r="AL280" s="97"/>
      <c r="AM280" s="97"/>
      <c r="AN280" s="97"/>
      <c r="AO280" s="97"/>
      <c r="AP280" s="97"/>
    </row>
    <row r="281" ht="15.7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  <c r="AF281" s="97"/>
      <c r="AG281" s="97"/>
      <c r="AH281" s="97"/>
      <c r="AI281" s="97"/>
      <c r="AJ281" s="97"/>
      <c r="AK281" s="97"/>
      <c r="AL281" s="97"/>
      <c r="AM281" s="97"/>
      <c r="AN281" s="97"/>
      <c r="AO281" s="97"/>
      <c r="AP281" s="97"/>
    </row>
    <row r="282" ht="15.7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  <c r="AF282" s="97"/>
      <c r="AG282" s="97"/>
      <c r="AH282" s="97"/>
      <c r="AI282" s="97"/>
      <c r="AJ282" s="97"/>
      <c r="AK282" s="97"/>
      <c r="AL282" s="97"/>
      <c r="AM282" s="97"/>
      <c r="AN282" s="97"/>
      <c r="AO282" s="97"/>
      <c r="AP282" s="97"/>
    </row>
    <row r="283" ht="15.7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  <c r="AF283" s="97"/>
      <c r="AG283" s="97"/>
      <c r="AH283" s="97"/>
      <c r="AI283" s="97"/>
      <c r="AJ283" s="97"/>
      <c r="AK283" s="97"/>
      <c r="AL283" s="97"/>
      <c r="AM283" s="97"/>
      <c r="AN283" s="97"/>
      <c r="AO283" s="97"/>
      <c r="AP283" s="97"/>
    </row>
    <row r="284" ht="15.7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  <c r="AF284" s="97"/>
      <c r="AG284" s="97"/>
      <c r="AH284" s="97"/>
      <c r="AI284" s="97"/>
      <c r="AJ284" s="97"/>
      <c r="AK284" s="97"/>
      <c r="AL284" s="97"/>
      <c r="AM284" s="97"/>
      <c r="AN284" s="97"/>
      <c r="AO284" s="97"/>
      <c r="AP284" s="97"/>
    </row>
    <row r="285" ht="15.7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  <c r="AG285" s="97"/>
      <c r="AH285" s="97"/>
      <c r="AI285" s="97"/>
      <c r="AJ285" s="97"/>
      <c r="AK285" s="97"/>
      <c r="AL285" s="97"/>
      <c r="AM285" s="97"/>
      <c r="AN285" s="97"/>
      <c r="AO285" s="97"/>
      <c r="AP285" s="97"/>
    </row>
    <row r="286" ht="15.7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  <c r="AF286" s="97"/>
      <c r="AG286" s="97"/>
      <c r="AH286" s="97"/>
      <c r="AI286" s="97"/>
      <c r="AJ286" s="97"/>
      <c r="AK286" s="97"/>
      <c r="AL286" s="97"/>
      <c r="AM286" s="97"/>
      <c r="AN286" s="97"/>
      <c r="AO286" s="97"/>
      <c r="AP286" s="97"/>
    </row>
    <row r="287" ht="15.7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  <c r="AG287" s="97"/>
      <c r="AH287" s="97"/>
      <c r="AI287" s="97"/>
      <c r="AJ287" s="97"/>
      <c r="AK287" s="97"/>
      <c r="AL287" s="97"/>
      <c r="AM287" s="97"/>
      <c r="AN287" s="97"/>
      <c r="AO287" s="97"/>
      <c r="AP287" s="97"/>
    </row>
    <row r="288" ht="15.7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  <c r="AG288" s="97"/>
      <c r="AH288" s="97"/>
      <c r="AI288" s="97"/>
      <c r="AJ288" s="97"/>
      <c r="AK288" s="97"/>
      <c r="AL288" s="97"/>
      <c r="AM288" s="97"/>
      <c r="AN288" s="97"/>
      <c r="AO288" s="97"/>
      <c r="AP288" s="97"/>
    </row>
    <row r="289" ht="15.7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  <c r="AG289" s="97"/>
      <c r="AH289" s="97"/>
      <c r="AI289" s="97"/>
      <c r="AJ289" s="97"/>
      <c r="AK289" s="97"/>
      <c r="AL289" s="97"/>
      <c r="AM289" s="97"/>
      <c r="AN289" s="97"/>
      <c r="AO289" s="97"/>
      <c r="AP289" s="97"/>
    </row>
    <row r="290" ht="15.7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  <c r="AG290" s="97"/>
      <c r="AH290" s="97"/>
      <c r="AI290" s="97"/>
      <c r="AJ290" s="97"/>
      <c r="AK290" s="97"/>
      <c r="AL290" s="97"/>
      <c r="AM290" s="97"/>
      <c r="AN290" s="97"/>
      <c r="AO290" s="97"/>
      <c r="AP290" s="97"/>
    </row>
    <row r="291" ht="15.7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  <c r="AI291" s="97"/>
      <c r="AJ291" s="97"/>
      <c r="AK291" s="97"/>
      <c r="AL291" s="97"/>
      <c r="AM291" s="97"/>
      <c r="AN291" s="97"/>
      <c r="AO291" s="97"/>
      <c r="AP291" s="97"/>
    </row>
    <row r="292" ht="15.7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  <c r="AI292" s="97"/>
      <c r="AJ292" s="97"/>
      <c r="AK292" s="97"/>
      <c r="AL292" s="97"/>
      <c r="AM292" s="97"/>
      <c r="AN292" s="97"/>
      <c r="AO292" s="97"/>
      <c r="AP292" s="97"/>
    </row>
    <row r="293" ht="15.7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  <c r="AF293" s="97"/>
      <c r="AG293" s="97"/>
      <c r="AH293" s="97"/>
      <c r="AI293" s="97"/>
      <c r="AJ293" s="97"/>
      <c r="AK293" s="97"/>
      <c r="AL293" s="97"/>
      <c r="AM293" s="97"/>
      <c r="AN293" s="97"/>
      <c r="AO293" s="97"/>
      <c r="AP293" s="97"/>
    </row>
    <row r="294" ht="15.7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  <c r="AI294" s="97"/>
      <c r="AJ294" s="97"/>
      <c r="AK294" s="97"/>
      <c r="AL294" s="97"/>
      <c r="AM294" s="97"/>
      <c r="AN294" s="97"/>
      <c r="AO294" s="97"/>
      <c r="AP294" s="97"/>
    </row>
    <row r="295" ht="15.7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  <c r="AF295" s="97"/>
      <c r="AG295" s="97"/>
      <c r="AH295" s="97"/>
      <c r="AI295" s="97"/>
      <c r="AJ295" s="97"/>
      <c r="AK295" s="97"/>
      <c r="AL295" s="97"/>
      <c r="AM295" s="97"/>
      <c r="AN295" s="97"/>
      <c r="AO295" s="97"/>
      <c r="AP295" s="97"/>
    </row>
    <row r="296" ht="15.7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  <c r="AF296" s="97"/>
      <c r="AG296" s="97"/>
      <c r="AH296" s="97"/>
      <c r="AI296" s="97"/>
      <c r="AJ296" s="97"/>
      <c r="AK296" s="97"/>
      <c r="AL296" s="97"/>
      <c r="AM296" s="97"/>
      <c r="AN296" s="97"/>
      <c r="AO296" s="97"/>
      <c r="AP296" s="97"/>
    </row>
    <row r="297" ht="15.7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  <c r="AF297" s="97"/>
      <c r="AG297" s="97"/>
      <c r="AH297" s="97"/>
      <c r="AI297" s="97"/>
      <c r="AJ297" s="97"/>
      <c r="AK297" s="97"/>
      <c r="AL297" s="97"/>
      <c r="AM297" s="97"/>
      <c r="AN297" s="97"/>
      <c r="AO297" s="97"/>
      <c r="AP297" s="97"/>
    </row>
    <row r="298" ht="15.7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  <c r="AF298" s="97"/>
      <c r="AG298" s="97"/>
      <c r="AH298" s="97"/>
      <c r="AI298" s="97"/>
      <c r="AJ298" s="97"/>
      <c r="AK298" s="97"/>
      <c r="AL298" s="97"/>
      <c r="AM298" s="97"/>
      <c r="AN298" s="97"/>
      <c r="AO298" s="97"/>
      <c r="AP298" s="97"/>
    </row>
    <row r="299" ht="15.7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  <c r="AF299" s="97"/>
      <c r="AG299" s="97"/>
      <c r="AH299" s="97"/>
      <c r="AI299" s="97"/>
      <c r="AJ299" s="97"/>
      <c r="AK299" s="97"/>
      <c r="AL299" s="97"/>
      <c r="AM299" s="97"/>
      <c r="AN299" s="97"/>
      <c r="AO299" s="97"/>
      <c r="AP299" s="97"/>
    </row>
    <row r="300" ht="15.7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  <c r="AF300" s="97"/>
      <c r="AG300" s="97"/>
      <c r="AH300" s="97"/>
      <c r="AI300" s="97"/>
      <c r="AJ300" s="97"/>
      <c r="AK300" s="97"/>
      <c r="AL300" s="97"/>
      <c r="AM300" s="97"/>
      <c r="AN300" s="97"/>
      <c r="AO300" s="97"/>
      <c r="AP300" s="97"/>
    </row>
    <row r="301" ht="15.7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  <c r="AF301" s="97"/>
      <c r="AG301" s="97"/>
      <c r="AH301" s="97"/>
      <c r="AI301" s="97"/>
      <c r="AJ301" s="97"/>
      <c r="AK301" s="97"/>
      <c r="AL301" s="97"/>
      <c r="AM301" s="97"/>
      <c r="AN301" s="97"/>
      <c r="AO301" s="97"/>
      <c r="AP301" s="97"/>
    </row>
    <row r="302" ht="15.7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  <c r="AF302" s="97"/>
      <c r="AG302" s="97"/>
      <c r="AH302" s="97"/>
      <c r="AI302" s="97"/>
      <c r="AJ302" s="97"/>
      <c r="AK302" s="97"/>
      <c r="AL302" s="97"/>
      <c r="AM302" s="97"/>
      <c r="AN302" s="97"/>
      <c r="AO302" s="97"/>
      <c r="AP302" s="97"/>
    </row>
    <row r="303" ht="15.7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  <c r="AF303" s="97"/>
      <c r="AG303" s="97"/>
      <c r="AH303" s="97"/>
      <c r="AI303" s="97"/>
      <c r="AJ303" s="97"/>
      <c r="AK303" s="97"/>
      <c r="AL303" s="97"/>
      <c r="AM303" s="97"/>
      <c r="AN303" s="97"/>
      <c r="AO303" s="97"/>
      <c r="AP303" s="97"/>
    </row>
    <row r="304" ht="15.7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  <c r="AG304" s="97"/>
      <c r="AH304" s="97"/>
      <c r="AI304" s="97"/>
      <c r="AJ304" s="97"/>
      <c r="AK304" s="97"/>
      <c r="AL304" s="97"/>
      <c r="AM304" s="97"/>
      <c r="AN304" s="97"/>
      <c r="AO304" s="97"/>
      <c r="AP304" s="97"/>
    </row>
    <row r="305" ht="15.7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  <c r="AG305" s="97"/>
      <c r="AH305" s="97"/>
      <c r="AI305" s="97"/>
      <c r="AJ305" s="97"/>
      <c r="AK305" s="97"/>
      <c r="AL305" s="97"/>
      <c r="AM305" s="97"/>
      <c r="AN305" s="97"/>
      <c r="AO305" s="97"/>
      <c r="AP305" s="97"/>
    </row>
    <row r="306" ht="15.7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  <c r="AF306" s="97"/>
      <c r="AG306" s="97"/>
      <c r="AH306" s="97"/>
      <c r="AI306" s="97"/>
      <c r="AJ306" s="97"/>
      <c r="AK306" s="97"/>
      <c r="AL306" s="97"/>
      <c r="AM306" s="97"/>
      <c r="AN306" s="97"/>
      <c r="AO306" s="97"/>
      <c r="AP306" s="97"/>
    </row>
    <row r="307" ht="15.7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  <c r="AG307" s="97"/>
      <c r="AH307" s="97"/>
      <c r="AI307" s="97"/>
      <c r="AJ307" s="97"/>
      <c r="AK307" s="97"/>
      <c r="AL307" s="97"/>
      <c r="AM307" s="97"/>
      <c r="AN307" s="97"/>
      <c r="AO307" s="97"/>
      <c r="AP307" s="97"/>
    </row>
    <row r="308" ht="15.7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  <c r="AF308" s="97"/>
      <c r="AG308" s="97"/>
      <c r="AH308" s="97"/>
      <c r="AI308" s="97"/>
      <c r="AJ308" s="97"/>
      <c r="AK308" s="97"/>
      <c r="AL308" s="97"/>
      <c r="AM308" s="97"/>
      <c r="AN308" s="97"/>
      <c r="AO308" s="97"/>
      <c r="AP308" s="97"/>
    </row>
    <row r="309" ht="15.7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  <c r="AF309" s="97"/>
      <c r="AG309" s="97"/>
      <c r="AH309" s="97"/>
      <c r="AI309" s="97"/>
      <c r="AJ309" s="97"/>
      <c r="AK309" s="97"/>
      <c r="AL309" s="97"/>
      <c r="AM309" s="97"/>
      <c r="AN309" s="97"/>
      <c r="AO309" s="97"/>
      <c r="AP309" s="97"/>
    </row>
    <row r="310" ht="15.7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  <c r="AF310" s="97"/>
      <c r="AG310" s="97"/>
      <c r="AH310" s="97"/>
      <c r="AI310" s="97"/>
      <c r="AJ310" s="97"/>
      <c r="AK310" s="97"/>
      <c r="AL310" s="97"/>
      <c r="AM310" s="97"/>
      <c r="AN310" s="97"/>
      <c r="AO310" s="97"/>
      <c r="AP310" s="97"/>
    </row>
    <row r="311" ht="15.7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  <c r="AF311" s="97"/>
      <c r="AG311" s="97"/>
      <c r="AH311" s="97"/>
      <c r="AI311" s="97"/>
      <c r="AJ311" s="97"/>
      <c r="AK311" s="97"/>
      <c r="AL311" s="97"/>
      <c r="AM311" s="97"/>
      <c r="AN311" s="97"/>
      <c r="AO311" s="97"/>
      <c r="AP311" s="97"/>
    </row>
    <row r="312" ht="15.7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  <c r="AF312" s="97"/>
      <c r="AG312" s="97"/>
      <c r="AH312" s="97"/>
      <c r="AI312" s="97"/>
      <c r="AJ312" s="97"/>
      <c r="AK312" s="97"/>
      <c r="AL312" s="97"/>
      <c r="AM312" s="97"/>
      <c r="AN312" s="97"/>
      <c r="AO312" s="97"/>
      <c r="AP312" s="97"/>
    </row>
    <row r="313" ht="15.7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  <c r="AF313" s="97"/>
      <c r="AG313" s="97"/>
      <c r="AH313" s="97"/>
      <c r="AI313" s="97"/>
      <c r="AJ313" s="97"/>
      <c r="AK313" s="97"/>
      <c r="AL313" s="97"/>
      <c r="AM313" s="97"/>
      <c r="AN313" s="97"/>
      <c r="AO313" s="97"/>
      <c r="AP313" s="97"/>
    </row>
    <row r="314" ht="15.7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  <c r="AI314" s="97"/>
      <c r="AJ314" s="97"/>
      <c r="AK314" s="97"/>
      <c r="AL314" s="97"/>
      <c r="AM314" s="97"/>
      <c r="AN314" s="97"/>
      <c r="AO314" s="97"/>
      <c r="AP314" s="97"/>
    </row>
    <row r="315" ht="15.7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  <c r="AI315" s="97"/>
      <c r="AJ315" s="97"/>
      <c r="AK315" s="97"/>
      <c r="AL315" s="97"/>
      <c r="AM315" s="97"/>
      <c r="AN315" s="97"/>
      <c r="AO315" s="97"/>
      <c r="AP315" s="97"/>
    </row>
    <row r="316" ht="15.7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  <c r="AI316" s="97"/>
      <c r="AJ316" s="97"/>
      <c r="AK316" s="97"/>
      <c r="AL316" s="97"/>
      <c r="AM316" s="97"/>
      <c r="AN316" s="97"/>
      <c r="AO316" s="97"/>
      <c r="AP316" s="97"/>
    </row>
    <row r="317" ht="15.7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  <c r="AI317" s="97"/>
      <c r="AJ317" s="97"/>
      <c r="AK317" s="97"/>
      <c r="AL317" s="97"/>
      <c r="AM317" s="97"/>
      <c r="AN317" s="97"/>
      <c r="AO317" s="97"/>
      <c r="AP317" s="97"/>
    </row>
    <row r="318" ht="15.7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  <c r="AI318" s="97"/>
      <c r="AJ318" s="97"/>
      <c r="AK318" s="97"/>
      <c r="AL318" s="97"/>
      <c r="AM318" s="97"/>
      <c r="AN318" s="97"/>
      <c r="AO318" s="97"/>
      <c r="AP318" s="97"/>
    </row>
    <row r="319" ht="15.7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  <c r="AF319" s="97"/>
      <c r="AG319" s="97"/>
      <c r="AH319" s="97"/>
      <c r="AI319" s="97"/>
      <c r="AJ319" s="97"/>
      <c r="AK319" s="97"/>
      <c r="AL319" s="97"/>
      <c r="AM319" s="97"/>
      <c r="AN319" s="97"/>
      <c r="AO319" s="97"/>
      <c r="AP319" s="97"/>
    </row>
    <row r="320" ht="15.7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  <c r="AF320" s="97"/>
      <c r="AG320" s="97"/>
      <c r="AH320" s="97"/>
      <c r="AI320" s="97"/>
      <c r="AJ320" s="97"/>
      <c r="AK320" s="97"/>
      <c r="AL320" s="97"/>
      <c r="AM320" s="97"/>
      <c r="AN320" s="97"/>
      <c r="AO320" s="97"/>
      <c r="AP320" s="97"/>
    </row>
    <row r="321" ht="15.7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  <c r="AF321" s="97"/>
      <c r="AG321" s="97"/>
      <c r="AH321" s="97"/>
      <c r="AI321" s="97"/>
      <c r="AJ321" s="97"/>
      <c r="AK321" s="97"/>
      <c r="AL321" s="97"/>
      <c r="AM321" s="97"/>
      <c r="AN321" s="97"/>
      <c r="AO321" s="97"/>
      <c r="AP321" s="97"/>
    </row>
    <row r="322" ht="15.7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  <c r="AF322" s="97"/>
      <c r="AG322" s="97"/>
      <c r="AH322" s="97"/>
      <c r="AI322" s="97"/>
      <c r="AJ322" s="97"/>
      <c r="AK322" s="97"/>
      <c r="AL322" s="97"/>
      <c r="AM322" s="97"/>
      <c r="AN322" s="97"/>
      <c r="AO322" s="97"/>
      <c r="AP322" s="97"/>
    </row>
    <row r="323" ht="15.7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  <c r="AF323" s="97"/>
      <c r="AG323" s="97"/>
      <c r="AH323" s="97"/>
      <c r="AI323" s="97"/>
      <c r="AJ323" s="97"/>
      <c r="AK323" s="97"/>
      <c r="AL323" s="97"/>
      <c r="AM323" s="97"/>
      <c r="AN323" s="97"/>
      <c r="AO323" s="97"/>
      <c r="AP323" s="97"/>
    </row>
    <row r="324" ht="15.7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  <c r="AF324" s="97"/>
      <c r="AG324" s="97"/>
      <c r="AH324" s="97"/>
      <c r="AI324" s="97"/>
      <c r="AJ324" s="97"/>
      <c r="AK324" s="97"/>
      <c r="AL324" s="97"/>
      <c r="AM324" s="97"/>
      <c r="AN324" s="97"/>
      <c r="AO324" s="97"/>
      <c r="AP324" s="97"/>
    </row>
    <row r="325" ht="15.7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  <c r="AF325" s="97"/>
      <c r="AG325" s="97"/>
      <c r="AH325" s="97"/>
      <c r="AI325" s="97"/>
      <c r="AJ325" s="97"/>
      <c r="AK325" s="97"/>
      <c r="AL325" s="97"/>
      <c r="AM325" s="97"/>
      <c r="AN325" s="97"/>
      <c r="AO325" s="97"/>
      <c r="AP325" s="97"/>
    </row>
    <row r="326" ht="15.7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  <c r="AF326" s="97"/>
      <c r="AG326" s="97"/>
      <c r="AH326" s="97"/>
      <c r="AI326" s="97"/>
      <c r="AJ326" s="97"/>
      <c r="AK326" s="97"/>
      <c r="AL326" s="97"/>
      <c r="AM326" s="97"/>
      <c r="AN326" s="97"/>
      <c r="AO326" s="97"/>
      <c r="AP326" s="97"/>
    </row>
    <row r="327" ht="15.7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  <c r="AF327" s="97"/>
      <c r="AG327" s="97"/>
      <c r="AH327" s="97"/>
      <c r="AI327" s="97"/>
      <c r="AJ327" s="97"/>
      <c r="AK327" s="97"/>
      <c r="AL327" s="97"/>
      <c r="AM327" s="97"/>
      <c r="AN327" s="97"/>
      <c r="AO327" s="97"/>
      <c r="AP327" s="97"/>
    </row>
    <row r="328" ht="15.7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  <c r="AF328" s="97"/>
      <c r="AG328" s="97"/>
      <c r="AH328" s="97"/>
      <c r="AI328" s="97"/>
      <c r="AJ328" s="97"/>
      <c r="AK328" s="97"/>
      <c r="AL328" s="97"/>
      <c r="AM328" s="97"/>
      <c r="AN328" s="97"/>
      <c r="AO328" s="97"/>
      <c r="AP328" s="97"/>
    </row>
    <row r="329" ht="15.7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  <c r="AF329" s="97"/>
      <c r="AG329" s="97"/>
      <c r="AH329" s="97"/>
      <c r="AI329" s="97"/>
      <c r="AJ329" s="97"/>
      <c r="AK329" s="97"/>
      <c r="AL329" s="97"/>
      <c r="AM329" s="97"/>
      <c r="AN329" s="97"/>
      <c r="AO329" s="97"/>
      <c r="AP329" s="97"/>
    </row>
    <row r="330" ht="15.7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7"/>
      <c r="AG330" s="97"/>
      <c r="AH330" s="97"/>
      <c r="AI330" s="97"/>
      <c r="AJ330" s="97"/>
      <c r="AK330" s="97"/>
      <c r="AL330" s="97"/>
      <c r="AM330" s="97"/>
      <c r="AN330" s="97"/>
      <c r="AO330" s="97"/>
      <c r="AP330" s="97"/>
    </row>
    <row r="331" ht="15.7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7"/>
      <c r="AG331" s="97"/>
      <c r="AH331" s="97"/>
      <c r="AI331" s="97"/>
      <c r="AJ331" s="97"/>
      <c r="AK331" s="97"/>
      <c r="AL331" s="97"/>
      <c r="AM331" s="97"/>
      <c r="AN331" s="97"/>
      <c r="AO331" s="97"/>
      <c r="AP331" s="97"/>
    </row>
    <row r="332" ht="15.7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7"/>
      <c r="AG332" s="97"/>
      <c r="AH332" s="97"/>
      <c r="AI332" s="97"/>
      <c r="AJ332" s="97"/>
      <c r="AK332" s="97"/>
      <c r="AL332" s="97"/>
      <c r="AM332" s="97"/>
      <c r="AN332" s="97"/>
      <c r="AO332" s="97"/>
      <c r="AP332" s="97"/>
    </row>
    <row r="333" ht="15.7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  <c r="AG333" s="97"/>
      <c r="AH333" s="97"/>
      <c r="AI333" s="97"/>
      <c r="AJ333" s="97"/>
      <c r="AK333" s="97"/>
      <c r="AL333" s="97"/>
      <c r="AM333" s="97"/>
      <c r="AN333" s="97"/>
      <c r="AO333" s="97"/>
      <c r="AP333" s="97"/>
    </row>
    <row r="334" ht="15.7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  <c r="AG334" s="97"/>
      <c r="AH334" s="97"/>
      <c r="AI334" s="97"/>
      <c r="AJ334" s="97"/>
      <c r="AK334" s="97"/>
      <c r="AL334" s="97"/>
      <c r="AM334" s="97"/>
      <c r="AN334" s="97"/>
      <c r="AO334" s="97"/>
      <c r="AP334" s="97"/>
    </row>
    <row r="335" ht="15.7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  <c r="AG335" s="97"/>
      <c r="AH335" s="97"/>
      <c r="AI335" s="97"/>
      <c r="AJ335" s="97"/>
      <c r="AK335" s="97"/>
      <c r="AL335" s="97"/>
      <c r="AM335" s="97"/>
      <c r="AN335" s="97"/>
      <c r="AO335" s="97"/>
      <c r="AP335" s="97"/>
    </row>
    <row r="336" ht="15.7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  <c r="AG336" s="97"/>
      <c r="AH336" s="97"/>
      <c r="AI336" s="97"/>
      <c r="AJ336" s="97"/>
      <c r="AK336" s="97"/>
      <c r="AL336" s="97"/>
      <c r="AM336" s="97"/>
      <c r="AN336" s="97"/>
      <c r="AO336" s="97"/>
      <c r="AP336" s="97"/>
    </row>
    <row r="337" ht="15.7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  <c r="AG337" s="97"/>
      <c r="AH337" s="97"/>
      <c r="AI337" s="97"/>
      <c r="AJ337" s="97"/>
      <c r="AK337" s="97"/>
      <c r="AL337" s="97"/>
      <c r="AM337" s="97"/>
      <c r="AN337" s="97"/>
      <c r="AO337" s="97"/>
      <c r="AP337" s="97"/>
    </row>
    <row r="338" ht="15.7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  <c r="AI338" s="97"/>
      <c r="AJ338" s="97"/>
      <c r="AK338" s="97"/>
      <c r="AL338" s="97"/>
      <c r="AM338" s="97"/>
      <c r="AN338" s="97"/>
      <c r="AO338" s="97"/>
      <c r="AP338" s="97"/>
    </row>
    <row r="339" ht="15.7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  <c r="AI339" s="97"/>
      <c r="AJ339" s="97"/>
      <c r="AK339" s="97"/>
      <c r="AL339" s="97"/>
      <c r="AM339" s="97"/>
      <c r="AN339" s="97"/>
      <c r="AO339" s="97"/>
      <c r="AP339" s="97"/>
    </row>
    <row r="340" ht="15.7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  <c r="AG340" s="97"/>
      <c r="AH340" s="97"/>
      <c r="AI340" s="97"/>
      <c r="AJ340" s="97"/>
      <c r="AK340" s="97"/>
      <c r="AL340" s="97"/>
      <c r="AM340" s="97"/>
      <c r="AN340" s="97"/>
      <c r="AO340" s="97"/>
      <c r="AP340" s="97"/>
    </row>
    <row r="341" ht="15.7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  <c r="AG341" s="97"/>
      <c r="AH341" s="97"/>
      <c r="AI341" s="97"/>
      <c r="AJ341" s="97"/>
      <c r="AK341" s="97"/>
      <c r="AL341" s="97"/>
      <c r="AM341" s="97"/>
      <c r="AN341" s="97"/>
      <c r="AO341" s="97"/>
      <c r="AP341" s="97"/>
    </row>
    <row r="342" ht="15.7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  <c r="AG342" s="97"/>
      <c r="AH342" s="97"/>
      <c r="AI342" s="97"/>
      <c r="AJ342" s="97"/>
      <c r="AK342" s="97"/>
      <c r="AL342" s="97"/>
      <c r="AM342" s="97"/>
      <c r="AN342" s="97"/>
      <c r="AO342" s="97"/>
      <c r="AP342" s="97"/>
    </row>
    <row r="343" ht="15.7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  <c r="AF343" s="97"/>
      <c r="AG343" s="97"/>
      <c r="AH343" s="97"/>
      <c r="AI343" s="97"/>
      <c r="AJ343" s="97"/>
      <c r="AK343" s="97"/>
      <c r="AL343" s="97"/>
      <c r="AM343" s="97"/>
      <c r="AN343" s="97"/>
      <c r="AO343" s="97"/>
      <c r="AP343" s="97"/>
    </row>
    <row r="344" ht="15.7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  <c r="AF344" s="97"/>
      <c r="AG344" s="97"/>
      <c r="AH344" s="97"/>
      <c r="AI344" s="97"/>
      <c r="AJ344" s="97"/>
      <c r="AK344" s="97"/>
      <c r="AL344" s="97"/>
      <c r="AM344" s="97"/>
      <c r="AN344" s="97"/>
      <c r="AO344" s="97"/>
      <c r="AP344" s="97"/>
    </row>
    <row r="345" ht="15.7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  <c r="AF345" s="97"/>
      <c r="AG345" s="97"/>
      <c r="AH345" s="97"/>
      <c r="AI345" s="97"/>
      <c r="AJ345" s="97"/>
      <c r="AK345" s="97"/>
      <c r="AL345" s="97"/>
      <c r="AM345" s="97"/>
      <c r="AN345" s="97"/>
      <c r="AO345" s="97"/>
      <c r="AP345" s="97"/>
    </row>
    <row r="346" ht="15.7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  <c r="AF346" s="97"/>
      <c r="AG346" s="97"/>
      <c r="AH346" s="97"/>
      <c r="AI346" s="97"/>
      <c r="AJ346" s="97"/>
      <c r="AK346" s="97"/>
      <c r="AL346" s="97"/>
      <c r="AM346" s="97"/>
      <c r="AN346" s="97"/>
      <c r="AO346" s="97"/>
      <c r="AP346" s="97"/>
    </row>
    <row r="347" ht="15.7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  <c r="AF347" s="97"/>
      <c r="AG347" s="97"/>
      <c r="AH347" s="97"/>
      <c r="AI347" s="97"/>
      <c r="AJ347" s="97"/>
      <c r="AK347" s="97"/>
      <c r="AL347" s="97"/>
      <c r="AM347" s="97"/>
      <c r="AN347" s="97"/>
      <c r="AO347" s="97"/>
      <c r="AP347" s="97"/>
    </row>
    <row r="348" ht="15.7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97"/>
      <c r="AL348" s="97"/>
      <c r="AM348" s="97"/>
      <c r="AN348" s="97"/>
      <c r="AO348" s="97"/>
      <c r="AP348" s="97"/>
    </row>
    <row r="349" ht="15.7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  <c r="AF349" s="97"/>
      <c r="AG349" s="97"/>
      <c r="AH349" s="97"/>
      <c r="AI349" s="97"/>
      <c r="AJ349" s="97"/>
      <c r="AK349" s="97"/>
      <c r="AL349" s="97"/>
      <c r="AM349" s="97"/>
      <c r="AN349" s="97"/>
      <c r="AO349" s="97"/>
      <c r="AP349" s="97"/>
    </row>
    <row r="350" ht="15.7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  <c r="AF350" s="97"/>
      <c r="AG350" s="97"/>
      <c r="AH350" s="97"/>
      <c r="AI350" s="97"/>
      <c r="AJ350" s="97"/>
      <c r="AK350" s="97"/>
      <c r="AL350" s="97"/>
      <c r="AM350" s="97"/>
      <c r="AN350" s="97"/>
      <c r="AO350" s="97"/>
      <c r="AP350" s="97"/>
    </row>
    <row r="351" ht="15.7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  <c r="AF351" s="97"/>
      <c r="AG351" s="97"/>
      <c r="AH351" s="97"/>
      <c r="AI351" s="97"/>
      <c r="AJ351" s="97"/>
      <c r="AK351" s="97"/>
      <c r="AL351" s="97"/>
      <c r="AM351" s="97"/>
      <c r="AN351" s="97"/>
      <c r="AO351" s="97"/>
      <c r="AP351" s="97"/>
    </row>
    <row r="352" ht="15.7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  <c r="AF352" s="97"/>
      <c r="AG352" s="97"/>
      <c r="AH352" s="97"/>
      <c r="AI352" s="97"/>
      <c r="AJ352" s="97"/>
      <c r="AK352" s="97"/>
      <c r="AL352" s="97"/>
      <c r="AM352" s="97"/>
      <c r="AN352" s="97"/>
      <c r="AO352" s="97"/>
      <c r="AP352" s="97"/>
    </row>
    <row r="353" ht="15.7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  <c r="AF353" s="97"/>
      <c r="AG353" s="97"/>
      <c r="AH353" s="97"/>
      <c r="AI353" s="97"/>
      <c r="AJ353" s="97"/>
      <c r="AK353" s="97"/>
      <c r="AL353" s="97"/>
      <c r="AM353" s="97"/>
      <c r="AN353" s="97"/>
      <c r="AO353" s="97"/>
      <c r="AP353" s="97"/>
    </row>
    <row r="354" ht="15.7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  <c r="AF354" s="97"/>
      <c r="AG354" s="97"/>
      <c r="AH354" s="97"/>
      <c r="AI354" s="97"/>
      <c r="AJ354" s="97"/>
      <c r="AK354" s="97"/>
      <c r="AL354" s="97"/>
      <c r="AM354" s="97"/>
      <c r="AN354" s="97"/>
      <c r="AO354" s="97"/>
      <c r="AP354" s="97"/>
    </row>
    <row r="355" ht="15.7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  <c r="AF355" s="97"/>
      <c r="AG355" s="97"/>
      <c r="AH355" s="97"/>
      <c r="AI355" s="97"/>
      <c r="AJ355" s="97"/>
      <c r="AK355" s="97"/>
      <c r="AL355" s="97"/>
      <c r="AM355" s="97"/>
      <c r="AN355" s="97"/>
      <c r="AO355" s="97"/>
      <c r="AP355" s="97"/>
    </row>
    <row r="356" ht="15.7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  <c r="AF356" s="97"/>
      <c r="AG356" s="97"/>
      <c r="AH356" s="97"/>
      <c r="AI356" s="97"/>
      <c r="AJ356" s="97"/>
      <c r="AK356" s="97"/>
      <c r="AL356" s="97"/>
      <c r="AM356" s="97"/>
      <c r="AN356" s="97"/>
      <c r="AO356" s="97"/>
      <c r="AP356" s="97"/>
    </row>
    <row r="357" ht="15.7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  <c r="AG357" s="97"/>
      <c r="AH357" s="97"/>
      <c r="AI357" s="97"/>
      <c r="AJ357" s="97"/>
      <c r="AK357" s="97"/>
      <c r="AL357" s="97"/>
      <c r="AM357" s="97"/>
      <c r="AN357" s="97"/>
      <c r="AO357" s="97"/>
      <c r="AP357" s="97"/>
    </row>
    <row r="358" ht="15.7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  <c r="AG358" s="97"/>
      <c r="AH358" s="97"/>
      <c r="AI358" s="97"/>
      <c r="AJ358" s="97"/>
      <c r="AK358" s="97"/>
      <c r="AL358" s="97"/>
      <c r="AM358" s="97"/>
      <c r="AN358" s="97"/>
      <c r="AO358" s="97"/>
      <c r="AP358" s="97"/>
    </row>
    <row r="359" ht="15.7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  <c r="AF359" s="97"/>
      <c r="AG359" s="97"/>
      <c r="AH359" s="97"/>
      <c r="AI359" s="97"/>
      <c r="AJ359" s="97"/>
      <c r="AK359" s="97"/>
      <c r="AL359" s="97"/>
      <c r="AM359" s="97"/>
      <c r="AN359" s="97"/>
      <c r="AO359" s="97"/>
      <c r="AP359" s="97"/>
    </row>
    <row r="360" ht="15.7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  <c r="AF360" s="97"/>
      <c r="AG360" s="97"/>
      <c r="AH360" s="97"/>
      <c r="AI360" s="97"/>
      <c r="AJ360" s="97"/>
      <c r="AK360" s="97"/>
      <c r="AL360" s="97"/>
      <c r="AM360" s="97"/>
      <c r="AN360" s="97"/>
      <c r="AO360" s="97"/>
      <c r="AP360" s="97"/>
    </row>
    <row r="361" ht="15.7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  <c r="AF361" s="97"/>
      <c r="AG361" s="97"/>
      <c r="AH361" s="97"/>
      <c r="AI361" s="97"/>
      <c r="AJ361" s="97"/>
      <c r="AK361" s="97"/>
      <c r="AL361" s="97"/>
      <c r="AM361" s="97"/>
      <c r="AN361" s="97"/>
      <c r="AO361" s="97"/>
      <c r="AP361" s="97"/>
    </row>
    <row r="362" ht="15.7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  <c r="AF362" s="97"/>
      <c r="AG362" s="97"/>
      <c r="AH362" s="97"/>
      <c r="AI362" s="97"/>
      <c r="AJ362" s="97"/>
      <c r="AK362" s="97"/>
      <c r="AL362" s="97"/>
      <c r="AM362" s="97"/>
      <c r="AN362" s="97"/>
      <c r="AO362" s="97"/>
      <c r="AP362" s="97"/>
    </row>
    <row r="363" ht="15.7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  <c r="AF363" s="97"/>
      <c r="AG363" s="97"/>
      <c r="AH363" s="97"/>
      <c r="AI363" s="97"/>
      <c r="AJ363" s="97"/>
      <c r="AK363" s="97"/>
      <c r="AL363" s="97"/>
      <c r="AM363" s="97"/>
      <c r="AN363" s="97"/>
      <c r="AO363" s="97"/>
      <c r="AP363" s="97"/>
    </row>
    <row r="364" ht="15.7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  <c r="AF364" s="97"/>
      <c r="AG364" s="97"/>
      <c r="AH364" s="97"/>
      <c r="AI364" s="97"/>
      <c r="AJ364" s="97"/>
      <c r="AK364" s="97"/>
      <c r="AL364" s="97"/>
      <c r="AM364" s="97"/>
      <c r="AN364" s="97"/>
      <c r="AO364" s="97"/>
      <c r="AP364" s="97"/>
    </row>
    <row r="365" ht="15.7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  <c r="AF365" s="97"/>
      <c r="AG365" s="97"/>
      <c r="AH365" s="97"/>
      <c r="AI365" s="97"/>
      <c r="AJ365" s="97"/>
      <c r="AK365" s="97"/>
      <c r="AL365" s="97"/>
      <c r="AM365" s="97"/>
      <c r="AN365" s="97"/>
      <c r="AO365" s="97"/>
      <c r="AP365" s="97"/>
    </row>
    <row r="366" ht="15.7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  <c r="AF366" s="97"/>
      <c r="AG366" s="97"/>
      <c r="AH366" s="97"/>
      <c r="AI366" s="97"/>
      <c r="AJ366" s="97"/>
      <c r="AK366" s="97"/>
      <c r="AL366" s="97"/>
      <c r="AM366" s="97"/>
      <c r="AN366" s="97"/>
      <c r="AO366" s="97"/>
      <c r="AP366" s="97"/>
    </row>
    <row r="367" ht="15.7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  <c r="AF367" s="97"/>
      <c r="AG367" s="97"/>
      <c r="AH367" s="97"/>
      <c r="AI367" s="97"/>
      <c r="AJ367" s="97"/>
      <c r="AK367" s="97"/>
      <c r="AL367" s="97"/>
      <c r="AM367" s="97"/>
      <c r="AN367" s="97"/>
      <c r="AO367" s="97"/>
      <c r="AP367" s="97"/>
    </row>
    <row r="368" ht="15.7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  <c r="AF368" s="97"/>
      <c r="AG368" s="97"/>
      <c r="AH368" s="97"/>
      <c r="AI368" s="97"/>
      <c r="AJ368" s="97"/>
      <c r="AK368" s="97"/>
      <c r="AL368" s="97"/>
      <c r="AM368" s="97"/>
      <c r="AN368" s="97"/>
      <c r="AO368" s="97"/>
      <c r="AP368" s="97"/>
    </row>
    <row r="369" ht="15.7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  <c r="AF369" s="97"/>
      <c r="AG369" s="97"/>
      <c r="AH369" s="97"/>
      <c r="AI369" s="97"/>
      <c r="AJ369" s="97"/>
      <c r="AK369" s="97"/>
      <c r="AL369" s="97"/>
      <c r="AM369" s="97"/>
      <c r="AN369" s="97"/>
      <c r="AO369" s="97"/>
      <c r="AP369" s="97"/>
    </row>
    <row r="370" ht="15.7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  <c r="AF370" s="97"/>
      <c r="AG370" s="97"/>
      <c r="AH370" s="97"/>
      <c r="AI370" s="97"/>
      <c r="AJ370" s="97"/>
      <c r="AK370" s="97"/>
      <c r="AL370" s="97"/>
      <c r="AM370" s="97"/>
      <c r="AN370" s="97"/>
      <c r="AO370" s="97"/>
      <c r="AP370" s="97"/>
    </row>
    <row r="371" ht="15.7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  <c r="AF371" s="97"/>
      <c r="AG371" s="97"/>
      <c r="AH371" s="97"/>
      <c r="AI371" s="97"/>
      <c r="AJ371" s="97"/>
      <c r="AK371" s="97"/>
      <c r="AL371" s="97"/>
      <c r="AM371" s="97"/>
      <c r="AN371" s="97"/>
      <c r="AO371" s="97"/>
      <c r="AP371" s="97"/>
    </row>
    <row r="372" ht="15.7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  <c r="AF372" s="97"/>
      <c r="AG372" s="97"/>
      <c r="AH372" s="97"/>
      <c r="AI372" s="97"/>
      <c r="AJ372" s="97"/>
      <c r="AK372" s="97"/>
      <c r="AL372" s="97"/>
      <c r="AM372" s="97"/>
      <c r="AN372" s="97"/>
      <c r="AO372" s="97"/>
      <c r="AP372" s="97"/>
    </row>
    <row r="373" ht="15.7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  <c r="AF373" s="97"/>
      <c r="AG373" s="97"/>
      <c r="AH373" s="97"/>
      <c r="AI373" s="97"/>
      <c r="AJ373" s="97"/>
      <c r="AK373" s="97"/>
      <c r="AL373" s="97"/>
      <c r="AM373" s="97"/>
      <c r="AN373" s="97"/>
      <c r="AO373" s="97"/>
      <c r="AP373" s="97"/>
    </row>
    <row r="374" ht="15.7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  <c r="AF374" s="97"/>
      <c r="AG374" s="97"/>
      <c r="AH374" s="97"/>
      <c r="AI374" s="97"/>
      <c r="AJ374" s="97"/>
      <c r="AK374" s="97"/>
      <c r="AL374" s="97"/>
      <c r="AM374" s="97"/>
      <c r="AN374" s="97"/>
      <c r="AO374" s="97"/>
      <c r="AP374" s="97"/>
    </row>
    <row r="375" ht="15.7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  <c r="AI375" s="97"/>
      <c r="AJ375" s="97"/>
      <c r="AK375" s="97"/>
      <c r="AL375" s="97"/>
      <c r="AM375" s="97"/>
      <c r="AN375" s="97"/>
      <c r="AO375" s="97"/>
      <c r="AP375" s="97"/>
    </row>
    <row r="376" ht="15.7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  <c r="AF376" s="97"/>
      <c r="AG376" s="97"/>
      <c r="AH376" s="97"/>
      <c r="AI376" s="97"/>
      <c r="AJ376" s="97"/>
      <c r="AK376" s="97"/>
      <c r="AL376" s="97"/>
      <c r="AM376" s="97"/>
      <c r="AN376" s="97"/>
      <c r="AO376" s="97"/>
      <c r="AP376" s="97"/>
    </row>
    <row r="377" ht="15.7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  <c r="AF377" s="97"/>
      <c r="AG377" s="97"/>
      <c r="AH377" s="97"/>
      <c r="AI377" s="97"/>
      <c r="AJ377" s="97"/>
      <c r="AK377" s="97"/>
      <c r="AL377" s="97"/>
      <c r="AM377" s="97"/>
      <c r="AN377" s="97"/>
      <c r="AO377" s="97"/>
      <c r="AP377" s="97"/>
    </row>
    <row r="378" ht="15.7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  <c r="AI378" s="97"/>
      <c r="AJ378" s="97"/>
      <c r="AK378" s="97"/>
      <c r="AL378" s="97"/>
      <c r="AM378" s="97"/>
      <c r="AN378" s="97"/>
      <c r="AO378" s="97"/>
      <c r="AP378" s="97"/>
    </row>
    <row r="379" ht="15.7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  <c r="AG379" s="97"/>
      <c r="AH379" s="97"/>
      <c r="AI379" s="97"/>
      <c r="AJ379" s="97"/>
      <c r="AK379" s="97"/>
      <c r="AL379" s="97"/>
      <c r="AM379" s="97"/>
      <c r="AN379" s="97"/>
      <c r="AO379" s="97"/>
      <c r="AP379" s="97"/>
    </row>
    <row r="380" ht="15.7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  <c r="AG380" s="97"/>
      <c r="AH380" s="97"/>
      <c r="AI380" s="97"/>
      <c r="AJ380" s="97"/>
      <c r="AK380" s="97"/>
      <c r="AL380" s="97"/>
      <c r="AM380" s="97"/>
      <c r="AN380" s="97"/>
      <c r="AO380" s="97"/>
      <c r="AP380" s="97"/>
    </row>
    <row r="381" ht="15.7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  <c r="AG381" s="97"/>
      <c r="AH381" s="97"/>
      <c r="AI381" s="97"/>
      <c r="AJ381" s="97"/>
      <c r="AK381" s="97"/>
      <c r="AL381" s="97"/>
      <c r="AM381" s="97"/>
      <c r="AN381" s="97"/>
      <c r="AO381" s="97"/>
      <c r="AP381" s="97"/>
    </row>
    <row r="382" ht="15.7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  <c r="AF382" s="97"/>
      <c r="AG382" s="97"/>
      <c r="AH382" s="97"/>
      <c r="AI382" s="97"/>
      <c r="AJ382" s="97"/>
      <c r="AK382" s="97"/>
      <c r="AL382" s="97"/>
      <c r="AM382" s="97"/>
      <c r="AN382" s="97"/>
      <c r="AO382" s="97"/>
      <c r="AP382" s="97"/>
    </row>
    <row r="383" ht="15.7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  <c r="AF383" s="97"/>
      <c r="AG383" s="97"/>
      <c r="AH383" s="97"/>
      <c r="AI383" s="97"/>
      <c r="AJ383" s="97"/>
      <c r="AK383" s="97"/>
      <c r="AL383" s="97"/>
      <c r="AM383" s="97"/>
      <c r="AN383" s="97"/>
      <c r="AO383" s="97"/>
      <c r="AP383" s="97"/>
    </row>
    <row r="384" ht="15.7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  <c r="AI384" s="97"/>
      <c r="AJ384" s="97"/>
      <c r="AK384" s="97"/>
      <c r="AL384" s="97"/>
      <c r="AM384" s="97"/>
      <c r="AN384" s="97"/>
      <c r="AO384" s="97"/>
      <c r="AP384" s="97"/>
    </row>
    <row r="385" ht="15.7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  <c r="AI385" s="97"/>
      <c r="AJ385" s="97"/>
      <c r="AK385" s="97"/>
      <c r="AL385" s="97"/>
      <c r="AM385" s="97"/>
      <c r="AN385" s="97"/>
      <c r="AO385" s="97"/>
      <c r="AP385" s="97"/>
    </row>
    <row r="386" ht="15.7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  <c r="AI386" s="97"/>
      <c r="AJ386" s="97"/>
      <c r="AK386" s="97"/>
      <c r="AL386" s="97"/>
      <c r="AM386" s="97"/>
      <c r="AN386" s="97"/>
      <c r="AO386" s="97"/>
      <c r="AP386" s="97"/>
    </row>
    <row r="387" ht="15.7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  <c r="AI387" s="97"/>
      <c r="AJ387" s="97"/>
      <c r="AK387" s="97"/>
      <c r="AL387" s="97"/>
      <c r="AM387" s="97"/>
      <c r="AN387" s="97"/>
      <c r="AO387" s="97"/>
      <c r="AP387" s="97"/>
    </row>
    <row r="388" ht="15.7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  <c r="AI388" s="97"/>
      <c r="AJ388" s="97"/>
      <c r="AK388" s="97"/>
      <c r="AL388" s="97"/>
      <c r="AM388" s="97"/>
      <c r="AN388" s="97"/>
      <c r="AO388" s="97"/>
      <c r="AP388" s="97"/>
    </row>
    <row r="389" ht="15.7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  <c r="AF389" s="97"/>
      <c r="AG389" s="97"/>
      <c r="AH389" s="97"/>
      <c r="AI389" s="97"/>
      <c r="AJ389" s="97"/>
      <c r="AK389" s="97"/>
      <c r="AL389" s="97"/>
      <c r="AM389" s="97"/>
      <c r="AN389" s="97"/>
      <c r="AO389" s="97"/>
      <c r="AP389" s="97"/>
    </row>
    <row r="390" ht="15.7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  <c r="AF390" s="97"/>
      <c r="AG390" s="97"/>
      <c r="AH390" s="97"/>
      <c r="AI390" s="97"/>
      <c r="AJ390" s="97"/>
      <c r="AK390" s="97"/>
      <c r="AL390" s="97"/>
      <c r="AM390" s="97"/>
      <c r="AN390" s="97"/>
      <c r="AO390" s="97"/>
      <c r="AP390" s="97"/>
    </row>
    <row r="391" ht="15.7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  <c r="AF391" s="97"/>
      <c r="AG391" s="97"/>
      <c r="AH391" s="97"/>
      <c r="AI391" s="97"/>
      <c r="AJ391" s="97"/>
      <c r="AK391" s="97"/>
      <c r="AL391" s="97"/>
      <c r="AM391" s="97"/>
      <c r="AN391" s="97"/>
      <c r="AO391" s="97"/>
      <c r="AP391" s="97"/>
    </row>
    <row r="392" ht="15.7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  <c r="AF392" s="97"/>
      <c r="AG392" s="97"/>
      <c r="AH392" s="97"/>
      <c r="AI392" s="97"/>
      <c r="AJ392" s="97"/>
      <c r="AK392" s="97"/>
      <c r="AL392" s="97"/>
      <c r="AM392" s="97"/>
      <c r="AN392" s="97"/>
      <c r="AO392" s="97"/>
      <c r="AP392" s="97"/>
    </row>
    <row r="393" ht="15.7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  <c r="AF393" s="97"/>
      <c r="AG393" s="97"/>
      <c r="AH393" s="97"/>
      <c r="AI393" s="97"/>
      <c r="AJ393" s="97"/>
      <c r="AK393" s="97"/>
      <c r="AL393" s="97"/>
      <c r="AM393" s="97"/>
      <c r="AN393" s="97"/>
      <c r="AO393" s="97"/>
      <c r="AP393" s="97"/>
    </row>
    <row r="394" ht="15.7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  <c r="AF394" s="97"/>
      <c r="AG394" s="97"/>
      <c r="AH394" s="97"/>
      <c r="AI394" s="97"/>
      <c r="AJ394" s="97"/>
      <c r="AK394" s="97"/>
      <c r="AL394" s="97"/>
      <c r="AM394" s="97"/>
      <c r="AN394" s="97"/>
      <c r="AO394" s="97"/>
      <c r="AP394" s="97"/>
    </row>
    <row r="395" ht="15.7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  <c r="AF395" s="97"/>
      <c r="AG395" s="97"/>
      <c r="AH395" s="97"/>
      <c r="AI395" s="97"/>
      <c r="AJ395" s="97"/>
      <c r="AK395" s="97"/>
      <c r="AL395" s="97"/>
      <c r="AM395" s="97"/>
      <c r="AN395" s="97"/>
      <c r="AO395" s="97"/>
      <c r="AP395" s="97"/>
    </row>
    <row r="396" ht="15.7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  <c r="AF396" s="97"/>
      <c r="AG396" s="97"/>
      <c r="AH396" s="97"/>
      <c r="AI396" s="97"/>
      <c r="AJ396" s="97"/>
      <c r="AK396" s="97"/>
      <c r="AL396" s="97"/>
      <c r="AM396" s="97"/>
      <c r="AN396" s="97"/>
      <c r="AO396" s="97"/>
      <c r="AP396" s="97"/>
    </row>
    <row r="397" ht="15.7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  <c r="AF397" s="97"/>
      <c r="AG397" s="97"/>
      <c r="AH397" s="97"/>
      <c r="AI397" s="97"/>
      <c r="AJ397" s="97"/>
      <c r="AK397" s="97"/>
      <c r="AL397" s="97"/>
      <c r="AM397" s="97"/>
      <c r="AN397" s="97"/>
      <c r="AO397" s="97"/>
      <c r="AP397" s="97"/>
    </row>
    <row r="398" ht="15.7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  <c r="AF398" s="97"/>
      <c r="AG398" s="97"/>
      <c r="AH398" s="97"/>
      <c r="AI398" s="97"/>
      <c r="AJ398" s="97"/>
      <c r="AK398" s="97"/>
      <c r="AL398" s="97"/>
      <c r="AM398" s="97"/>
      <c r="AN398" s="97"/>
      <c r="AO398" s="97"/>
      <c r="AP398" s="97"/>
    </row>
    <row r="399" ht="15.7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  <c r="AF399" s="97"/>
      <c r="AG399" s="97"/>
      <c r="AH399" s="97"/>
      <c r="AI399" s="97"/>
      <c r="AJ399" s="97"/>
      <c r="AK399" s="97"/>
      <c r="AL399" s="97"/>
      <c r="AM399" s="97"/>
      <c r="AN399" s="97"/>
      <c r="AO399" s="97"/>
      <c r="AP399" s="97"/>
    </row>
    <row r="400" ht="15.7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  <c r="AF400" s="97"/>
      <c r="AG400" s="97"/>
      <c r="AH400" s="97"/>
      <c r="AI400" s="97"/>
      <c r="AJ400" s="97"/>
      <c r="AK400" s="97"/>
      <c r="AL400" s="97"/>
      <c r="AM400" s="97"/>
      <c r="AN400" s="97"/>
      <c r="AO400" s="97"/>
      <c r="AP400" s="97"/>
    </row>
    <row r="401" ht="15.7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  <c r="AF401" s="97"/>
      <c r="AG401" s="97"/>
      <c r="AH401" s="97"/>
      <c r="AI401" s="97"/>
      <c r="AJ401" s="97"/>
      <c r="AK401" s="97"/>
      <c r="AL401" s="97"/>
      <c r="AM401" s="97"/>
      <c r="AN401" s="97"/>
      <c r="AO401" s="97"/>
      <c r="AP401" s="97"/>
    </row>
    <row r="402" ht="15.7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  <c r="AF402" s="97"/>
      <c r="AG402" s="97"/>
      <c r="AH402" s="97"/>
      <c r="AI402" s="97"/>
      <c r="AJ402" s="97"/>
      <c r="AK402" s="97"/>
      <c r="AL402" s="97"/>
      <c r="AM402" s="97"/>
      <c r="AN402" s="97"/>
      <c r="AO402" s="97"/>
      <c r="AP402" s="97"/>
    </row>
    <row r="403" ht="15.7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  <c r="AF403" s="97"/>
      <c r="AG403" s="97"/>
      <c r="AH403" s="97"/>
      <c r="AI403" s="97"/>
      <c r="AJ403" s="97"/>
      <c r="AK403" s="97"/>
      <c r="AL403" s="97"/>
      <c r="AM403" s="97"/>
      <c r="AN403" s="97"/>
      <c r="AO403" s="97"/>
      <c r="AP403" s="97"/>
    </row>
    <row r="404" ht="15.7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  <c r="AF404" s="97"/>
      <c r="AG404" s="97"/>
      <c r="AH404" s="97"/>
      <c r="AI404" s="97"/>
      <c r="AJ404" s="97"/>
      <c r="AK404" s="97"/>
      <c r="AL404" s="97"/>
      <c r="AM404" s="97"/>
      <c r="AN404" s="97"/>
      <c r="AO404" s="97"/>
      <c r="AP404" s="97"/>
    </row>
    <row r="405" ht="15.7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  <c r="AF405" s="97"/>
      <c r="AG405" s="97"/>
      <c r="AH405" s="97"/>
      <c r="AI405" s="97"/>
      <c r="AJ405" s="97"/>
      <c r="AK405" s="97"/>
      <c r="AL405" s="97"/>
      <c r="AM405" s="97"/>
      <c r="AN405" s="97"/>
      <c r="AO405" s="97"/>
      <c r="AP405" s="97"/>
    </row>
    <row r="406" ht="15.7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  <c r="AF406" s="97"/>
      <c r="AG406" s="97"/>
      <c r="AH406" s="97"/>
      <c r="AI406" s="97"/>
      <c r="AJ406" s="97"/>
      <c r="AK406" s="97"/>
      <c r="AL406" s="97"/>
      <c r="AM406" s="97"/>
      <c r="AN406" s="97"/>
      <c r="AO406" s="97"/>
      <c r="AP406" s="97"/>
    </row>
    <row r="407" ht="15.7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  <c r="AF407" s="97"/>
      <c r="AG407" s="97"/>
      <c r="AH407" s="97"/>
      <c r="AI407" s="97"/>
      <c r="AJ407" s="97"/>
      <c r="AK407" s="97"/>
      <c r="AL407" s="97"/>
      <c r="AM407" s="97"/>
      <c r="AN407" s="97"/>
      <c r="AO407" s="97"/>
      <c r="AP407" s="97"/>
    </row>
    <row r="408" ht="15.7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  <c r="AF408" s="97"/>
      <c r="AG408" s="97"/>
      <c r="AH408" s="97"/>
      <c r="AI408" s="97"/>
      <c r="AJ408" s="97"/>
      <c r="AK408" s="97"/>
      <c r="AL408" s="97"/>
      <c r="AM408" s="97"/>
      <c r="AN408" s="97"/>
      <c r="AO408" s="97"/>
      <c r="AP408" s="97"/>
    </row>
    <row r="409" ht="15.7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  <c r="AF409" s="97"/>
      <c r="AG409" s="97"/>
      <c r="AH409" s="97"/>
      <c r="AI409" s="97"/>
      <c r="AJ409" s="97"/>
      <c r="AK409" s="97"/>
      <c r="AL409" s="97"/>
      <c r="AM409" s="97"/>
      <c r="AN409" s="97"/>
      <c r="AO409" s="97"/>
      <c r="AP409" s="97"/>
    </row>
    <row r="410" ht="15.7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  <c r="AF410" s="97"/>
      <c r="AG410" s="97"/>
      <c r="AH410" s="97"/>
      <c r="AI410" s="97"/>
      <c r="AJ410" s="97"/>
      <c r="AK410" s="97"/>
      <c r="AL410" s="97"/>
      <c r="AM410" s="97"/>
      <c r="AN410" s="97"/>
      <c r="AO410" s="97"/>
      <c r="AP410" s="97"/>
    </row>
    <row r="411" ht="15.7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  <c r="AF411" s="97"/>
      <c r="AG411" s="97"/>
      <c r="AH411" s="97"/>
      <c r="AI411" s="97"/>
      <c r="AJ411" s="97"/>
      <c r="AK411" s="97"/>
      <c r="AL411" s="97"/>
      <c r="AM411" s="97"/>
      <c r="AN411" s="97"/>
      <c r="AO411" s="97"/>
      <c r="AP411" s="97"/>
    </row>
    <row r="412" ht="15.7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  <c r="AF412" s="97"/>
      <c r="AG412" s="97"/>
      <c r="AH412" s="97"/>
      <c r="AI412" s="97"/>
      <c r="AJ412" s="97"/>
      <c r="AK412" s="97"/>
      <c r="AL412" s="97"/>
      <c r="AM412" s="97"/>
      <c r="AN412" s="97"/>
      <c r="AO412" s="97"/>
      <c r="AP412" s="97"/>
    </row>
    <row r="413" ht="15.7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  <c r="AF413" s="97"/>
      <c r="AG413" s="97"/>
      <c r="AH413" s="97"/>
      <c r="AI413" s="97"/>
      <c r="AJ413" s="97"/>
      <c r="AK413" s="97"/>
      <c r="AL413" s="97"/>
      <c r="AM413" s="97"/>
      <c r="AN413" s="97"/>
      <c r="AO413" s="97"/>
      <c r="AP413" s="97"/>
    </row>
    <row r="414" ht="15.7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  <c r="AI414" s="97"/>
      <c r="AJ414" s="97"/>
      <c r="AK414" s="97"/>
      <c r="AL414" s="97"/>
      <c r="AM414" s="97"/>
      <c r="AN414" s="97"/>
      <c r="AO414" s="97"/>
      <c r="AP414" s="97"/>
    </row>
    <row r="415" ht="15.7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  <c r="AF415" s="97"/>
      <c r="AG415" s="97"/>
      <c r="AH415" s="97"/>
      <c r="AI415" s="97"/>
      <c r="AJ415" s="97"/>
      <c r="AK415" s="97"/>
      <c r="AL415" s="97"/>
      <c r="AM415" s="97"/>
      <c r="AN415" s="97"/>
      <c r="AO415" s="97"/>
      <c r="AP415" s="97"/>
    </row>
    <row r="416" ht="15.7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  <c r="AF416" s="97"/>
      <c r="AG416" s="97"/>
      <c r="AH416" s="97"/>
      <c r="AI416" s="97"/>
      <c r="AJ416" s="97"/>
      <c r="AK416" s="97"/>
      <c r="AL416" s="97"/>
      <c r="AM416" s="97"/>
      <c r="AN416" s="97"/>
      <c r="AO416" s="97"/>
      <c r="AP416" s="97"/>
    </row>
    <row r="417" ht="15.7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  <c r="AF417" s="97"/>
      <c r="AG417" s="97"/>
      <c r="AH417" s="97"/>
      <c r="AI417" s="97"/>
      <c r="AJ417" s="97"/>
      <c r="AK417" s="97"/>
      <c r="AL417" s="97"/>
      <c r="AM417" s="97"/>
      <c r="AN417" s="97"/>
      <c r="AO417" s="97"/>
      <c r="AP417" s="97"/>
    </row>
    <row r="418" ht="15.7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  <c r="AF418" s="97"/>
      <c r="AG418" s="97"/>
      <c r="AH418" s="97"/>
      <c r="AI418" s="97"/>
      <c r="AJ418" s="97"/>
      <c r="AK418" s="97"/>
      <c r="AL418" s="97"/>
      <c r="AM418" s="97"/>
      <c r="AN418" s="97"/>
      <c r="AO418" s="97"/>
      <c r="AP418" s="97"/>
    </row>
    <row r="419" ht="15.7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7"/>
      <c r="AG419" s="97"/>
      <c r="AH419" s="97"/>
      <c r="AI419" s="97"/>
      <c r="AJ419" s="97"/>
      <c r="AK419" s="97"/>
      <c r="AL419" s="97"/>
      <c r="AM419" s="97"/>
      <c r="AN419" s="97"/>
      <c r="AO419" s="97"/>
      <c r="AP419" s="97"/>
    </row>
    <row r="420" ht="15.7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7"/>
      <c r="AG420" s="97"/>
      <c r="AH420" s="97"/>
      <c r="AI420" s="97"/>
      <c r="AJ420" s="97"/>
      <c r="AK420" s="97"/>
      <c r="AL420" s="97"/>
      <c r="AM420" s="97"/>
      <c r="AN420" s="97"/>
      <c r="AO420" s="97"/>
      <c r="AP420" s="97"/>
    </row>
    <row r="421" ht="15.7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7"/>
      <c r="AG421" s="97"/>
      <c r="AH421" s="97"/>
      <c r="AI421" s="97"/>
      <c r="AJ421" s="97"/>
      <c r="AK421" s="97"/>
      <c r="AL421" s="97"/>
      <c r="AM421" s="97"/>
      <c r="AN421" s="97"/>
      <c r="AO421" s="97"/>
      <c r="AP421" s="97"/>
    </row>
    <row r="422" ht="15.7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7"/>
      <c r="AG422" s="97"/>
      <c r="AH422" s="97"/>
      <c r="AI422" s="97"/>
      <c r="AJ422" s="97"/>
      <c r="AK422" s="97"/>
      <c r="AL422" s="97"/>
      <c r="AM422" s="97"/>
      <c r="AN422" s="97"/>
      <c r="AO422" s="97"/>
      <c r="AP422" s="97"/>
    </row>
    <row r="423" ht="15.7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7"/>
      <c r="AG423" s="97"/>
      <c r="AH423" s="97"/>
      <c r="AI423" s="97"/>
      <c r="AJ423" s="97"/>
      <c r="AK423" s="97"/>
      <c r="AL423" s="97"/>
      <c r="AM423" s="97"/>
      <c r="AN423" s="97"/>
      <c r="AO423" s="97"/>
      <c r="AP423" s="97"/>
    </row>
    <row r="424" ht="15.7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  <c r="AF424" s="97"/>
      <c r="AG424" s="97"/>
      <c r="AH424" s="97"/>
      <c r="AI424" s="97"/>
      <c r="AJ424" s="97"/>
      <c r="AK424" s="97"/>
      <c r="AL424" s="97"/>
      <c r="AM424" s="97"/>
      <c r="AN424" s="97"/>
      <c r="AO424" s="97"/>
      <c r="AP424" s="97"/>
    </row>
    <row r="425" ht="15.7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  <c r="AF425" s="97"/>
      <c r="AG425" s="97"/>
      <c r="AH425" s="97"/>
      <c r="AI425" s="97"/>
      <c r="AJ425" s="97"/>
      <c r="AK425" s="97"/>
      <c r="AL425" s="97"/>
      <c r="AM425" s="97"/>
      <c r="AN425" s="97"/>
      <c r="AO425" s="97"/>
      <c r="AP425" s="97"/>
    </row>
    <row r="426" ht="15.7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  <c r="AF426" s="97"/>
      <c r="AG426" s="97"/>
      <c r="AH426" s="97"/>
      <c r="AI426" s="97"/>
      <c r="AJ426" s="97"/>
      <c r="AK426" s="97"/>
      <c r="AL426" s="97"/>
      <c r="AM426" s="97"/>
      <c r="AN426" s="97"/>
      <c r="AO426" s="97"/>
      <c r="AP426" s="97"/>
    </row>
    <row r="427" ht="15.7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  <c r="AF427" s="97"/>
      <c r="AG427" s="97"/>
      <c r="AH427" s="97"/>
      <c r="AI427" s="97"/>
      <c r="AJ427" s="97"/>
      <c r="AK427" s="97"/>
      <c r="AL427" s="97"/>
      <c r="AM427" s="97"/>
      <c r="AN427" s="97"/>
      <c r="AO427" s="97"/>
      <c r="AP427" s="97"/>
    </row>
    <row r="428" ht="15.7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  <c r="AF428" s="97"/>
      <c r="AG428" s="97"/>
      <c r="AH428" s="97"/>
      <c r="AI428" s="97"/>
      <c r="AJ428" s="97"/>
      <c r="AK428" s="97"/>
      <c r="AL428" s="97"/>
      <c r="AM428" s="97"/>
      <c r="AN428" s="97"/>
      <c r="AO428" s="97"/>
      <c r="AP428" s="97"/>
    </row>
    <row r="429" ht="15.7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  <c r="AF429" s="97"/>
      <c r="AG429" s="97"/>
      <c r="AH429" s="97"/>
      <c r="AI429" s="97"/>
      <c r="AJ429" s="97"/>
      <c r="AK429" s="97"/>
      <c r="AL429" s="97"/>
      <c r="AM429" s="97"/>
      <c r="AN429" s="97"/>
      <c r="AO429" s="97"/>
      <c r="AP429" s="97"/>
    </row>
    <row r="430" ht="15.7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  <c r="AF430" s="97"/>
      <c r="AG430" s="97"/>
      <c r="AH430" s="97"/>
      <c r="AI430" s="97"/>
      <c r="AJ430" s="97"/>
      <c r="AK430" s="97"/>
      <c r="AL430" s="97"/>
      <c r="AM430" s="97"/>
      <c r="AN430" s="97"/>
      <c r="AO430" s="97"/>
      <c r="AP430" s="97"/>
    </row>
    <row r="431" ht="15.7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  <c r="AF431" s="97"/>
      <c r="AG431" s="97"/>
      <c r="AH431" s="97"/>
      <c r="AI431" s="97"/>
      <c r="AJ431" s="97"/>
      <c r="AK431" s="97"/>
      <c r="AL431" s="97"/>
      <c r="AM431" s="97"/>
      <c r="AN431" s="97"/>
      <c r="AO431" s="97"/>
      <c r="AP431" s="97"/>
    </row>
    <row r="432" ht="15.7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  <c r="AF432" s="97"/>
      <c r="AG432" s="97"/>
      <c r="AH432" s="97"/>
      <c r="AI432" s="97"/>
      <c r="AJ432" s="97"/>
      <c r="AK432" s="97"/>
      <c r="AL432" s="97"/>
      <c r="AM432" s="97"/>
      <c r="AN432" s="97"/>
      <c r="AO432" s="97"/>
      <c r="AP432" s="97"/>
    </row>
    <row r="433" ht="15.7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  <c r="AF433" s="97"/>
      <c r="AG433" s="97"/>
      <c r="AH433" s="97"/>
      <c r="AI433" s="97"/>
      <c r="AJ433" s="97"/>
      <c r="AK433" s="97"/>
      <c r="AL433" s="97"/>
      <c r="AM433" s="97"/>
      <c r="AN433" s="97"/>
      <c r="AO433" s="97"/>
      <c r="AP433" s="97"/>
    </row>
    <row r="434" ht="15.7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  <c r="AF434" s="97"/>
      <c r="AG434" s="97"/>
      <c r="AH434" s="97"/>
      <c r="AI434" s="97"/>
      <c r="AJ434" s="97"/>
      <c r="AK434" s="97"/>
      <c r="AL434" s="97"/>
      <c r="AM434" s="97"/>
      <c r="AN434" s="97"/>
      <c r="AO434" s="97"/>
      <c r="AP434" s="97"/>
    </row>
    <row r="435" ht="15.7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  <c r="AF435" s="97"/>
      <c r="AG435" s="97"/>
      <c r="AH435" s="97"/>
      <c r="AI435" s="97"/>
      <c r="AJ435" s="97"/>
      <c r="AK435" s="97"/>
      <c r="AL435" s="97"/>
      <c r="AM435" s="97"/>
      <c r="AN435" s="97"/>
      <c r="AO435" s="97"/>
      <c r="AP435" s="97"/>
    </row>
    <row r="436" ht="15.7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  <c r="AF436" s="97"/>
      <c r="AG436" s="97"/>
      <c r="AH436" s="97"/>
      <c r="AI436" s="97"/>
      <c r="AJ436" s="97"/>
      <c r="AK436" s="97"/>
      <c r="AL436" s="97"/>
      <c r="AM436" s="97"/>
      <c r="AN436" s="97"/>
      <c r="AO436" s="97"/>
      <c r="AP436" s="97"/>
    </row>
    <row r="437" ht="15.7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  <c r="AF437" s="97"/>
      <c r="AG437" s="97"/>
      <c r="AH437" s="97"/>
      <c r="AI437" s="97"/>
      <c r="AJ437" s="97"/>
      <c r="AK437" s="97"/>
      <c r="AL437" s="97"/>
      <c r="AM437" s="97"/>
      <c r="AN437" s="97"/>
      <c r="AO437" s="97"/>
      <c r="AP437" s="97"/>
    </row>
    <row r="438" ht="15.7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  <c r="AF438" s="97"/>
      <c r="AG438" s="97"/>
      <c r="AH438" s="97"/>
      <c r="AI438" s="97"/>
      <c r="AJ438" s="97"/>
      <c r="AK438" s="97"/>
      <c r="AL438" s="97"/>
      <c r="AM438" s="97"/>
      <c r="AN438" s="97"/>
      <c r="AO438" s="97"/>
      <c r="AP438" s="97"/>
    </row>
    <row r="439" ht="15.7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  <c r="AF439" s="97"/>
      <c r="AG439" s="97"/>
      <c r="AH439" s="97"/>
      <c r="AI439" s="97"/>
      <c r="AJ439" s="97"/>
      <c r="AK439" s="97"/>
      <c r="AL439" s="97"/>
      <c r="AM439" s="97"/>
      <c r="AN439" s="97"/>
      <c r="AO439" s="97"/>
      <c r="AP439" s="97"/>
    </row>
    <row r="440" ht="15.7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  <c r="AF440" s="97"/>
      <c r="AG440" s="97"/>
      <c r="AH440" s="97"/>
      <c r="AI440" s="97"/>
      <c r="AJ440" s="97"/>
      <c r="AK440" s="97"/>
      <c r="AL440" s="97"/>
      <c r="AM440" s="97"/>
      <c r="AN440" s="97"/>
      <c r="AO440" s="97"/>
      <c r="AP440" s="97"/>
    </row>
    <row r="441" ht="15.7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  <c r="AF441" s="97"/>
      <c r="AG441" s="97"/>
      <c r="AH441" s="97"/>
      <c r="AI441" s="97"/>
      <c r="AJ441" s="97"/>
      <c r="AK441" s="97"/>
      <c r="AL441" s="97"/>
      <c r="AM441" s="97"/>
      <c r="AN441" s="97"/>
      <c r="AO441" s="97"/>
      <c r="AP441" s="97"/>
    </row>
    <row r="442" ht="15.7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  <c r="AF442" s="97"/>
      <c r="AG442" s="97"/>
      <c r="AH442" s="97"/>
      <c r="AI442" s="97"/>
      <c r="AJ442" s="97"/>
      <c r="AK442" s="97"/>
      <c r="AL442" s="97"/>
      <c r="AM442" s="97"/>
      <c r="AN442" s="97"/>
      <c r="AO442" s="97"/>
      <c r="AP442" s="97"/>
    </row>
    <row r="443" ht="15.7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  <c r="AG443" s="97"/>
      <c r="AH443" s="97"/>
      <c r="AI443" s="97"/>
      <c r="AJ443" s="97"/>
      <c r="AK443" s="97"/>
      <c r="AL443" s="97"/>
      <c r="AM443" s="97"/>
      <c r="AN443" s="97"/>
      <c r="AO443" s="97"/>
      <c r="AP443" s="97"/>
    </row>
    <row r="444" ht="15.7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  <c r="AF444" s="97"/>
      <c r="AG444" s="97"/>
      <c r="AH444" s="97"/>
      <c r="AI444" s="97"/>
      <c r="AJ444" s="97"/>
      <c r="AK444" s="97"/>
      <c r="AL444" s="97"/>
      <c r="AM444" s="97"/>
      <c r="AN444" s="97"/>
      <c r="AO444" s="97"/>
      <c r="AP444" s="97"/>
    </row>
    <row r="445" ht="15.7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  <c r="AF445" s="97"/>
      <c r="AG445" s="97"/>
      <c r="AH445" s="97"/>
      <c r="AI445" s="97"/>
      <c r="AJ445" s="97"/>
      <c r="AK445" s="97"/>
      <c r="AL445" s="97"/>
      <c r="AM445" s="97"/>
      <c r="AN445" s="97"/>
      <c r="AO445" s="97"/>
      <c r="AP445" s="97"/>
    </row>
    <row r="446" ht="15.7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  <c r="AF446" s="97"/>
      <c r="AG446" s="97"/>
      <c r="AH446" s="97"/>
      <c r="AI446" s="97"/>
      <c r="AJ446" s="97"/>
      <c r="AK446" s="97"/>
      <c r="AL446" s="97"/>
      <c r="AM446" s="97"/>
      <c r="AN446" s="97"/>
      <c r="AO446" s="97"/>
      <c r="AP446" s="97"/>
    </row>
    <row r="447" ht="15.7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  <c r="AF447" s="97"/>
      <c r="AG447" s="97"/>
      <c r="AH447" s="97"/>
      <c r="AI447" s="97"/>
      <c r="AJ447" s="97"/>
      <c r="AK447" s="97"/>
      <c r="AL447" s="97"/>
      <c r="AM447" s="97"/>
      <c r="AN447" s="97"/>
      <c r="AO447" s="97"/>
      <c r="AP447" s="97"/>
    </row>
    <row r="448" ht="15.7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  <c r="AF448" s="97"/>
      <c r="AG448" s="97"/>
      <c r="AH448" s="97"/>
      <c r="AI448" s="97"/>
      <c r="AJ448" s="97"/>
      <c r="AK448" s="97"/>
      <c r="AL448" s="97"/>
      <c r="AM448" s="97"/>
      <c r="AN448" s="97"/>
      <c r="AO448" s="97"/>
      <c r="AP448" s="97"/>
    </row>
    <row r="449" ht="15.7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  <c r="AF449" s="97"/>
      <c r="AG449" s="97"/>
      <c r="AH449" s="97"/>
      <c r="AI449" s="97"/>
      <c r="AJ449" s="97"/>
      <c r="AK449" s="97"/>
      <c r="AL449" s="97"/>
      <c r="AM449" s="97"/>
      <c r="AN449" s="97"/>
      <c r="AO449" s="97"/>
      <c r="AP449" s="97"/>
    </row>
    <row r="450" ht="15.7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  <c r="AF450" s="97"/>
      <c r="AG450" s="97"/>
      <c r="AH450" s="97"/>
      <c r="AI450" s="97"/>
      <c r="AJ450" s="97"/>
      <c r="AK450" s="97"/>
      <c r="AL450" s="97"/>
      <c r="AM450" s="97"/>
      <c r="AN450" s="97"/>
      <c r="AO450" s="97"/>
      <c r="AP450" s="97"/>
    </row>
    <row r="451" ht="15.7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  <c r="AF451" s="97"/>
      <c r="AG451" s="97"/>
      <c r="AH451" s="97"/>
      <c r="AI451" s="97"/>
      <c r="AJ451" s="97"/>
      <c r="AK451" s="97"/>
      <c r="AL451" s="97"/>
      <c r="AM451" s="97"/>
      <c r="AN451" s="97"/>
      <c r="AO451" s="97"/>
      <c r="AP451" s="97"/>
    </row>
    <row r="452" ht="15.7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  <c r="AF452" s="97"/>
      <c r="AG452" s="97"/>
      <c r="AH452" s="97"/>
      <c r="AI452" s="97"/>
      <c r="AJ452" s="97"/>
      <c r="AK452" s="97"/>
      <c r="AL452" s="97"/>
      <c r="AM452" s="97"/>
      <c r="AN452" s="97"/>
      <c r="AO452" s="97"/>
      <c r="AP452" s="97"/>
    </row>
    <row r="453" ht="15.7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  <c r="AF453" s="97"/>
      <c r="AG453" s="97"/>
      <c r="AH453" s="97"/>
      <c r="AI453" s="97"/>
      <c r="AJ453" s="97"/>
      <c r="AK453" s="97"/>
      <c r="AL453" s="97"/>
      <c r="AM453" s="97"/>
      <c r="AN453" s="97"/>
      <c r="AO453" s="97"/>
      <c r="AP453" s="97"/>
    </row>
    <row r="454" ht="15.7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  <c r="AF454" s="97"/>
      <c r="AG454" s="97"/>
      <c r="AH454" s="97"/>
      <c r="AI454" s="97"/>
      <c r="AJ454" s="97"/>
      <c r="AK454" s="97"/>
      <c r="AL454" s="97"/>
      <c r="AM454" s="97"/>
      <c r="AN454" s="97"/>
      <c r="AO454" s="97"/>
      <c r="AP454" s="97"/>
    </row>
    <row r="455" ht="15.7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  <c r="AF455" s="97"/>
      <c r="AG455" s="97"/>
      <c r="AH455" s="97"/>
      <c r="AI455" s="97"/>
      <c r="AJ455" s="97"/>
      <c r="AK455" s="97"/>
      <c r="AL455" s="97"/>
      <c r="AM455" s="97"/>
      <c r="AN455" s="97"/>
      <c r="AO455" s="97"/>
      <c r="AP455" s="97"/>
    </row>
    <row r="456" ht="15.7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  <c r="AF456" s="97"/>
      <c r="AG456" s="97"/>
      <c r="AH456" s="97"/>
      <c r="AI456" s="97"/>
      <c r="AJ456" s="97"/>
      <c r="AK456" s="97"/>
      <c r="AL456" s="97"/>
      <c r="AM456" s="97"/>
      <c r="AN456" s="97"/>
      <c r="AO456" s="97"/>
      <c r="AP456" s="97"/>
    </row>
    <row r="457" ht="15.7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  <c r="AF457" s="97"/>
      <c r="AG457" s="97"/>
      <c r="AH457" s="97"/>
      <c r="AI457" s="97"/>
      <c r="AJ457" s="97"/>
      <c r="AK457" s="97"/>
      <c r="AL457" s="97"/>
      <c r="AM457" s="97"/>
      <c r="AN457" s="97"/>
      <c r="AO457" s="97"/>
      <c r="AP457" s="97"/>
    </row>
    <row r="458" ht="15.7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  <c r="AF458" s="97"/>
      <c r="AG458" s="97"/>
      <c r="AH458" s="97"/>
      <c r="AI458" s="97"/>
      <c r="AJ458" s="97"/>
      <c r="AK458" s="97"/>
      <c r="AL458" s="97"/>
      <c r="AM458" s="97"/>
      <c r="AN458" s="97"/>
      <c r="AO458" s="97"/>
      <c r="AP458" s="97"/>
    </row>
    <row r="459" ht="15.7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  <c r="AF459" s="97"/>
      <c r="AG459" s="97"/>
      <c r="AH459" s="97"/>
      <c r="AI459" s="97"/>
      <c r="AJ459" s="97"/>
      <c r="AK459" s="97"/>
      <c r="AL459" s="97"/>
      <c r="AM459" s="97"/>
      <c r="AN459" s="97"/>
      <c r="AO459" s="97"/>
      <c r="AP459" s="97"/>
    </row>
    <row r="460" ht="15.7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  <c r="AF460" s="97"/>
      <c r="AG460" s="97"/>
      <c r="AH460" s="97"/>
      <c r="AI460" s="97"/>
      <c r="AJ460" s="97"/>
      <c r="AK460" s="97"/>
      <c r="AL460" s="97"/>
      <c r="AM460" s="97"/>
      <c r="AN460" s="97"/>
      <c r="AO460" s="97"/>
      <c r="AP460" s="97"/>
    </row>
    <row r="461" ht="15.7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  <c r="AF461" s="97"/>
      <c r="AG461" s="97"/>
      <c r="AH461" s="97"/>
      <c r="AI461" s="97"/>
      <c r="AJ461" s="97"/>
      <c r="AK461" s="97"/>
      <c r="AL461" s="97"/>
      <c r="AM461" s="97"/>
      <c r="AN461" s="97"/>
      <c r="AO461" s="97"/>
      <c r="AP461" s="97"/>
    </row>
    <row r="462" ht="15.7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  <c r="AF462" s="97"/>
      <c r="AG462" s="97"/>
      <c r="AH462" s="97"/>
      <c r="AI462" s="97"/>
      <c r="AJ462" s="97"/>
      <c r="AK462" s="97"/>
      <c r="AL462" s="97"/>
      <c r="AM462" s="97"/>
      <c r="AN462" s="97"/>
      <c r="AO462" s="97"/>
      <c r="AP462" s="97"/>
    </row>
    <row r="463" ht="15.7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  <c r="AF463" s="97"/>
      <c r="AG463" s="97"/>
      <c r="AH463" s="97"/>
      <c r="AI463" s="97"/>
      <c r="AJ463" s="97"/>
      <c r="AK463" s="97"/>
      <c r="AL463" s="97"/>
      <c r="AM463" s="97"/>
      <c r="AN463" s="97"/>
      <c r="AO463" s="97"/>
      <c r="AP463" s="97"/>
    </row>
    <row r="464" ht="15.7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  <c r="AF464" s="97"/>
      <c r="AG464" s="97"/>
      <c r="AH464" s="97"/>
      <c r="AI464" s="97"/>
      <c r="AJ464" s="97"/>
      <c r="AK464" s="97"/>
      <c r="AL464" s="97"/>
      <c r="AM464" s="97"/>
      <c r="AN464" s="97"/>
      <c r="AO464" s="97"/>
      <c r="AP464" s="97"/>
    </row>
    <row r="465" ht="15.7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  <c r="AF465" s="97"/>
      <c r="AG465" s="97"/>
      <c r="AH465" s="97"/>
      <c r="AI465" s="97"/>
      <c r="AJ465" s="97"/>
      <c r="AK465" s="97"/>
      <c r="AL465" s="97"/>
      <c r="AM465" s="97"/>
      <c r="AN465" s="97"/>
      <c r="AO465" s="97"/>
      <c r="AP465" s="97"/>
    </row>
    <row r="466" ht="15.7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  <c r="AF466" s="97"/>
      <c r="AG466" s="97"/>
      <c r="AH466" s="97"/>
      <c r="AI466" s="97"/>
      <c r="AJ466" s="97"/>
      <c r="AK466" s="97"/>
      <c r="AL466" s="97"/>
      <c r="AM466" s="97"/>
      <c r="AN466" s="97"/>
      <c r="AO466" s="97"/>
      <c r="AP466" s="97"/>
    </row>
    <row r="467" ht="15.7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  <c r="AF467" s="97"/>
      <c r="AG467" s="97"/>
      <c r="AH467" s="97"/>
      <c r="AI467" s="97"/>
      <c r="AJ467" s="97"/>
      <c r="AK467" s="97"/>
      <c r="AL467" s="97"/>
      <c r="AM467" s="97"/>
      <c r="AN467" s="97"/>
      <c r="AO467" s="97"/>
      <c r="AP467" s="97"/>
    </row>
    <row r="468" ht="15.7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  <c r="AF468" s="97"/>
      <c r="AG468" s="97"/>
      <c r="AH468" s="97"/>
      <c r="AI468" s="97"/>
      <c r="AJ468" s="97"/>
      <c r="AK468" s="97"/>
      <c r="AL468" s="97"/>
      <c r="AM468" s="97"/>
      <c r="AN468" s="97"/>
      <c r="AO468" s="97"/>
      <c r="AP468" s="97"/>
    </row>
    <row r="469" ht="15.7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  <c r="AF469" s="97"/>
      <c r="AG469" s="97"/>
      <c r="AH469" s="97"/>
      <c r="AI469" s="97"/>
      <c r="AJ469" s="97"/>
      <c r="AK469" s="97"/>
      <c r="AL469" s="97"/>
      <c r="AM469" s="97"/>
      <c r="AN469" s="97"/>
      <c r="AO469" s="97"/>
      <c r="AP469" s="97"/>
    </row>
    <row r="470" ht="15.7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  <c r="AF470" s="97"/>
      <c r="AG470" s="97"/>
      <c r="AH470" s="97"/>
      <c r="AI470" s="97"/>
      <c r="AJ470" s="97"/>
      <c r="AK470" s="97"/>
      <c r="AL470" s="97"/>
      <c r="AM470" s="97"/>
      <c r="AN470" s="97"/>
      <c r="AO470" s="97"/>
      <c r="AP470" s="97"/>
    </row>
    <row r="471" ht="15.7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  <c r="AF471" s="97"/>
      <c r="AG471" s="97"/>
      <c r="AH471" s="97"/>
      <c r="AI471" s="97"/>
      <c r="AJ471" s="97"/>
      <c r="AK471" s="97"/>
      <c r="AL471" s="97"/>
      <c r="AM471" s="97"/>
      <c r="AN471" s="97"/>
      <c r="AO471" s="97"/>
      <c r="AP471" s="97"/>
    </row>
    <row r="472" ht="15.7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  <c r="AF472" s="97"/>
      <c r="AG472" s="97"/>
      <c r="AH472" s="97"/>
      <c r="AI472" s="97"/>
      <c r="AJ472" s="97"/>
      <c r="AK472" s="97"/>
      <c r="AL472" s="97"/>
      <c r="AM472" s="97"/>
      <c r="AN472" s="97"/>
      <c r="AO472" s="97"/>
      <c r="AP472" s="97"/>
    </row>
    <row r="473" ht="15.7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  <c r="AF473" s="97"/>
      <c r="AG473" s="97"/>
      <c r="AH473" s="97"/>
      <c r="AI473" s="97"/>
      <c r="AJ473" s="97"/>
      <c r="AK473" s="97"/>
      <c r="AL473" s="97"/>
      <c r="AM473" s="97"/>
      <c r="AN473" s="97"/>
      <c r="AO473" s="97"/>
      <c r="AP473" s="97"/>
    </row>
    <row r="474" ht="15.7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  <c r="AF474" s="97"/>
      <c r="AG474" s="97"/>
      <c r="AH474" s="97"/>
      <c r="AI474" s="97"/>
      <c r="AJ474" s="97"/>
      <c r="AK474" s="97"/>
      <c r="AL474" s="97"/>
      <c r="AM474" s="97"/>
      <c r="AN474" s="97"/>
      <c r="AO474" s="97"/>
      <c r="AP474" s="97"/>
    </row>
    <row r="475" ht="15.7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  <c r="AF475" s="97"/>
      <c r="AG475" s="97"/>
      <c r="AH475" s="97"/>
      <c r="AI475" s="97"/>
      <c r="AJ475" s="97"/>
      <c r="AK475" s="97"/>
      <c r="AL475" s="97"/>
      <c r="AM475" s="97"/>
      <c r="AN475" s="97"/>
      <c r="AO475" s="97"/>
      <c r="AP475" s="97"/>
    </row>
    <row r="476" ht="15.7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  <c r="AF476" s="97"/>
      <c r="AG476" s="97"/>
      <c r="AH476" s="97"/>
      <c r="AI476" s="97"/>
      <c r="AJ476" s="97"/>
      <c r="AK476" s="97"/>
      <c r="AL476" s="97"/>
      <c r="AM476" s="97"/>
      <c r="AN476" s="97"/>
      <c r="AO476" s="97"/>
      <c r="AP476" s="97"/>
    </row>
    <row r="477" ht="15.7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  <c r="AF477" s="97"/>
      <c r="AG477" s="97"/>
      <c r="AH477" s="97"/>
      <c r="AI477" s="97"/>
      <c r="AJ477" s="97"/>
      <c r="AK477" s="97"/>
      <c r="AL477" s="97"/>
      <c r="AM477" s="97"/>
      <c r="AN477" s="97"/>
      <c r="AO477" s="97"/>
      <c r="AP477" s="97"/>
    </row>
    <row r="478" ht="15.7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  <c r="AF478" s="97"/>
      <c r="AG478" s="97"/>
      <c r="AH478" s="97"/>
      <c r="AI478" s="97"/>
      <c r="AJ478" s="97"/>
      <c r="AK478" s="97"/>
      <c r="AL478" s="97"/>
      <c r="AM478" s="97"/>
      <c r="AN478" s="97"/>
      <c r="AO478" s="97"/>
      <c r="AP478" s="97"/>
    </row>
    <row r="479" ht="15.7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  <c r="AF479" s="97"/>
      <c r="AG479" s="97"/>
      <c r="AH479" s="97"/>
      <c r="AI479" s="97"/>
      <c r="AJ479" s="97"/>
      <c r="AK479" s="97"/>
      <c r="AL479" s="97"/>
      <c r="AM479" s="97"/>
      <c r="AN479" s="97"/>
      <c r="AO479" s="97"/>
      <c r="AP479" s="97"/>
    </row>
    <row r="480" ht="15.7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  <c r="AF480" s="97"/>
      <c r="AG480" s="97"/>
      <c r="AH480" s="97"/>
      <c r="AI480" s="97"/>
      <c r="AJ480" s="97"/>
      <c r="AK480" s="97"/>
      <c r="AL480" s="97"/>
      <c r="AM480" s="97"/>
      <c r="AN480" s="97"/>
      <c r="AO480" s="97"/>
      <c r="AP480" s="97"/>
    </row>
    <row r="481" ht="15.7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  <c r="AF481" s="97"/>
      <c r="AG481" s="97"/>
      <c r="AH481" s="97"/>
      <c r="AI481" s="97"/>
      <c r="AJ481" s="97"/>
      <c r="AK481" s="97"/>
      <c r="AL481" s="97"/>
      <c r="AM481" s="97"/>
      <c r="AN481" s="97"/>
      <c r="AO481" s="97"/>
      <c r="AP481" s="97"/>
    </row>
    <row r="482" ht="15.7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  <c r="AF482" s="97"/>
      <c r="AG482" s="97"/>
      <c r="AH482" s="97"/>
      <c r="AI482" s="97"/>
      <c r="AJ482" s="97"/>
      <c r="AK482" s="97"/>
      <c r="AL482" s="97"/>
      <c r="AM482" s="97"/>
      <c r="AN482" s="97"/>
      <c r="AO482" s="97"/>
      <c r="AP482" s="97"/>
    </row>
    <row r="483" ht="15.7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  <c r="AF483" s="97"/>
      <c r="AG483" s="97"/>
      <c r="AH483" s="97"/>
      <c r="AI483" s="97"/>
      <c r="AJ483" s="97"/>
      <c r="AK483" s="97"/>
      <c r="AL483" s="97"/>
      <c r="AM483" s="97"/>
      <c r="AN483" s="97"/>
      <c r="AO483" s="97"/>
      <c r="AP483" s="97"/>
    </row>
    <row r="484" ht="15.7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  <c r="AF484" s="97"/>
      <c r="AG484" s="97"/>
      <c r="AH484" s="97"/>
      <c r="AI484" s="97"/>
      <c r="AJ484" s="97"/>
      <c r="AK484" s="97"/>
      <c r="AL484" s="97"/>
      <c r="AM484" s="97"/>
      <c r="AN484" s="97"/>
      <c r="AO484" s="97"/>
      <c r="AP484" s="97"/>
    </row>
    <row r="485" ht="15.7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  <c r="AF485" s="97"/>
      <c r="AG485" s="97"/>
      <c r="AH485" s="97"/>
      <c r="AI485" s="97"/>
      <c r="AJ485" s="97"/>
      <c r="AK485" s="97"/>
      <c r="AL485" s="97"/>
      <c r="AM485" s="97"/>
      <c r="AN485" s="97"/>
      <c r="AO485" s="97"/>
      <c r="AP485" s="97"/>
    </row>
    <row r="486" ht="15.7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  <c r="AF486" s="97"/>
      <c r="AG486" s="97"/>
      <c r="AH486" s="97"/>
      <c r="AI486" s="97"/>
      <c r="AJ486" s="97"/>
      <c r="AK486" s="97"/>
      <c r="AL486" s="97"/>
      <c r="AM486" s="97"/>
      <c r="AN486" s="97"/>
      <c r="AO486" s="97"/>
      <c r="AP486" s="97"/>
    </row>
    <row r="487" ht="15.7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  <c r="AF487" s="97"/>
      <c r="AG487" s="97"/>
      <c r="AH487" s="97"/>
      <c r="AI487" s="97"/>
      <c r="AJ487" s="97"/>
      <c r="AK487" s="97"/>
      <c r="AL487" s="97"/>
      <c r="AM487" s="97"/>
      <c r="AN487" s="97"/>
      <c r="AO487" s="97"/>
      <c r="AP487" s="97"/>
    </row>
    <row r="488" ht="15.7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  <c r="AF488" s="97"/>
      <c r="AG488" s="97"/>
      <c r="AH488" s="97"/>
      <c r="AI488" s="97"/>
      <c r="AJ488" s="97"/>
      <c r="AK488" s="97"/>
      <c r="AL488" s="97"/>
      <c r="AM488" s="97"/>
      <c r="AN488" s="97"/>
      <c r="AO488" s="97"/>
      <c r="AP488" s="97"/>
    </row>
    <row r="489" ht="15.7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  <c r="AF489" s="97"/>
      <c r="AG489" s="97"/>
      <c r="AH489" s="97"/>
      <c r="AI489" s="97"/>
      <c r="AJ489" s="97"/>
      <c r="AK489" s="97"/>
      <c r="AL489" s="97"/>
      <c r="AM489" s="97"/>
      <c r="AN489" s="97"/>
      <c r="AO489" s="97"/>
      <c r="AP489" s="97"/>
    </row>
    <row r="490" ht="15.7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  <c r="AF490" s="97"/>
      <c r="AG490" s="97"/>
      <c r="AH490" s="97"/>
      <c r="AI490" s="97"/>
      <c r="AJ490" s="97"/>
      <c r="AK490" s="97"/>
      <c r="AL490" s="97"/>
      <c r="AM490" s="97"/>
      <c r="AN490" s="97"/>
      <c r="AO490" s="97"/>
      <c r="AP490" s="97"/>
    </row>
    <row r="491" ht="15.7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  <c r="AF491" s="97"/>
      <c r="AG491" s="97"/>
      <c r="AH491" s="97"/>
      <c r="AI491" s="97"/>
      <c r="AJ491" s="97"/>
      <c r="AK491" s="97"/>
      <c r="AL491" s="97"/>
      <c r="AM491" s="97"/>
      <c r="AN491" s="97"/>
      <c r="AO491" s="97"/>
      <c r="AP491" s="97"/>
    </row>
    <row r="492" ht="15.7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  <c r="AF492" s="97"/>
      <c r="AG492" s="97"/>
      <c r="AH492" s="97"/>
      <c r="AI492" s="97"/>
      <c r="AJ492" s="97"/>
      <c r="AK492" s="97"/>
      <c r="AL492" s="97"/>
      <c r="AM492" s="97"/>
      <c r="AN492" s="97"/>
      <c r="AO492" s="97"/>
      <c r="AP492" s="97"/>
    </row>
    <row r="493" ht="15.7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  <c r="AF493" s="97"/>
      <c r="AG493" s="97"/>
      <c r="AH493" s="97"/>
      <c r="AI493" s="97"/>
      <c r="AJ493" s="97"/>
      <c r="AK493" s="97"/>
      <c r="AL493" s="97"/>
      <c r="AM493" s="97"/>
      <c r="AN493" s="97"/>
      <c r="AO493" s="97"/>
      <c r="AP493" s="97"/>
    </row>
    <row r="494" ht="15.7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  <c r="AF494" s="97"/>
      <c r="AG494" s="97"/>
      <c r="AH494" s="97"/>
      <c r="AI494" s="97"/>
      <c r="AJ494" s="97"/>
      <c r="AK494" s="97"/>
      <c r="AL494" s="97"/>
      <c r="AM494" s="97"/>
      <c r="AN494" s="97"/>
      <c r="AO494" s="97"/>
      <c r="AP494" s="97"/>
    </row>
    <row r="495" ht="15.7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  <c r="AF495" s="97"/>
      <c r="AG495" s="97"/>
      <c r="AH495" s="97"/>
      <c r="AI495" s="97"/>
      <c r="AJ495" s="97"/>
      <c r="AK495" s="97"/>
      <c r="AL495" s="97"/>
      <c r="AM495" s="97"/>
      <c r="AN495" s="97"/>
      <c r="AO495" s="97"/>
      <c r="AP495" s="97"/>
    </row>
    <row r="496" ht="15.7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  <c r="AF496" s="97"/>
      <c r="AG496" s="97"/>
      <c r="AH496" s="97"/>
      <c r="AI496" s="97"/>
      <c r="AJ496" s="97"/>
      <c r="AK496" s="97"/>
      <c r="AL496" s="97"/>
      <c r="AM496" s="97"/>
      <c r="AN496" s="97"/>
      <c r="AO496" s="97"/>
      <c r="AP496" s="97"/>
    </row>
    <row r="497" ht="15.7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  <c r="AF497" s="97"/>
      <c r="AG497" s="97"/>
      <c r="AH497" s="97"/>
      <c r="AI497" s="97"/>
      <c r="AJ497" s="97"/>
      <c r="AK497" s="97"/>
      <c r="AL497" s="97"/>
      <c r="AM497" s="97"/>
      <c r="AN497" s="97"/>
      <c r="AO497" s="97"/>
      <c r="AP497" s="97"/>
    </row>
    <row r="498" ht="15.7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  <c r="AF498" s="97"/>
      <c r="AG498" s="97"/>
      <c r="AH498" s="97"/>
      <c r="AI498" s="97"/>
      <c r="AJ498" s="97"/>
      <c r="AK498" s="97"/>
      <c r="AL498" s="97"/>
      <c r="AM498" s="97"/>
      <c r="AN498" s="97"/>
      <c r="AO498" s="97"/>
      <c r="AP498" s="97"/>
    </row>
    <row r="499" ht="15.7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  <c r="AF499" s="97"/>
      <c r="AG499" s="97"/>
      <c r="AH499" s="97"/>
      <c r="AI499" s="97"/>
      <c r="AJ499" s="97"/>
      <c r="AK499" s="97"/>
      <c r="AL499" s="97"/>
      <c r="AM499" s="97"/>
      <c r="AN499" s="97"/>
      <c r="AO499" s="97"/>
      <c r="AP499" s="97"/>
    </row>
    <row r="500" ht="15.7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  <c r="AF500" s="97"/>
      <c r="AG500" s="97"/>
      <c r="AH500" s="97"/>
      <c r="AI500" s="97"/>
      <c r="AJ500" s="97"/>
      <c r="AK500" s="97"/>
      <c r="AL500" s="97"/>
      <c r="AM500" s="97"/>
      <c r="AN500" s="97"/>
      <c r="AO500" s="97"/>
      <c r="AP500" s="97"/>
    </row>
    <row r="501" ht="15.7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  <c r="AF501" s="97"/>
      <c r="AG501" s="97"/>
      <c r="AH501" s="97"/>
      <c r="AI501" s="97"/>
      <c r="AJ501" s="97"/>
      <c r="AK501" s="97"/>
      <c r="AL501" s="97"/>
      <c r="AM501" s="97"/>
      <c r="AN501" s="97"/>
      <c r="AO501" s="97"/>
      <c r="AP501" s="97"/>
    </row>
    <row r="502" ht="15.7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  <c r="AI502" s="97"/>
      <c r="AJ502" s="97"/>
      <c r="AK502" s="97"/>
      <c r="AL502" s="97"/>
      <c r="AM502" s="97"/>
      <c r="AN502" s="97"/>
      <c r="AO502" s="97"/>
      <c r="AP502" s="97"/>
    </row>
    <row r="503" ht="15.7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  <c r="AF503" s="97"/>
      <c r="AG503" s="97"/>
      <c r="AH503" s="97"/>
      <c r="AI503" s="97"/>
      <c r="AJ503" s="97"/>
      <c r="AK503" s="97"/>
      <c r="AL503" s="97"/>
      <c r="AM503" s="97"/>
      <c r="AN503" s="97"/>
      <c r="AO503" s="97"/>
      <c r="AP503" s="97"/>
    </row>
    <row r="504" ht="15.7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  <c r="AF504" s="97"/>
      <c r="AG504" s="97"/>
      <c r="AH504" s="97"/>
      <c r="AI504" s="97"/>
      <c r="AJ504" s="97"/>
      <c r="AK504" s="97"/>
      <c r="AL504" s="97"/>
      <c r="AM504" s="97"/>
      <c r="AN504" s="97"/>
      <c r="AO504" s="97"/>
      <c r="AP504" s="97"/>
    </row>
    <row r="505" ht="15.7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  <c r="AF505" s="97"/>
      <c r="AG505" s="97"/>
      <c r="AH505" s="97"/>
      <c r="AI505" s="97"/>
      <c r="AJ505" s="97"/>
      <c r="AK505" s="97"/>
      <c r="AL505" s="97"/>
      <c r="AM505" s="97"/>
      <c r="AN505" s="97"/>
      <c r="AO505" s="97"/>
      <c r="AP505" s="97"/>
    </row>
    <row r="506" ht="15.7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  <c r="AF506" s="97"/>
      <c r="AG506" s="97"/>
      <c r="AH506" s="97"/>
      <c r="AI506" s="97"/>
      <c r="AJ506" s="97"/>
      <c r="AK506" s="97"/>
      <c r="AL506" s="97"/>
      <c r="AM506" s="97"/>
      <c r="AN506" s="97"/>
      <c r="AO506" s="97"/>
      <c r="AP506" s="97"/>
    </row>
    <row r="507" ht="15.7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  <c r="AF507" s="97"/>
      <c r="AG507" s="97"/>
      <c r="AH507" s="97"/>
      <c r="AI507" s="97"/>
      <c r="AJ507" s="97"/>
      <c r="AK507" s="97"/>
      <c r="AL507" s="97"/>
      <c r="AM507" s="97"/>
      <c r="AN507" s="97"/>
      <c r="AO507" s="97"/>
      <c r="AP507" s="97"/>
    </row>
    <row r="508" ht="15.7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7"/>
      <c r="AG508" s="97"/>
      <c r="AH508" s="97"/>
      <c r="AI508" s="97"/>
      <c r="AJ508" s="97"/>
      <c r="AK508" s="97"/>
      <c r="AL508" s="97"/>
      <c r="AM508" s="97"/>
      <c r="AN508" s="97"/>
      <c r="AO508" s="97"/>
      <c r="AP508" s="97"/>
    </row>
    <row r="509" ht="15.7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7"/>
      <c r="AG509" s="97"/>
      <c r="AH509" s="97"/>
      <c r="AI509" s="97"/>
      <c r="AJ509" s="97"/>
      <c r="AK509" s="97"/>
      <c r="AL509" s="97"/>
      <c r="AM509" s="97"/>
      <c r="AN509" s="97"/>
      <c r="AO509" s="97"/>
      <c r="AP509" s="97"/>
    </row>
    <row r="510" ht="15.7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7"/>
      <c r="AG510" s="97"/>
      <c r="AH510" s="97"/>
      <c r="AI510" s="97"/>
      <c r="AJ510" s="97"/>
      <c r="AK510" s="97"/>
      <c r="AL510" s="97"/>
      <c r="AM510" s="97"/>
      <c r="AN510" s="97"/>
      <c r="AO510" s="97"/>
      <c r="AP510" s="97"/>
    </row>
    <row r="511" ht="15.7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7"/>
      <c r="AG511" s="97"/>
      <c r="AH511" s="97"/>
      <c r="AI511" s="97"/>
      <c r="AJ511" s="97"/>
      <c r="AK511" s="97"/>
      <c r="AL511" s="97"/>
      <c r="AM511" s="97"/>
      <c r="AN511" s="97"/>
      <c r="AO511" s="97"/>
      <c r="AP511" s="97"/>
    </row>
    <row r="512" ht="15.7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7"/>
      <c r="AG512" s="97"/>
      <c r="AH512" s="97"/>
      <c r="AI512" s="97"/>
      <c r="AJ512" s="97"/>
      <c r="AK512" s="97"/>
      <c r="AL512" s="97"/>
      <c r="AM512" s="97"/>
      <c r="AN512" s="97"/>
      <c r="AO512" s="97"/>
      <c r="AP512" s="97"/>
    </row>
    <row r="513" ht="15.7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  <c r="AF513" s="97"/>
      <c r="AG513" s="97"/>
      <c r="AH513" s="97"/>
      <c r="AI513" s="97"/>
      <c r="AJ513" s="97"/>
      <c r="AK513" s="97"/>
      <c r="AL513" s="97"/>
      <c r="AM513" s="97"/>
      <c r="AN513" s="97"/>
      <c r="AO513" s="97"/>
      <c r="AP513" s="97"/>
    </row>
    <row r="514" ht="15.7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  <c r="AF514" s="97"/>
      <c r="AG514" s="97"/>
      <c r="AH514" s="97"/>
      <c r="AI514" s="97"/>
      <c r="AJ514" s="97"/>
      <c r="AK514" s="97"/>
      <c r="AL514" s="97"/>
      <c r="AM514" s="97"/>
      <c r="AN514" s="97"/>
      <c r="AO514" s="97"/>
      <c r="AP514" s="97"/>
    </row>
    <row r="515" ht="15.7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  <c r="AF515" s="97"/>
      <c r="AG515" s="97"/>
      <c r="AH515" s="97"/>
      <c r="AI515" s="97"/>
      <c r="AJ515" s="97"/>
      <c r="AK515" s="97"/>
      <c r="AL515" s="97"/>
      <c r="AM515" s="97"/>
      <c r="AN515" s="97"/>
      <c r="AO515" s="97"/>
      <c r="AP515" s="97"/>
    </row>
    <row r="516" ht="15.7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  <c r="AF516" s="97"/>
      <c r="AG516" s="97"/>
      <c r="AH516" s="97"/>
      <c r="AI516" s="97"/>
      <c r="AJ516" s="97"/>
      <c r="AK516" s="97"/>
      <c r="AL516" s="97"/>
      <c r="AM516" s="97"/>
      <c r="AN516" s="97"/>
      <c r="AO516" s="97"/>
      <c r="AP516" s="97"/>
    </row>
    <row r="517" ht="15.7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  <c r="AF517" s="97"/>
      <c r="AG517" s="97"/>
      <c r="AH517" s="97"/>
      <c r="AI517" s="97"/>
      <c r="AJ517" s="97"/>
      <c r="AK517" s="97"/>
      <c r="AL517" s="97"/>
      <c r="AM517" s="97"/>
      <c r="AN517" s="97"/>
      <c r="AO517" s="97"/>
      <c r="AP517" s="97"/>
    </row>
    <row r="518" ht="15.7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  <c r="AF518" s="97"/>
      <c r="AG518" s="97"/>
      <c r="AH518" s="97"/>
      <c r="AI518" s="97"/>
      <c r="AJ518" s="97"/>
      <c r="AK518" s="97"/>
      <c r="AL518" s="97"/>
      <c r="AM518" s="97"/>
      <c r="AN518" s="97"/>
      <c r="AO518" s="97"/>
      <c r="AP518" s="97"/>
    </row>
    <row r="519" ht="15.7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  <c r="AF519" s="97"/>
      <c r="AG519" s="97"/>
      <c r="AH519" s="97"/>
      <c r="AI519" s="97"/>
      <c r="AJ519" s="97"/>
      <c r="AK519" s="97"/>
      <c r="AL519" s="97"/>
      <c r="AM519" s="97"/>
      <c r="AN519" s="97"/>
      <c r="AO519" s="97"/>
      <c r="AP519" s="97"/>
    </row>
    <row r="520" ht="15.7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  <c r="AF520" s="97"/>
      <c r="AG520" s="97"/>
      <c r="AH520" s="97"/>
      <c r="AI520" s="97"/>
      <c r="AJ520" s="97"/>
      <c r="AK520" s="97"/>
      <c r="AL520" s="97"/>
      <c r="AM520" s="97"/>
      <c r="AN520" s="97"/>
      <c r="AO520" s="97"/>
      <c r="AP520" s="97"/>
    </row>
    <row r="521" ht="15.7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  <c r="AF521" s="97"/>
      <c r="AG521" s="97"/>
      <c r="AH521" s="97"/>
      <c r="AI521" s="97"/>
      <c r="AJ521" s="97"/>
      <c r="AK521" s="97"/>
      <c r="AL521" s="97"/>
      <c r="AM521" s="97"/>
      <c r="AN521" s="97"/>
      <c r="AO521" s="97"/>
      <c r="AP521" s="97"/>
    </row>
    <row r="522" ht="15.7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  <c r="AF522" s="97"/>
      <c r="AG522" s="97"/>
      <c r="AH522" s="97"/>
      <c r="AI522" s="97"/>
      <c r="AJ522" s="97"/>
      <c r="AK522" s="97"/>
      <c r="AL522" s="97"/>
      <c r="AM522" s="97"/>
      <c r="AN522" s="97"/>
      <c r="AO522" s="97"/>
      <c r="AP522" s="97"/>
    </row>
    <row r="523" ht="15.7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  <c r="AF523" s="97"/>
      <c r="AG523" s="97"/>
      <c r="AH523" s="97"/>
      <c r="AI523" s="97"/>
      <c r="AJ523" s="97"/>
      <c r="AK523" s="97"/>
      <c r="AL523" s="97"/>
      <c r="AM523" s="97"/>
      <c r="AN523" s="97"/>
      <c r="AO523" s="97"/>
      <c r="AP523" s="97"/>
    </row>
    <row r="524" ht="15.7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  <c r="AF524" s="97"/>
      <c r="AG524" s="97"/>
      <c r="AH524" s="97"/>
      <c r="AI524" s="97"/>
      <c r="AJ524" s="97"/>
      <c r="AK524" s="97"/>
      <c r="AL524" s="97"/>
      <c r="AM524" s="97"/>
      <c r="AN524" s="97"/>
      <c r="AO524" s="97"/>
      <c r="AP524" s="97"/>
    </row>
    <row r="525" ht="15.7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  <c r="AF525" s="97"/>
      <c r="AG525" s="97"/>
      <c r="AH525" s="97"/>
      <c r="AI525" s="97"/>
      <c r="AJ525" s="97"/>
      <c r="AK525" s="97"/>
      <c r="AL525" s="97"/>
      <c r="AM525" s="97"/>
      <c r="AN525" s="97"/>
      <c r="AO525" s="97"/>
      <c r="AP525" s="97"/>
    </row>
    <row r="526" ht="15.7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  <c r="AF526" s="97"/>
      <c r="AG526" s="97"/>
      <c r="AH526" s="97"/>
      <c r="AI526" s="97"/>
      <c r="AJ526" s="97"/>
      <c r="AK526" s="97"/>
      <c r="AL526" s="97"/>
      <c r="AM526" s="97"/>
      <c r="AN526" s="97"/>
      <c r="AO526" s="97"/>
      <c r="AP526" s="97"/>
    </row>
    <row r="527" ht="15.7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  <c r="AF527" s="97"/>
      <c r="AG527" s="97"/>
      <c r="AH527" s="97"/>
      <c r="AI527" s="97"/>
      <c r="AJ527" s="97"/>
      <c r="AK527" s="97"/>
      <c r="AL527" s="97"/>
      <c r="AM527" s="97"/>
      <c r="AN527" s="97"/>
      <c r="AO527" s="97"/>
      <c r="AP527" s="97"/>
    </row>
    <row r="528" ht="15.7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  <c r="AF528" s="97"/>
      <c r="AG528" s="97"/>
      <c r="AH528" s="97"/>
      <c r="AI528" s="97"/>
      <c r="AJ528" s="97"/>
      <c r="AK528" s="97"/>
      <c r="AL528" s="97"/>
      <c r="AM528" s="97"/>
      <c r="AN528" s="97"/>
      <c r="AO528" s="97"/>
      <c r="AP528" s="97"/>
    </row>
    <row r="529" ht="15.7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  <c r="AF529" s="97"/>
      <c r="AG529" s="97"/>
      <c r="AH529" s="97"/>
      <c r="AI529" s="97"/>
      <c r="AJ529" s="97"/>
      <c r="AK529" s="97"/>
      <c r="AL529" s="97"/>
      <c r="AM529" s="97"/>
      <c r="AN529" s="97"/>
      <c r="AO529" s="97"/>
      <c r="AP529" s="97"/>
    </row>
    <row r="530" ht="15.7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  <c r="AF530" s="97"/>
      <c r="AG530" s="97"/>
      <c r="AH530" s="97"/>
      <c r="AI530" s="97"/>
      <c r="AJ530" s="97"/>
      <c r="AK530" s="97"/>
      <c r="AL530" s="97"/>
      <c r="AM530" s="97"/>
      <c r="AN530" s="97"/>
      <c r="AO530" s="97"/>
      <c r="AP530" s="97"/>
    </row>
    <row r="531" ht="15.7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  <c r="AF531" s="97"/>
      <c r="AG531" s="97"/>
      <c r="AH531" s="97"/>
      <c r="AI531" s="97"/>
      <c r="AJ531" s="97"/>
      <c r="AK531" s="97"/>
      <c r="AL531" s="97"/>
      <c r="AM531" s="97"/>
      <c r="AN531" s="97"/>
      <c r="AO531" s="97"/>
      <c r="AP531" s="97"/>
    </row>
    <row r="532" ht="15.7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  <c r="AF532" s="97"/>
      <c r="AG532" s="97"/>
      <c r="AH532" s="97"/>
      <c r="AI532" s="97"/>
      <c r="AJ532" s="97"/>
      <c r="AK532" s="97"/>
      <c r="AL532" s="97"/>
      <c r="AM532" s="97"/>
      <c r="AN532" s="97"/>
      <c r="AO532" s="97"/>
      <c r="AP532" s="97"/>
    </row>
    <row r="533" ht="15.7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  <c r="AF533" s="97"/>
      <c r="AG533" s="97"/>
      <c r="AH533" s="97"/>
      <c r="AI533" s="97"/>
      <c r="AJ533" s="97"/>
      <c r="AK533" s="97"/>
      <c r="AL533" s="97"/>
      <c r="AM533" s="97"/>
      <c r="AN533" s="97"/>
      <c r="AO533" s="97"/>
      <c r="AP533" s="97"/>
    </row>
    <row r="534" ht="15.7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  <c r="AL534" s="97"/>
      <c r="AM534" s="97"/>
      <c r="AN534" s="97"/>
      <c r="AO534" s="97"/>
      <c r="AP534" s="97"/>
    </row>
    <row r="535" ht="15.7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  <c r="AF535" s="97"/>
      <c r="AG535" s="97"/>
      <c r="AH535" s="97"/>
      <c r="AI535" s="97"/>
      <c r="AJ535" s="97"/>
      <c r="AK535" s="97"/>
      <c r="AL535" s="97"/>
      <c r="AM535" s="97"/>
      <c r="AN535" s="97"/>
      <c r="AO535" s="97"/>
      <c r="AP535" s="97"/>
    </row>
    <row r="536" ht="15.7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  <c r="AF536" s="97"/>
      <c r="AG536" s="97"/>
      <c r="AH536" s="97"/>
      <c r="AI536" s="97"/>
      <c r="AJ536" s="97"/>
      <c r="AK536" s="97"/>
      <c r="AL536" s="97"/>
      <c r="AM536" s="97"/>
      <c r="AN536" s="97"/>
      <c r="AO536" s="97"/>
      <c r="AP536" s="97"/>
    </row>
    <row r="537" ht="15.7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  <c r="AF537" s="97"/>
      <c r="AG537" s="97"/>
      <c r="AH537" s="97"/>
      <c r="AI537" s="97"/>
      <c r="AJ537" s="97"/>
      <c r="AK537" s="97"/>
      <c r="AL537" s="97"/>
      <c r="AM537" s="97"/>
      <c r="AN537" s="97"/>
      <c r="AO537" s="97"/>
      <c r="AP537" s="97"/>
    </row>
    <row r="538" ht="15.7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  <c r="AF538" s="97"/>
      <c r="AG538" s="97"/>
      <c r="AH538" s="97"/>
      <c r="AI538" s="97"/>
      <c r="AJ538" s="97"/>
      <c r="AK538" s="97"/>
      <c r="AL538" s="97"/>
      <c r="AM538" s="97"/>
      <c r="AN538" s="97"/>
      <c r="AO538" s="97"/>
      <c r="AP538" s="97"/>
    </row>
    <row r="539" ht="15.7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  <c r="AF539" s="97"/>
      <c r="AG539" s="97"/>
      <c r="AH539" s="97"/>
      <c r="AI539" s="97"/>
      <c r="AJ539" s="97"/>
      <c r="AK539" s="97"/>
      <c r="AL539" s="97"/>
      <c r="AM539" s="97"/>
      <c r="AN539" s="97"/>
      <c r="AO539" s="97"/>
      <c r="AP539" s="97"/>
    </row>
    <row r="540" ht="15.7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  <c r="AF540" s="97"/>
      <c r="AG540" s="97"/>
      <c r="AH540" s="97"/>
      <c r="AI540" s="97"/>
      <c r="AJ540" s="97"/>
      <c r="AK540" s="97"/>
      <c r="AL540" s="97"/>
      <c r="AM540" s="97"/>
      <c r="AN540" s="97"/>
      <c r="AO540" s="97"/>
      <c r="AP540" s="97"/>
    </row>
    <row r="541" ht="15.7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  <c r="AF541" s="97"/>
      <c r="AG541" s="97"/>
      <c r="AH541" s="97"/>
      <c r="AI541" s="97"/>
      <c r="AJ541" s="97"/>
      <c r="AK541" s="97"/>
      <c r="AL541" s="97"/>
      <c r="AM541" s="97"/>
      <c r="AN541" s="97"/>
      <c r="AO541" s="97"/>
      <c r="AP541" s="97"/>
    </row>
    <row r="542" ht="15.7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  <c r="AF542" s="97"/>
      <c r="AG542" s="97"/>
      <c r="AH542" s="97"/>
      <c r="AI542" s="97"/>
      <c r="AJ542" s="97"/>
      <c r="AK542" s="97"/>
      <c r="AL542" s="97"/>
      <c r="AM542" s="97"/>
      <c r="AN542" s="97"/>
      <c r="AO542" s="97"/>
      <c r="AP542" s="97"/>
    </row>
    <row r="543" ht="15.7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  <c r="AF543" s="97"/>
      <c r="AG543" s="97"/>
      <c r="AH543" s="97"/>
      <c r="AI543" s="97"/>
      <c r="AJ543" s="97"/>
      <c r="AK543" s="97"/>
      <c r="AL543" s="97"/>
      <c r="AM543" s="97"/>
      <c r="AN543" s="97"/>
      <c r="AO543" s="97"/>
      <c r="AP543" s="97"/>
    </row>
    <row r="544" ht="15.7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  <c r="AF544" s="97"/>
      <c r="AG544" s="97"/>
      <c r="AH544" s="97"/>
      <c r="AI544" s="97"/>
      <c r="AJ544" s="97"/>
      <c r="AK544" s="97"/>
      <c r="AL544" s="97"/>
      <c r="AM544" s="97"/>
      <c r="AN544" s="97"/>
      <c r="AO544" s="97"/>
      <c r="AP544" s="97"/>
    </row>
    <row r="545" ht="15.7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  <c r="AL545" s="97"/>
      <c r="AM545" s="97"/>
      <c r="AN545" s="97"/>
      <c r="AO545" s="97"/>
      <c r="AP545" s="97"/>
    </row>
    <row r="546" ht="15.7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  <c r="AF546" s="97"/>
      <c r="AG546" s="97"/>
      <c r="AH546" s="97"/>
      <c r="AI546" s="97"/>
      <c r="AJ546" s="97"/>
      <c r="AK546" s="97"/>
      <c r="AL546" s="97"/>
      <c r="AM546" s="97"/>
      <c r="AN546" s="97"/>
      <c r="AO546" s="97"/>
      <c r="AP546" s="97"/>
    </row>
    <row r="547" ht="15.7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  <c r="AF547" s="97"/>
      <c r="AG547" s="97"/>
      <c r="AH547" s="97"/>
      <c r="AI547" s="97"/>
      <c r="AJ547" s="97"/>
      <c r="AK547" s="97"/>
      <c r="AL547" s="97"/>
      <c r="AM547" s="97"/>
      <c r="AN547" s="97"/>
      <c r="AO547" s="97"/>
      <c r="AP547" s="97"/>
    </row>
    <row r="548" ht="15.7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  <c r="AF548" s="97"/>
      <c r="AG548" s="97"/>
      <c r="AH548" s="97"/>
      <c r="AI548" s="97"/>
      <c r="AJ548" s="97"/>
      <c r="AK548" s="97"/>
      <c r="AL548" s="97"/>
      <c r="AM548" s="97"/>
      <c r="AN548" s="97"/>
      <c r="AO548" s="97"/>
      <c r="AP548" s="97"/>
    </row>
    <row r="549" ht="15.7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  <c r="AF549" s="97"/>
      <c r="AG549" s="97"/>
      <c r="AH549" s="97"/>
      <c r="AI549" s="97"/>
      <c r="AJ549" s="97"/>
      <c r="AK549" s="97"/>
      <c r="AL549" s="97"/>
      <c r="AM549" s="97"/>
      <c r="AN549" s="97"/>
      <c r="AO549" s="97"/>
      <c r="AP549" s="97"/>
    </row>
    <row r="550" ht="15.7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  <c r="AF550" s="97"/>
      <c r="AG550" s="97"/>
      <c r="AH550" s="97"/>
      <c r="AI550" s="97"/>
      <c r="AJ550" s="97"/>
      <c r="AK550" s="97"/>
      <c r="AL550" s="97"/>
      <c r="AM550" s="97"/>
      <c r="AN550" s="97"/>
      <c r="AO550" s="97"/>
      <c r="AP550" s="97"/>
    </row>
    <row r="551" ht="15.7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  <c r="AF551" s="97"/>
      <c r="AG551" s="97"/>
      <c r="AH551" s="97"/>
      <c r="AI551" s="97"/>
      <c r="AJ551" s="97"/>
      <c r="AK551" s="97"/>
      <c r="AL551" s="97"/>
      <c r="AM551" s="97"/>
      <c r="AN551" s="97"/>
      <c r="AO551" s="97"/>
      <c r="AP551" s="97"/>
    </row>
    <row r="552" ht="15.7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  <c r="AF552" s="97"/>
      <c r="AG552" s="97"/>
      <c r="AH552" s="97"/>
      <c r="AI552" s="97"/>
      <c r="AJ552" s="97"/>
      <c r="AK552" s="97"/>
      <c r="AL552" s="97"/>
      <c r="AM552" s="97"/>
      <c r="AN552" s="97"/>
      <c r="AO552" s="97"/>
      <c r="AP552" s="97"/>
    </row>
    <row r="553" ht="15.7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  <c r="AF553" s="97"/>
      <c r="AG553" s="97"/>
      <c r="AH553" s="97"/>
      <c r="AI553" s="97"/>
      <c r="AJ553" s="97"/>
      <c r="AK553" s="97"/>
      <c r="AL553" s="97"/>
      <c r="AM553" s="97"/>
      <c r="AN553" s="97"/>
      <c r="AO553" s="97"/>
      <c r="AP553" s="97"/>
    </row>
    <row r="554" ht="15.7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  <c r="AF554" s="97"/>
      <c r="AG554" s="97"/>
      <c r="AH554" s="97"/>
      <c r="AI554" s="97"/>
      <c r="AJ554" s="97"/>
      <c r="AK554" s="97"/>
      <c r="AL554" s="97"/>
      <c r="AM554" s="97"/>
      <c r="AN554" s="97"/>
      <c r="AO554" s="97"/>
      <c r="AP554" s="97"/>
    </row>
    <row r="555" ht="15.7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  <c r="AF555" s="97"/>
      <c r="AG555" s="97"/>
      <c r="AH555" s="97"/>
      <c r="AI555" s="97"/>
      <c r="AJ555" s="97"/>
      <c r="AK555" s="97"/>
      <c r="AL555" s="97"/>
      <c r="AM555" s="97"/>
      <c r="AN555" s="97"/>
      <c r="AO555" s="97"/>
      <c r="AP555" s="97"/>
    </row>
    <row r="556" ht="15.7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  <c r="AL556" s="97"/>
      <c r="AM556" s="97"/>
      <c r="AN556" s="97"/>
      <c r="AO556" s="97"/>
      <c r="AP556" s="97"/>
    </row>
    <row r="557" ht="15.7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  <c r="AF557" s="97"/>
      <c r="AG557" s="97"/>
      <c r="AH557" s="97"/>
      <c r="AI557" s="97"/>
      <c r="AJ557" s="97"/>
      <c r="AK557" s="97"/>
      <c r="AL557" s="97"/>
      <c r="AM557" s="97"/>
      <c r="AN557" s="97"/>
      <c r="AO557" s="97"/>
      <c r="AP557" s="97"/>
    </row>
    <row r="558" ht="15.7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  <c r="AF558" s="97"/>
      <c r="AG558" s="97"/>
      <c r="AH558" s="97"/>
      <c r="AI558" s="97"/>
      <c r="AJ558" s="97"/>
      <c r="AK558" s="97"/>
      <c r="AL558" s="97"/>
      <c r="AM558" s="97"/>
      <c r="AN558" s="97"/>
      <c r="AO558" s="97"/>
      <c r="AP558" s="97"/>
    </row>
    <row r="559" ht="15.7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  <c r="AF559" s="97"/>
      <c r="AG559" s="97"/>
      <c r="AH559" s="97"/>
      <c r="AI559" s="97"/>
      <c r="AJ559" s="97"/>
      <c r="AK559" s="97"/>
      <c r="AL559" s="97"/>
      <c r="AM559" s="97"/>
      <c r="AN559" s="97"/>
      <c r="AO559" s="97"/>
      <c r="AP559" s="97"/>
    </row>
    <row r="560" ht="15.7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  <c r="AF560" s="97"/>
      <c r="AG560" s="97"/>
      <c r="AH560" s="97"/>
      <c r="AI560" s="97"/>
      <c r="AJ560" s="97"/>
      <c r="AK560" s="97"/>
      <c r="AL560" s="97"/>
      <c r="AM560" s="97"/>
      <c r="AN560" s="97"/>
      <c r="AO560" s="97"/>
      <c r="AP560" s="97"/>
    </row>
    <row r="561" ht="15.7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  <c r="AF561" s="97"/>
      <c r="AG561" s="97"/>
      <c r="AH561" s="97"/>
      <c r="AI561" s="97"/>
      <c r="AJ561" s="97"/>
      <c r="AK561" s="97"/>
      <c r="AL561" s="97"/>
      <c r="AM561" s="97"/>
      <c r="AN561" s="97"/>
      <c r="AO561" s="97"/>
      <c r="AP561" s="97"/>
    </row>
    <row r="562" ht="15.7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  <c r="AF562" s="97"/>
      <c r="AG562" s="97"/>
      <c r="AH562" s="97"/>
      <c r="AI562" s="97"/>
      <c r="AJ562" s="97"/>
      <c r="AK562" s="97"/>
      <c r="AL562" s="97"/>
      <c r="AM562" s="97"/>
      <c r="AN562" s="97"/>
      <c r="AO562" s="97"/>
      <c r="AP562" s="97"/>
    </row>
    <row r="563" ht="15.7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  <c r="AF563" s="97"/>
      <c r="AG563" s="97"/>
      <c r="AH563" s="97"/>
      <c r="AI563" s="97"/>
      <c r="AJ563" s="97"/>
      <c r="AK563" s="97"/>
      <c r="AL563" s="97"/>
      <c r="AM563" s="97"/>
      <c r="AN563" s="97"/>
      <c r="AO563" s="97"/>
      <c r="AP563" s="97"/>
    </row>
    <row r="564" ht="15.7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  <c r="AF564" s="97"/>
      <c r="AG564" s="97"/>
      <c r="AH564" s="97"/>
      <c r="AI564" s="97"/>
      <c r="AJ564" s="97"/>
      <c r="AK564" s="97"/>
      <c r="AL564" s="97"/>
      <c r="AM564" s="97"/>
      <c r="AN564" s="97"/>
      <c r="AO564" s="97"/>
      <c r="AP564" s="97"/>
    </row>
    <row r="565" ht="15.7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  <c r="AF565" s="97"/>
      <c r="AG565" s="97"/>
      <c r="AH565" s="97"/>
      <c r="AI565" s="97"/>
      <c r="AJ565" s="97"/>
      <c r="AK565" s="97"/>
      <c r="AL565" s="97"/>
      <c r="AM565" s="97"/>
      <c r="AN565" s="97"/>
      <c r="AO565" s="97"/>
      <c r="AP565" s="97"/>
    </row>
    <row r="566" ht="15.7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  <c r="AF566" s="97"/>
      <c r="AG566" s="97"/>
      <c r="AH566" s="97"/>
      <c r="AI566" s="97"/>
      <c r="AJ566" s="97"/>
      <c r="AK566" s="97"/>
      <c r="AL566" s="97"/>
      <c r="AM566" s="97"/>
      <c r="AN566" s="97"/>
      <c r="AO566" s="97"/>
      <c r="AP566" s="97"/>
    </row>
    <row r="567" ht="15.7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</row>
    <row r="568" ht="15.7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  <c r="AF568" s="97"/>
      <c r="AG568" s="97"/>
      <c r="AH568" s="97"/>
      <c r="AI568" s="97"/>
      <c r="AJ568" s="97"/>
      <c r="AK568" s="97"/>
      <c r="AL568" s="97"/>
      <c r="AM568" s="97"/>
      <c r="AN568" s="97"/>
      <c r="AO568" s="97"/>
      <c r="AP568" s="97"/>
    </row>
    <row r="569" ht="15.7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  <c r="AF569" s="97"/>
      <c r="AG569" s="97"/>
      <c r="AH569" s="97"/>
      <c r="AI569" s="97"/>
      <c r="AJ569" s="97"/>
      <c r="AK569" s="97"/>
      <c r="AL569" s="97"/>
      <c r="AM569" s="97"/>
      <c r="AN569" s="97"/>
      <c r="AO569" s="97"/>
      <c r="AP569" s="97"/>
    </row>
    <row r="570" ht="15.7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  <c r="AF570" s="97"/>
      <c r="AG570" s="97"/>
      <c r="AH570" s="97"/>
      <c r="AI570" s="97"/>
      <c r="AJ570" s="97"/>
      <c r="AK570" s="97"/>
      <c r="AL570" s="97"/>
      <c r="AM570" s="97"/>
      <c r="AN570" s="97"/>
      <c r="AO570" s="97"/>
      <c r="AP570" s="97"/>
    </row>
    <row r="571" ht="15.7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  <c r="AF571" s="97"/>
      <c r="AG571" s="97"/>
      <c r="AH571" s="97"/>
      <c r="AI571" s="97"/>
      <c r="AJ571" s="97"/>
      <c r="AK571" s="97"/>
      <c r="AL571" s="97"/>
      <c r="AM571" s="97"/>
      <c r="AN571" s="97"/>
      <c r="AO571" s="97"/>
      <c r="AP571" s="97"/>
    </row>
    <row r="572" ht="15.7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  <c r="AF572" s="97"/>
      <c r="AG572" s="97"/>
      <c r="AH572" s="97"/>
      <c r="AI572" s="97"/>
      <c r="AJ572" s="97"/>
      <c r="AK572" s="97"/>
      <c r="AL572" s="97"/>
      <c r="AM572" s="97"/>
      <c r="AN572" s="97"/>
      <c r="AO572" s="97"/>
      <c r="AP572" s="97"/>
    </row>
    <row r="573" ht="15.7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  <c r="AF573" s="97"/>
      <c r="AG573" s="97"/>
      <c r="AH573" s="97"/>
      <c r="AI573" s="97"/>
      <c r="AJ573" s="97"/>
      <c r="AK573" s="97"/>
      <c r="AL573" s="97"/>
      <c r="AM573" s="97"/>
      <c r="AN573" s="97"/>
      <c r="AO573" s="97"/>
      <c r="AP573" s="97"/>
    </row>
    <row r="574" ht="15.7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  <c r="AF574" s="97"/>
      <c r="AG574" s="97"/>
      <c r="AH574" s="97"/>
      <c r="AI574" s="97"/>
      <c r="AJ574" s="97"/>
      <c r="AK574" s="97"/>
      <c r="AL574" s="97"/>
      <c r="AM574" s="97"/>
      <c r="AN574" s="97"/>
      <c r="AO574" s="97"/>
      <c r="AP574" s="97"/>
    </row>
    <row r="575" ht="15.7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  <c r="AF575" s="97"/>
      <c r="AG575" s="97"/>
      <c r="AH575" s="97"/>
      <c r="AI575" s="97"/>
      <c r="AJ575" s="97"/>
      <c r="AK575" s="97"/>
      <c r="AL575" s="97"/>
      <c r="AM575" s="97"/>
      <c r="AN575" s="97"/>
      <c r="AO575" s="97"/>
      <c r="AP575" s="97"/>
    </row>
    <row r="576" ht="15.7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  <c r="AF576" s="97"/>
      <c r="AG576" s="97"/>
      <c r="AH576" s="97"/>
      <c r="AI576" s="97"/>
      <c r="AJ576" s="97"/>
      <c r="AK576" s="97"/>
      <c r="AL576" s="97"/>
      <c r="AM576" s="97"/>
      <c r="AN576" s="97"/>
      <c r="AO576" s="97"/>
      <c r="AP576" s="97"/>
    </row>
    <row r="577" ht="15.7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  <c r="AF577" s="97"/>
      <c r="AG577" s="97"/>
      <c r="AH577" s="97"/>
      <c r="AI577" s="97"/>
      <c r="AJ577" s="97"/>
      <c r="AK577" s="97"/>
      <c r="AL577" s="97"/>
      <c r="AM577" s="97"/>
      <c r="AN577" s="97"/>
      <c r="AO577" s="97"/>
      <c r="AP577" s="97"/>
    </row>
    <row r="578" ht="15.7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O578" s="97"/>
      <c r="AP578" s="97"/>
    </row>
    <row r="579" ht="15.7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  <c r="AF579" s="97"/>
      <c r="AG579" s="97"/>
      <c r="AH579" s="97"/>
      <c r="AI579" s="97"/>
      <c r="AJ579" s="97"/>
      <c r="AK579" s="97"/>
      <c r="AL579" s="97"/>
      <c r="AM579" s="97"/>
      <c r="AN579" s="97"/>
      <c r="AO579" s="97"/>
      <c r="AP579" s="97"/>
    </row>
    <row r="580" ht="15.7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  <c r="AF580" s="97"/>
      <c r="AG580" s="97"/>
      <c r="AH580" s="97"/>
      <c r="AI580" s="97"/>
      <c r="AJ580" s="97"/>
      <c r="AK580" s="97"/>
      <c r="AL580" s="97"/>
      <c r="AM580" s="97"/>
      <c r="AN580" s="97"/>
      <c r="AO580" s="97"/>
      <c r="AP580" s="97"/>
    </row>
    <row r="581" ht="15.7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  <c r="AF581" s="97"/>
      <c r="AG581" s="97"/>
      <c r="AH581" s="97"/>
      <c r="AI581" s="97"/>
      <c r="AJ581" s="97"/>
      <c r="AK581" s="97"/>
      <c r="AL581" s="97"/>
      <c r="AM581" s="97"/>
      <c r="AN581" s="97"/>
      <c r="AO581" s="97"/>
      <c r="AP581" s="97"/>
    </row>
    <row r="582" ht="15.7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  <c r="AF582" s="97"/>
      <c r="AG582" s="97"/>
      <c r="AH582" s="97"/>
      <c r="AI582" s="97"/>
      <c r="AJ582" s="97"/>
      <c r="AK582" s="97"/>
      <c r="AL582" s="97"/>
      <c r="AM582" s="97"/>
      <c r="AN582" s="97"/>
      <c r="AO582" s="97"/>
      <c r="AP582" s="97"/>
    </row>
    <row r="583" ht="15.7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  <c r="AF583" s="97"/>
      <c r="AG583" s="97"/>
      <c r="AH583" s="97"/>
      <c r="AI583" s="97"/>
      <c r="AJ583" s="97"/>
      <c r="AK583" s="97"/>
      <c r="AL583" s="97"/>
      <c r="AM583" s="97"/>
      <c r="AN583" s="97"/>
      <c r="AO583" s="97"/>
      <c r="AP583" s="97"/>
    </row>
    <row r="584" ht="15.7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  <c r="AF584" s="97"/>
      <c r="AG584" s="97"/>
      <c r="AH584" s="97"/>
      <c r="AI584" s="97"/>
      <c r="AJ584" s="97"/>
      <c r="AK584" s="97"/>
      <c r="AL584" s="97"/>
      <c r="AM584" s="97"/>
      <c r="AN584" s="97"/>
      <c r="AO584" s="97"/>
      <c r="AP584" s="97"/>
    </row>
    <row r="585" ht="15.7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  <c r="AF585" s="97"/>
      <c r="AG585" s="97"/>
      <c r="AH585" s="97"/>
      <c r="AI585" s="97"/>
      <c r="AJ585" s="97"/>
      <c r="AK585" s="97"/>
      <c r="AL585" s="97"/>
      <c r="AM585" s="97"/>
      <c r="AN585" s="97"/>
      <c r="AO585" s="97"/>
      <c r="AP585" s="97"/>
    </row>
    <row r="586" ht="15.7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  <c r="AF586" s="97"/>
      <c r="AG586" s="97"/>
      <c r="AH586" s="97"/>
      <c r="AI586" s="97"/>
      <c r="AJ586" s="97"/>
      <c r="AK586" s="97"/>
      <c r="AL586" s="97"/>
      <c r="AM586" s="97"/>
      <c r="AN586" s="97"/>
      <c r="AO586" s="97"/>
      <c r="AP586" s="97"/>
    </row>
    <row r="587" ht="15.7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  <c r="AF587" s="97"/>
      <c r="AG587" s="97"/>
      <c r="AH587" s="97"/>
      <c r="AI587" s="97"/>
      <c r="AJ587" s="97"/>
      <c r="AK587" s="97"/>
      <c r="AL587" s="97"/>
      <c r="AM587" s="97"/>
      <c r="AN587" s="97"/>
      <c r="AO587" s="97"/>
      <c r="AP587" s="97"/>
    </row>
    <row r="588" ht="15.7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  <c r="AF588" s="97"/>
      <c r="AG588" s="97"/>
      <c r="AH588" s="97"/>
      <c r="AI588" s="97"/>
      <c r="AJ588" s="97"/>
      <c r="AK588" s="97"/>
      <c r="AL588" s="97"/>
      <c r="AM588" s="97"/>
      <c r="AN588" s="97"/>
      <c r="AO588" s="97"/>
      <c r="AP588" s="97"/>
    </row>
    <row r="589" ht="15.7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  <c r="AF589" s="97"/>
      <c r="AG589" s="97"/>
      <c r="AH589" s="97"/>
      <c r="AI589" s="97"/>
      <c r="AJ589" s="97"/>
      <c r="AK589" s="97"/>
      <c r="AL589" s="97"/>
      <c r="AM589" s="97"/>
      <c r="AN589" s="97"/>
      <c r="AO589" s="97"/>
      <c r="AP589" s="97"/>
    </row>
    <row r="590" ht="15.7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  <c r="AF590" s="97"/>
      <c r="AG590" s="97"/>
      <c r="AH590" s="97"/>
      <c r="AI590" s="97"/>
      <c r="AJ590" s="97"/>
      <c r="AK590" s="97"/>
      <c r="AL590" s="97"/>
      <c r="AM590" s="97"/>
      <c r="AN590" s="97"/>
      <c r="AO590" s="97"/>
      <c r="AP590" s="97"/>
    </row>
    <row r="591" ht="15.7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  <c r="AF591" s="97"/>
      <c r="AG591" s="97"/>
      <c r="AH591" s="97"/>
      <c r="AI591" s="97"/>
      <c r="AJ591" s="97"/>
      <c r="AK591" s="97"/>
      <c r="AL591" s="97"/>
      <c r="AM591" s="97"/>
      <c r="AN591" s="97"/>
      <c r="AO591" s="97"/>
      <c r="AP591" s="97"/>
    </row>
    <row r="592" ht="15.7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  <c r="AF592" s="97"/>
      <c r="AG592" s="97"/>
      <c r="AH592" s="97"/>
      <c r="AI592" s="97"/>
      <c r="AJ592" s="97"/>
      <c r="AK592" s="97"/>
      <c r="AL592" s="97"/>
      <c r="AM592" s="97"/>
      <c r="AN592" s="97"/>
      <c r="AO592" s="97"/>
      <c r="AP592" s="97"/>
    </row>
    <row r="593" ht="15.7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  <c r="AF593" s="97"/>
      <c r="AG593" s="97"/>
      <c r="AH593" s="97"/>
      <c r="AI593" s="97"/>
      <c r="AJ593" s="97"/>
      <c r="AK593" s="97"/>
      <c r="AL593" s="97"/>
      <c r="AM593" s="97"/>
      <c r="AN593" s="97"/>
      <c r="AO593" s="97"/>
      <c r="AP593" s="97"/>
    </row>
    <row r="594" ht="15.7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  <c r="AF594" s="97"/>
      <c r="AG594" s="97"/>
      <c r="AH594" s="97"/>
      <c r="AI594" s="97"/>
      <c r="AJ594" s="97"/>
      <c r="AK594" s="97"/>
      <c r="AL594" s="97"/>
      <c r="AM594" s="97"/>
      <c r="AN594" s="97"/>
      <c r="AO594" s="97"/>
      <c r="AP594" s="97"/>
    </row>
    <row r="595" ht="15.7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  <c r="AF595" s="97"/>
      <c r="AG595" s="97"/>
      <c r="AH595" s="97"/>
      <c r="AI595" s="97"/>
      <c r="AJ595" s="97"/>
      <c r="AK595" s="97"/>
      <c r="AL595" s="97"/>
      <c r="AM595" s="97"/>
      <c r="AN595" s="97"/>
      <c r="AO595" s="97"/>
      <c r="AP595" s="97"/>
    </row>
    <row r="596" ht="15.7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  <c r="AF596" s="97"/>
      <c r="AG596" s="97"/>
      <c r="AH596" s="97"/>
      <c r="AI596" s="97"/>
      <c r="AJ596" s="97"/>
      <c r="AK596" s="97"/>
      <c r="AL596" s="97"/>
      <c r="AM596" s="97"/>
      <c r="AN596" s="97"/>
      <c r="AO596" s="97"/>
      <c r="AP596" s="97"/>
    </row>
    <row r="597" ht="15.7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7"/>
      <c r="AG597" s="97"/>
      <c r="AH597" s="97"/>
      <c r="AI597" s="97"/>
      <c r="AJ597" s="97"/>
      <c r="AK597" s="97"/>
      <c r="AL597" s="97"/>
      <c r="AM597" s="97"/>
      <c r="AN597" s="97"/>
      <c r="AO597" s="97"/>
      <c r="AP597" s="97"/>
    </row>
    <row r="598" ht="15.7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7"/>
      <c r="AG598" s="97"/>
      <c r="AH598" s="97"/>
      <c r="AI598" s="97"/>
      <c r="AJ598" s="97"/>
      <c r="AK598" s="97"/>
      <c r="AL598" s="97"/>
      <c r="AM598" s="97"/>
      <c r="AN598" s="97"/>
      <c r="AO598" s="97"/>
      <c r="AP598" s="97"/>
    </row>
    <row r="599" ht="15.7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7"/>
      <c r="AG599" s="97"/>
      <c r="AH599" s="97"/>
      <c r="AI599" s="97"/>
      <c r="AJ599" s="97"/>
      <c r="AK599" s="97"/>
      <c r="AL599" s="97"/>
      <c r="AM599" s="97"/>
      <c r="AN599" s="97"/>
      <c r="AO599" s="97"/>
      <c r="AP599" s="97"/>
    </row>
    <row r="600" ht="15.7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7"/>
      <c r="AG600" s="97"/>
      <c r="AH600" s="97"/>
      <c r="AI600" s="97"/>
      <c r="AJ600" s="97"/>
      <c r="AK600" s="97"/>
      <c r="AL600" s="97"/>
      <c r="AM600" s="97"/>
      <c r="AN600" s="97"/>
      <c r="AO600" s="97"/>
      <c r="AP600" s="97"/>
    </row>
    <row r="601" ht="15.7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7"/>
      <c r="AG601" s="97"/>
      <c r="AH601" s="97"/>
      <c r="AI601" s="97"/>
      <c r="AJ601" s="97"/>
      <c r="AK601" s="97"/>
      <c r="AL601" s="97"/>
      <c r="AM601" s="97"/>
      <c r="AN601" s="97"/>
      <c r="AO601" s="97"/>
      <c r="AP601" s="97"/>
    </row>
    <row r="602" ht="15.7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  <c r="AF602" s="97"/>
      <c r="AG602" s="97"/>
      <c r="AH602" s="97"/>
      <c r="AI602" s="97"/>
      <c r="AJ602" s="97"/>
      <c r="AK602" s="97"/>
      <c r="AL602" s="97"/>
      <c r="AM602" s="97"/>
      <c r="AN602" s="97"/>
      <c r="AO602" s="97"/>
      <c r="AP602" s="97"/>
    </row>
    <row r="603" ht="15.7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  <c r="AF603" s="97"/>
      <c r="AG603" s="97"/>
      <c r="AH603" s="97"/>
      <c r="AI603" s="97"/>
      <c r="AJ603" s="97"/>
      <c r="AK603" s="97"/>
      <c r="AL603" s="97"/>
      <c r="AM603" s="97"/>
      <c r="AN603" s="97"/>
      <c r="AO603" s="97"/>
      <c r="AP603" s="97"/>
    </row>
    <row r="604" ht="15.7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  <c r="AF604" s="97"/>
      <c r="AG604" s="97"/>
      <c r="AH604" s="97"/>
      <c r="AI604" s="97"/>
      <c r="AJ604" s="97"/>
      <c r="AK604" s="97"/>
      <c r="AL604" s="97"/>
      <c r="AM604" s="97"/>
      <c r="AN604" s="97"/>
      <c r="AO604" s="97"/>
      <c r="AP604" s="97"/>
    </row>
    <row r="605" ht="15.7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  <c r="AF605" s="97"/>
      <c r="AG605" s="97"/>
      <c r="AH605" s="97"/>
      <c r="AI605" s="97"/>
      <c r="AJ605" s="97"/>
      <c r="AK605" s="97"/>
      <c r="AL605" s="97"/>
      <c r="AM605" s="97"/>
      <c r="AN605" s="97"/>
      <c r="AO605" s="97"/>
      <c r="AP605" s="97"/>
    </row>
    <row r="606" ht="15.7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  <c r="AF606" s="97"/>
      <c r="AG606" s="97"/>
      <c r="AH606" s="97"/>
      <c r="AI606" s="97"/>
      <c r="AJ606" s="97"/>
      <c r="AK606" s="97"/>
      <c r="AL606" s="97"/>
      <c r="AM606" s="97"/>
      <c r="AN606" s="97"/>
      <c r="AO606" s="97"/>
      <c r="AP606" s="97"/>
    </row>
    <row r="607" ht="15.7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  <c r="AF607" s="97"/>
      <c r="AG607" s="97"/>
      <c r="AH607" s="97"/>
      <c r="AI607" s="97"/>
      <c r="AJ607" s="97"/>
      <c r="AK607" s="97"/>
      <c r="AL607" s="97"/>
      <c r="AM607" s="97"/>
      <c r="AN607" s="97"/>
      <c r="AO607" s="97"/>
      <c r="AP607" s="97"/>
    </row>
    <row r="608" ht="15.7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  <c r="AF608" s="97"/>
      <c r="AG608" s="97"/>
      <c r="AH608" s="97"/>
      <c r="AI608" s="97"/>
      <c r="AJ608" s="97"/>
      <c r="AK608" s="97"/>
      <c r="AL608" s="97"/>
      <c r="AM608" s="97"/>
      <c r="AN608" s="97"/>
      <c r="AO608" s="97"/>
      <c r="AP608" s="97"/>
    </row>
    <row r="609" ht="15.7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  <c r="AF609" s="97"/>
      <c r="AG609" s="97"/>
      <c r="AH609" s="97"/>
      <c r="AI609" s="97"/>
      <c r="AJ609" s="97"/>
      <c r="AK609" s="97"/>
      <c r="AL609" s="97"/>
      <c r="AM609" s="97"/>
      <c r="AN609" s="97"/>
      <c r="AO609" s="97"/>
      <c r="AP609" s="97"/>
    </row>
    <row r="610" ht="15.7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  <c r="AF610" s="97"/>
      <c r="AG610" s="97"/>
      <c r="AH610" s="97"/>
      <c r="AI610" s="97"/>
      <c r="AJ610" s="97"/>
      <c r="AK610" s="97"/>
      <c r="AL610" s="97"/>
      <c r="AM610" s="97"/>
      <c r="AN610" s="97"/>
      <c r="AO610" s="97"/>
      <c r="AP610" s="97"/>
    </row>
    <row r="611" ht="15.7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  <c r="AF611" s="97"/>
      <c r="AG611" s="97"/>
      <c r="AH611" s="97"/>
      <c r="AI611" s="97"/>
      <c r="AJ611" s="97"/>
      <c r="AK611" s="97"/>
      <c r="AL611" s="97"/>
      <c r="AM611" s="97"/>
      <c r="AN611" s="97"/>
      <c r="AO611" s="97"/>
      <c r="AP611" s="97"/>
    </row>
    <row r="612" ht="15.7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  <c r="AF612" s="97"/>
      <c r="AG612" s="97"/>
      <c r="AH612" s="97"/>
      <c r="AI612" s="97"/>
      <c r="AJ612" s="97"/>
      <c r="AK612" s="97"/>
      <c r="AL612" s="97"/>
      <c r="AM612" s="97"/>
      <c r="AN612" s="97"/>
      <c r="AO612" s="97"/>
      <c r="AP612" s="97"/>
    </row>
    <row r="613" ht="15.7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  <c r="AF613" s="97"/>
      <c r="AG613" s="97"/>
      <c r="AH613" s="97"/>
      <c r="AI613" s="97"/>
      <c r="AJ613" s="97"/>
      <c r="AK613" s="97"/>
      <c r="AL613" s="97"/>
      <c r="AM613" s="97"/>
      <c r="AN613" s="97"/>
      <c r="AO613" s="97"/>
      <c r="AP613" s="97"/>
    </row>
    <row r="614" ht="15.7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  <c r="AF614" s="97"/>
      <c r="AG614" s="97"/>
      <c r="AH614" s="97"/>
      <c r="AI614" s="97"/>
      <c r="AJ614" s="97"/>
      <c r="AK614" s="97"/>
      <c r="AL614" s="97"/>
      <c r="AM614" s="97"/>
      <c r="AN614" s="97"/>
      <c r="AO614" s="97"/>
      <c r="AP614" s="97"/>
    </row>
    <row r="615" ht="15.7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  <c r="AF615" s="97"/>
      <c r="AG615" s="97"/>
      <c r="AH615" s="97"/>
      <c r="AI615" s="97"/>
      <c r="AJ615" s="97"/>
      <c r="AK615" s="97"/>
      <c r="AL615" s="97"/>
      <c r="AM615" s="97"/>
      <c r="AN615" s="97"/>
      <c r="AO615" s="97"/>
      <c r="AP615" s="97"/>
    </row>
    <row r="616" ht="15.7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  <c r="AF616" s="97"/>
      <c r="AG616" s="97"/>
      <c r="AH616" s="97"/>
      <c r="AI616" s="97"/>
      <c r="AJ616" s="97"/>
      <c r="AK616" s="97"/>
      <c r="AL616" s="97"/>
      <c r="AM616" s="97"/>
      <c r="AN616" s="97"/>
      <c r="AO616" s="97"/>
      <c r="AP616" s="97"/>
    </row>
    <row r="617" ht="15.7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  <c r="AF617" s="97"/>
      <c r="AG617" s="97"/>
      <c r="AH617" s="97"/>
      <c r="AI617" s="97"/>
      <c r="AJ617" s="97"/>
      <c r="AK617" s="97"/>
      <c r="AL617" s="97"/>
      <c r="AM617" s="97"/>
      <c r="AN617" s="97"/>
      <c r="AO617" s="97"/>
      <c r="AP617" s="97"/>
    </row>
    <row r="618" ht="15.7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  <c r="AF618" s="97"/>
      <c r="AG618" s="97"/>
      <c r="AH618" s="97"/>
      <c r="AI618" s="97"/>
      <c r="AJ618" s="97"/>
      <c r="AK618" s="97"/>
      <c r="AL618" s="97"/>
      <c r="AM618" s="97"/>
      <c r="AN618" s="97"/>
      <c r="AO618" s="97"/>
      <c r="AP618" s="97"/>
    </row>
    <row r="619" ht="15.7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  <c r="AF619" s="97"/>
      <c r="AG619" s="97"/>
      <c r="AH619" s="97"/>
      <c r="AI619" s="97"/>
      <c r="AJ619" s="97"/>
      <c r="AK619" s="97"/>
      <c r="AL619" s="97"/>
      <c r="AM619" s="97"/>
      <c r="AN619" s="97"/>
      <c r="AO619" s="97"/>
      <c r="AP619" s="97"/>
    </row>
    <row r="620" ht="15.7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  <c r="AF620" s="97"/>
      <c r="AG620" s="97"/>
      <c r="AH620" s="97"/>
      <c r="AI620" s="97"/>
      <c r="AJ620" s="97"/>
      <c r="AK620" s="97"/>
      <c r="AL620" s="97"/>
      <c r="AM620" s="97"/>
      <c r="AN620" s="97"/>
      <c r="AO620" s="97"/>
      <c r="AP620" s="97"/>
    </row>
    <row r="621" ht="15.7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  <c r="AF621" s="97"/>
      <c r="AG621" s="97"/>
      <c r="AH621" s="97"/>
      <c r="AI621" s="97"/>
      <c r="AJ621" s="97"/>
      <c r="AK621" s="97"/>
      <c r="AL621" s="97"/>
      <c r="AM621" s="97"/>
      <c r="AN621" s="97"/>
      <c r="AO621" s="97"/>
      <c r="AP621" s="97"/>
    </row>
    <row r="622" ht="15.7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  <c r="AF622" s="97"/>
      <c r="AG622" s="97"/>
      <c r="AH622" s="97"/>
      <c r="AI622" s="97"/>
      <c r="AJ622" s="97"/>
      <c r="AK622" s="97"/>
      <c r="AL622" s="97"/>
      <c r="AM622" s="97"/>
      <c r="AN622" s="97"/>
      <c r="AO622" s="97"/>
      <c r="AP622" s="97"/>
    </row>
    <row r="623" ht="15.7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  <c r="AF623" s="97"/>
      <c r="AG623" s="97"/>
      <c r="AH623" s="97"/>
      <c r="AI623" s="97"/>
      <c r="AJ623" s="97"/>
      <c r="AK623" s="97"/>
      <c r="AL623" s="97"/>
      <c r="AM623" s="97"/>
      <c r="AN623" s="97"/>
      <c r="AO623" s="97"/>
      <c r="AP623" s="97"/>
    </row>
    <row r="624" ht="15.7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  <c r="AF624" s="97"/>
      <c r="AG624" s="97"/>
      <c r="AH624" s="97"/>
      <c r="AI624" s="97"/>
      <c r="AJ624" s="97"/>
      <c r="AK624" s="97"/>
      <c r="AL624" s="97"/>
      <c r="AM624" s="97"/>
      <c r="AN624" s="97"/>
      <c r="AO624" s="97"/>
      <c r="AP624" s="97"/>
    </row>
    <row r="625" ht="15.7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  <c r="AF625" s="97"/>
      <c r="AG625" s="97"/>
      <c r="AH625" s="97"/>
      <c r="AI625" s="97"/>
      <c r="AJ625" s="97"/>
      <c r="AK625" s="97"/>
      <c r="AL625" s="97"/>
      <c r="AM625" s="97"/>
      <c r="AN625" s="97"/>
      <c r="AO625" s="97"/>
      <c r="AP625" s="97"/>
    </row>
    <row r="626" ht="15.7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  <c r="AF626" s="97"/>
      <c r="AG626" s="97"/>
      <c r="AH626" s="97"/>
      <c r="AI626" s="97"/>
      <c r="AJ626" s="97"/>
      <c r="AK626" s="97"/>
      <c r="AL626" s="97"/>
      <c r="AM626" s="97"/>
      <c r="AN626" s="97"/>
      <c r="AO626" s="97"/>
      <c r="AP626" s="97"/>
    </row>
    <row r="627" ht="15.7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  <c r="AF627" s="97"/>
      <c r="AG627" s="97"/>
      <c r="AH627" s="97"/>
      <c r="AI627" s="97"/>
      <c r="AJ627" s="97"/>
      <c r="AK627" s="97"/>
      <c r="AL627" s="97"/>
      <c r="AM627" s="97"/>
      <c r="AN627" s="97"/>
      <c r="AO627" s="97"/>
      <c r="AP627" s="97"/>
    </row>
    <row r="628" ht="15.7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  <c r="AF628" s="97"/>
      <c r="AG628" s="97"/>
      <c r="AH628" s="97"/>
      <c r="AI628" s="97"/>
      <c r="AJ628" s="97"/>
      <c r="AK628" s="97"/>
      <c r="AL628" s="97"/>
      <c r="AM628" s="97"/>
      <c r="AN628" s="97"/>
      <c r="AO628" s="97"/>
      <c r="AP628" s="97"/>
    </row>
    <row r="629" ht="15.7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  <c r="AF629" s="97"/>
      <c r="AG629" s="97"/>
      <c r="AH629" s="97"/>
      <c r="AI629" s="97"/>
      <c r="AJ629" s="97"/>
      <c r="AK629" s="97"/>
      <c r="AL629" s="97"/>
      <c r="AM629" s="97"/>
      <c r="AN629" s="97"/>
      <c r="AO629" s="97"/>
      <c r="AP629" s="97"/>
    </row>
    <row r="630" ht="15.7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  <c r="AF630" s="97"/>
      <c r="AG630" s="97"/>
      <c r="AH630" s="97"/>
      <c r="AI630" s="97"/>
      <c r="AJ630" s="97"/>
      <c r="AK630" s="97"/>
      <c r="AL630" s="97"/>
      <c r="AM630" s="97"/>
      <c r="AN630" s="97"/>
      <c r="AO630" s="97"/>
      <c r="AP630" s="97"/>
    </row>
    <row r="631" ht="15.7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  <c r="AF631" s="97"/>
      <c r="AG631" s="97"/>
      <c r="AH631" s="97"/>
      <c r="AI631" s="97"/>
      <c r="AJ631" s="97"/>
      <c r="AK631" s="97"/>
      <c r="AL631" s="97"/>
      <c r="AM631" s="97"/>
      <c r="AN631" s="97"/>
      <c r="AO631" s="97"/>
      <c r="AP631" s="97"/>
    </row>
    <row r="632" ht="15.7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  <c r="AF632" s="97"/>
      <c r="AG632" s="97"/>
      <c r="AH632" s="97"/>
      <c r="AI632" s="97"/>
      <c r="AJ632" s="97"/>
      <c r="AK632" s="97"/>
      <c r="AL632" s="97"/>
      <c r="AM632" s="97"/>
      <c r="AN632" s="97"/>
      <c r="AO632" s="97"/>
      <c r="AP632" s="97"/>
    </row>
    <row r="633" ht="15.7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  <c r="AF633" s="97"/>
      <c r="AG633" s="97"/>
      <c r="AH633" s="97"/>
      <c r="AI633" s="97"/>
      <c r="AJ633" s="97"/>
      <c r="AK633" s="97"/>
      <c r="AL633" s="97"/>
      <c r="AM633" s="97"/>
      <c r="AN633" s="97"/>
      <c r="AO633" s="97"/>
      <c r="AP633" s="97"/>
    </row>
    <row r="634" ht="15.7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  <c r="AF634" s="97"/>
      <c r="AG634" s="97"/>
      <c r="AH634" s="97"/>
      <c r="AI634" s="97"/>
      <c r="AJ634" s="97"/>
      <c r="AK634" s="97"/>
      <c r="AL634" s="97"/>
      <c r="AM634" s="97"/>
      <c r="AN634" s="97"/>
      <c r="AO634" s="97"/>
      <c r="AP634" s="97"/>
    </row>
    <row r="635" ht="15.7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  <c r="AF635" s="97"/>
      <c r="AG635" s="97"/>
      <c r="AH635" s="97"/>
      <c r="AI635" s="97"/>
      <c r="AJ635" s="97"/>
      <c r="AK635" s="97"/>
      <c r="AL635" s="97"/>
      <c r="AM635" s="97"/>
      <c r="AN635" s="97"/>
      <c r="AO635" s="97"/>
      <c r="AP635" s="97"/>
    </row>
    <row r="636" ht="15.7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  <c r="AF636" s="97"/>
      <c r="AG636" s="97"/>
      <c r="AH636" s="97"/>
      <c r="AI636" s="97"/>
      <c r="AJ636" s="97"/>
      <c r="AK636" s="97"/>
      <c r="AL636" s="97"/>
      <c r="AM636" s="97"/>
      <c r="AN636" s="97"/>
      <c r="AO636" s="97"/>
      <c r="AP636" s="97"/>
    </row>
    <row r="637" ht="15.7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  <c r="AF637" s="97"/>
      <c r="AG637" s="97"/>
      <c r="AH637" s="97"/>
      <c r="AI637" s="97"/>
      <c r="AJ637" s="97"/>
      <c r="AK637" s="97"/>
      <c r="AL637" s="97"/>
      <c r="AM637" s="97"/>
      <c r="AN637" s="97"/>
      <c r="AO637" s="97"/>
      <c r="AP637" s="97"/>
    </row>
    <row r="638" ht="15.7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  <c r="AF638" s="97"/>
      <c r="AG638" s="97"/>
      <c r="AH638" s="97"/>
      <c r="AI638" s="97"/>
      <c r="AJ638" s="97"/>
      <c r="AK638" s="97"/>
      <c r="AL638" s="97"/>
      <c r="AM638" s="97"/>
      <c r="AN638" s="97"/>
      <c r="AO638" s="97"/>
      <c r="AP638" s="97"/>
    </row>
    <row r="639" ht="15.7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  <c r="AF639" s="97"/>
      <c r="AG639" s="97"/>
      <c r="AH639" s="97"/>
      <c r="AI639" s="97"/>
      <c r="AJ639" s="97"/>
      <c r="AK639" s="97"/>
      <c r="AL639" s="97"/>
      <c r="AM639" s="97"/>
      <c r="AN639" s="97"/>
      <c r="AO639" s="97"/>
      <c r="AP639" s="97"/>
    </row>
    <row r="640" ht="15.7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  <c r="AF640" s="97"/>
      <c r="AG640" s="97"/>
      <c r="AH640" s="97"/>
      <c r="AI640" s="97"/>
      <c r="AJ640" s="97"/>
      <c r="AK640" s="97"/>
      <c r="AL640" s="97"/>
      <c r="AM640" s="97"/>
      <c r="AN640" s="97"/>
      <c r="AO640" s="97"/>
      <c r="AP640" s="97"/>
    </row>
    <row r="641" ht="15.7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  <c r="AF641" s="97"/>
      <c r="AG641" s="97"/>
      <c r="AH641" s="97"/>
      <c r="AI641" s="97"/>
      <c r="AJ641" s="97"/>
      <c r="AK641" s="97"/>
      <c r="AL641" s="97"/>
      <c r="AM641" s="97"/>
      <c r="AN641" s="97"/>
      <c r="AO641" s="97"/>
      <c r="AP641" s="97"/>
    </row>
    <row r="642" ht="15.7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  <c r="AF642" s="97"/>
      <c r="AG642" s="97"/>
      <c r="AH642" s="97"/>
      <c r="AI642" s="97"/>
      <c r="AJ642" s="97"/>
      <c r="AK642" s="97"/>
      <c r="AL642" s="97"/>
      <c r="AM642" s="97"/>
      <c r="AN642" s="97"/>
      <c r="AO642" s="97"/>
      <c r="AP642" s="97"/>
    </row>
    <row r="643" ht="15.7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  <c r="AF643" s="97"/>
      <c r="AG643" s="97"/>
      <c r="AH643" s="97"/>
      <c r="AI643" s="97"/>
      <c r="AJ643" s="97"/>
      <c r="AK643" s="97"/>
      <c r="AL643" s="97"/>
      <c r="AM643" s="97"/>
      <c r="AN643" s="97"/>
      <c r="AO643" s="97"/>
      <c r="AP643" s="97"/>
    </row>
    <row r="644" ht="15.7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  <c r="AF644" s="97"/>
      <c r="AG644" s="97"/>
      <c r="AH644" s="97"/>
      <c r="AI644" s="97"/>
      <c r="AJ644" s="97"/>
      <c r="AK644" s="97"/>
      <c r="AL644" s="97"/>
      <c r="AM644" s="97"/>
      <c r="AN644" s="97"/>
      <c r="AO644" s="97"/>
      <c r="AP644" s="97"/>
    </row>
    <row r="645" ht="15.7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  <c r="AF645" s="97"/>
      <c r="AG645" s="97"/>
      <c r="AH645" s="97"/>
      <c r="AI645" s="97"/>
      <c r="AJ645" s="97"/>
      <c r="AK645" s="97"/>
      <c r="AL645" s="97"/>
      <c r="AM645" s="97"/>
      <c r="AN645" s="97"/>
      <c r="AO645" s="97"/>
      <c r="AP645" s="97"/>
    </row>
    <row r="646" ht="15.7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  <c r="AF646" s="97"/>
      <c r="AG646" s="97"/>
      <c r="AH646" s="97"/>
      <c r="AI646" s="97"/>
      <c r="AJ646" s="97"/>
      <c r="AK646" s="97"/>
      <c r="AL646" s="97"/>
      <c r="AM646" s="97"/>
      <c r="AN646" s="97"/>
      <c r="AO646" s="97"/>
      <c r="AP646" s="97"/>
    </row>
    <row r="647" ht="15.7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  <c r="AF647" s="97"/>
      <c r="AG647" s="97"/>
      <c r="AH647" s="97"/>
      <c r="AI647" s="97"/>
      <c r="AJ647" s="97"/>
      <c r="AK647" s="97"/>
      <c r="AL647" s="97"/>
      <c r="AM647" s="97"/>
      <c r="AN647" s="97"/>
      <c r="AO647" s="97"/>
      <c r="AP647" s="97"/>
    </row>
    <row r="648" ht="15.7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  <c r="AF648" s="97"/>
      <c r="AG648" s="97"/>
      <c r="AH648" s="97"/>
      <c r="AI648" s="97"/>
      <c r="AJ648" s="97"/>
      <c r="AK648" s="97"/>
      <c r="AL648" s="97"/>
      <c r="AM648" s="97"/>
      <c r="AN648" s="97"/>
      <c r="AO648" s="97"/>
      <c r="AP648" s="97"/>
    </row>
    <row r="649" ht="15.7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  <c r="AF649" s="97"/>
      <c r="AG649" s="97"/>
      <c r="AH649" s="97"/>
      <c r="AI649" s="97"/>
      <c r="AJ649" s="97"/>
      <c r="AK649" s="97"/>
      <c r="AL649" s="97"/>
      <c r="AM649" s="97"/>
      <c r="AN649" s="97"/>
      <c r="AO649" s="97"/>
      <c r="AP649" s="97"/>
    </row>
    <row r="650" ht="15.7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  <c r="AF650" s="97"/>
      <c r="AG650" s="97"/>
      <c r="AH650" s="97"/>
      <c r="AI650" s="97"/>
      <c r="AJ650" s="97"/>
      <c r="AK650" s="97"/>
      <c r="AL650" s="97"/>
      <c r="AM650" s="97"/>
      <c r="AN650" s="97"/>
      <c r="AO650" s="97"/>
      <c r="AP650" s="97"/>
    </row>
    <row r="651" ht="15.7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  <c r="AF651" s="97"/>
      <c r="AG651" s="97"/>
      <c r="AH651" s="97"/>
      <c r="AI651" s="97"/>
      <c r="AJ651" s="97"/>
      <c r="AK651" s="97"/>
      <c r="AL651" s="97"/>
      <c r="AM651" s="97"/>
      <c r="AN651" s="97"/>
      <c r="AO651" s="97"/>
      <c r="AP651" s="97"/>
    </row>
    <row r="652" ht="15.7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  <c r="AF652" s="97"/>
      <c r="AG652" s="97"/>
      <c r="AH652" s="97"/>
      <c r="AI652" s="97"/>
      <c r="AJ652" s="97"/>
      <c r="AK652" s="97"/>
      <c r="AL652" s="97"/>
      <c r="AM652" s="97"/>
      <c r="AN652" s="97"/>
      <c r="AO652" s="97"/>
      <c r="AP652" s="97"/>
    </row>
    <row r="653" ht="15.7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  <c r="AF653" s="97"/>
      <c r="AG653" s="97"/>
      <c r="AH653" s="97"/>
      <c r="AI653" s="97"/>
      <c r="AJ653" s="97"/>
      <c r="AK653" s="97"/>
      <c r="AL653" s="97"/>
      <c r="AM653" s="97"/>
      <c r="AN653" s="97"/>
      <c r="AO653" s="97"/>
      <c r="AP653" s="97"/>
    </row>
    <row r="654" ht="15.7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  <c r="AF654" s="97"/>
      <c r="AG654" s="97"/>
      <c r="AH654" s="97"/>
      <c r="AI654" s="97"/>
      <c r="AJ654" s="97"/>
      <c r="AK654" s="97"/>
      <c r="AL654" s="97"/>
      <c r="AM654" s="97"/>
      <c r="AN654" s="97"/>
      <c r="AO654" s="97"/>
      <c r="AP654" s="97"/>
    </row>
    <row r="655" ht="15.7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  <c r="AF655" s="97"/>
      <c r="AG655" s="97"/>
      <c r="AH655" s="97"/>
      <c r="AI655" s="97"/>
      <c r="AJ655" s="97"/>
      <c r="AK655" s="97"/>
      <c r="AL655" s="97"/>
      <c r="AM655" s="97"/>
      <c r="AN655" s="97"/>
      <c r="AO655" s="97"/>
      <c r="AP655" s="97"/>
    </row>
    <row r="656" ht="15.7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  <c r="AF656" s="97"/>
      <c r="AG656" s="97"/>
      <c r="AH656" s="97"/>
      <c r="AI656" s="97"/>
      <c r="AJ656" s="97"/>
      <c r="AK656" s="97"/>
      <c r="AL656" s="97"/>
      <c r="AM656" s="97"/>
      <c r="AN656" s="97"/>
      <c r="AO656" s="97"/>
      <c r="AP656" s="97"/>
    </row>
    <row r="657" ht="15.7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  <c r="AF657" s="97"/>
      <c r="AG657" s="97"/>
      <c r="AH657" s="97"/>
      <c r="AI657" s="97"/>
      <c r="AJ657" s="97"/>
      <c r="AK657" s="97"/>
      <c r="AL657" s="97"/>
      <c r="AM657" s="97"/>
      <c r="AN657" s="97"/>
      <c r="AO657" s="97"/>
      <c r="AP657" s="97"/>
    </row>
    <row r="658" ht="15.7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  <c r="AF658" s="97"/>
      <c r="AG658" s="97"/>
      <c r="AH658" s="97"/>
      <c r="AI658" s="97"/>
      <c r="AJ658" s="97"/>
      <c r="AK658" s="97"/>
      <c r="AL658" s="97"/>
      <c r="AM658" s="97"/>
      <c r="AN658" s="97"/>
      <c r="AO658" s="97"/>
      <c r="AP658" s="97"/>
    </row>
    <row r="659" ht="15.7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  <c r="AF659" s="97"/>
      <c r="AG659" s="97"/>
      <c r="AH659" s="97"/>
      <c r="AI659" s="97"/>
      <c r="AJ659" s="97"/>
      <c r="AK659" s="97"/>
      <c r="AL659" s="97"/>
      <c r="AM659" s="97"/>
      <c r="AN659" s="97"/>
      <c r="AO659" s="97"/>
      <c r="AP659" s="97"/>
    </row>
    <row r="660" ht="15.7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  <c r="AF660" s="97"/>
      <c r="AG660" s="97"/>
      <c r="AH660" s="97"/>
      <c r="AI660" s="97"/>
      <c r="AJ660" s="97"/>
      <c r="AK660" s="97"/>
      <c r="AL660" s="97"/>
      <c r="AM660" s="97"/>
      <c r="AN660" s="97"/>
      <c r="AO660" s="97"/>
      <c r="AP660" s="97"/>
    </row>
    <row r="661" ht="15.7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  <c r="AF661" s="97"/>
      <c r="AG661" s="97"/>
      <c r="AH661" s="97"/>
      <c r="AI661" s="97"/>
      <c r="AJ661" s="97"/>
      <c r="AK661" s="97"/>
      <c r="AL661" s="97"/>
      <c r="AM661" s="97"/>
      <c r="AN661" s="97"/>
      <c r="AO661" s="97"/>
      <c r="AP661" s="97"/>
    </row>
    <row r="662" ht="15.7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  <c r="AF662" s="97"/>
      <c r="AG662" s="97"/>
      <c r="AH662" s="97"/>
      <c r="AI662" s="97"/>
      <c r="AJ662" s="97"/>
      <c r="AK662" s="97"/>
      <c r="AL662" s="97"/>
      <c r="AM662" s="97"/>
      <c r="AN662" s="97"/>
      <c r="AO662" s="97"/>
      <c r="AP662" s="97"/>
    </row>
    <row r="663" ht="15.7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  <c r="AF663" s="97"/>
      <c r="AG663" s="97"/>
      <c r="AH663" s="97"/>
      <c r="AI663" s="97"/>
      <c r="AJ663" s="97"/>
      <c r="AK663" s="97"/>
      <c r="AL663" s="97"/>
      <c r="AM663" s="97"/>
      <c r="AN663" s="97"/>
      <c r="AO663" s="97"/>
      <c r="AP663" s="97"/>
    </row>
    <row r="664" ht="15.7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  <c r="AF664" s="97"/>
      <c r="AG664" s="97"/>
      <c r="AH664" s="97"/>
      <c r="AI664" s="97"/>
      <c r="AJ664" s="97"/>
      <c r="AK664" s="97"/>
      <c r="AL664" s="97"/>
      <c r="AM664" s="97"/>
      <c r="AN664" s="97"/>
      <c r="AO664" s="97"/>
      <c r="AP664" s="97"/>
    </row>
    <row r="665" ht="15.7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  <c r="AF665" s="97"/>
      <c r="AG665" s="97"/>
      <c r="AH665" s="97"/>
      <c r="AI665" s="97"/>
      <c r="AJ665" s="97"/>
      <c r="AK665" s="97"/>
      <c r="AL665" s="97"/>
      <c r="AM665" s="97"/>
      <c r="AN665" s="97"/>
      <c r="AO665" s="97"/>
      <c r="AP665" s="97"/>
    </row>
    <row r="666" ht="15.7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  <c r="AF666" s="97"/>
      <c r="AG666" s="97"/>
      <c r="AH666" s="97"/>
      <c r="AI666" s="97"/>
      <c r="AJ666" s="97"/>
      <c r="AK666" s="97"/>
      <c r="AL666" s="97"/>
      <c r="AM666" s="97"/>
      <c r="AN666" s="97"/>
      <c r="AO666" s="97"/>
      <c r="AP666" s="97"/>
    </row>
    <row r="667" ht="15.7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  <c r="AF667" s="97"/>
      <c r="AG667" s="97"/>
      <c r="AH667" s="97"/>
      <c r="AI667" s="97"/>
      <c r="AJ667" s="97"/>
      <c r="AK667" s="97"/>
      <c r="AL667" s="97"/>
      <c r="AM667" s="97"/>
      <c r="AN667" s="97"/>
      <c r="AO667" s="97"/>
      <c r="AP667" s="97"/>
    </row>
    <row r="668" ht="15.7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  <c r="AF668" s="97"/>
      <c r="AG668" s="97"/>
      <c r="AH668" s="97"/>
      <c r="AI668" s="97"/>
      <c r="AJ668" s="97"/>
      <c r="AK668" s="97"/>
      <c r="AL668" s="97"/>
      <c r="AM668" s="97"/>
      <c r="AN668" s="97"/>
      <c r="AO668" s="97"/>
      <c r="AP668" s="97"/>
    </row>
    <row r="669" ht="15.7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  <c r="AF669" s="97"/>
      <c r="AG669" s="97"/>
      <c r="AH669" s="97"/>
      <c r="AI669" s="97"/>
      <c r="AJ669" s="97"/>
      <c r="AK669" s="97"/>
      <c r="AL669" s="97"/>
      <c r="AM669" s="97"/>
      <c r="AN669" s="97"/>
      <c r="AO669" s="97"/>
      <c r="AP669" s="97"/>
    </row>
    <row r="670" ht="15.7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  <c r="AF670" s="97"/>
      <c r="AG670" s="97"/>
      <c r="AH670" s="97"/>
      <c r="AI670" s="97"/>
      <c r="AJ670" s="97"/>
      <c r="AK670" s="97"/>
      <c r="AL670" s="97"/>
      <c r="AM670" s="97"/>
      <c r="AN670" s="97"/>
      <c r="AO670" s="97"/>
      <c r="AP670" s="97"/>
    </row>
    <row r="671" ht="15.7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  <c r="AF671" s="97"/>
      <c r="AG671" s="97"/>
      <c r="AH671" s="97"/>
      <c r="AI671" s="97"/>
      <c r="AJ671" s="97"/>
      <c r="AK671" s="97"/>
      <c r="AL671" s="97"/>
      <c r="AM671" s="97"/>
      <c r="AN671" s="97"/>
      <c r="AO671" s="97"/>
      <c r="AP671" s="97"/>
    </row>
    <row r="672" ht="15.7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  <c r="AF672" s="97"/>
      <c r="AG672" s="97"/>
      <c r="AH672" s="97"/>
      <c r="AI672" s="97"/>
      <c r="AJ672" s="97"/>
      <c r="AK672" s="97"/>
      <c r="AL672" s="97"/>
      <c r="AM672" s="97"/>
      <c r="AN672" s="97"/>
      <c r="AO672" s="97"/>
      <c r="AP672" s="97"/>
    </row>
    <row r="673" ht="15.7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  <c r="AF673" s="97"/>
      <c r="AG673" s="97"/>
      <c r="AH673" s="97"/>
      <c r="AI673" s="97"/>
      <c r="AJ673" s="97"/>
      <c r="AK673" s="97"/>
      <c r="AL673" s="97"/>
      <c r="AM673" s="97"/>
      <c r="AN673" s="97"/>
      <c r="AO673" s="97"/>
      <c r="AP673" s="97"/>
    </row>
    <row r="674" ht="15.7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  <c r="AF674" s="97"/>
      <c r="AG674" s="97"/>
      <c r="AH674" s="97"/>
      <c r="AI674" s="97"/>
      <c r="AJ674" s="97"/>
      <c r="AK674" s="97"/>
      <c r="AL674" s="97"/>
      <c r="AM674" s="97"/>
      <c r="AN674" s="97"/>
      <c r="AO674" s="97"/>
      <c r="AP674" s="97"/>
    </row>
    <row r="675" ht="15.7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  <c r="AF675" s="97"/>
      <c r="AG675" s="97"/>
      <c r="AH675" s="97"/>
      <c r="AI675" s="97"/>
      <c r="AJ675" s="97"/>
      <c r="AK675" s="97"/>
      <c r="AL675" s="97"/>
      <c r="AM675" s="97"/>
      <c r="AN675" s="97"/>
      <c r="AO675" s="97"/>
      <c r="AP675" s="97"/>
    </row>
    <row r="676" ht="15.7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  <c r="AF676" s="97"/>
      <c r="AG676" s="97"/>
      <c r="AH676" s="97"/>
      <c r="AI676" s="97"/>
      <c r="AJ676" s="97"/>
      <c r="AK676" s="97"/>
      <c r="AL676" s="97"/>
      <c r="AM676" s="97"/>
      <c r="AN676" s="97"/>
      <c r="AO676" s="97"/>
      <c r="AP676" s="97"/>
    </row>
    <row r="677" ht="15.7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  <c r="AF677" s="97"/>
      <c r="AG677" s="97"/>
      <c r="AH677" s="97"/>
      <c r="AI677" s="97"/>
      <c r="AJ677" s="97"/>
      <c r="AK677" s="97"/>
      <c r="AL677" s="97"/>
      <c r="AM677" s="97"/>
      <c r="AN677" s="97"/>
      <c r="AO677" s="97"/>
      <c r="AP677" s="97"/>
    </row>
    <row r="678" ht="15.7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  <c r="AF678" s="97"/>
      <c r="AG678" s="97"/>
      <c r="AH678" s="97"/>
      <c r="AI678" s="97"/>
      <c r="AJ678" s="97"/>
      <c r="AK678" s="97"/>
      <c r="AL678" s="97"/>
      <c r="AM678" s="97"/>
      <c r="AN678" s="97"/>
      <c r="AO678" s="97"/>
      <c r="AP678" s="97"/>
    </row>
    <row r="679" ht="15.7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  <c r="AF679" s="97"/>
      <c r="AG679" s="97"/>
      <c r="AH679" s="97"/>
      <c r="AI679" s="97"/>
      <c r="AJ679" s="97"/>
      <c r="AK679" s="97"/>
      <c r="AL679" s="97"/>
      <c r="AM679" s="97"/>
      <c r="AN679" s="97"/>
      <c r="AO679" s="97"/>
      <c r="AP679" s="97"/>
    </row>
    <row r="680" ht="15.7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  <c r="AF680" s="97"/>
      <c r="AG680" s="97"/>
      <c r="AH680" s="97"/>
      <c r="AI680" s="97"/>
      <c r="AJ680" s="97"/>
      <c r="AK680" s="97"/>
      <c r="AL680" s="97"/>
      <c r="AM680" s="97"/>
      <c r="AN680" s="97"/>
      <c r="AO680" s="97"/>
      <c r="AP680" s="97"/>
    </row>
    <row r="681" ht="15.7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  <c r="AF681" s="97"/>
      <c r="AG681" s="97"/>
      <c r="AH681" s="97"/>
      <c r="AI681" s="97"/>
      <c r="AJ681" s="97"/>
      <c r="AK681" s="97"/>
      <c r="AL681" s="97"/>
      <c r="AM681" s="97"/>
      <c r="AN681" s="97"/>
      <c r="AO681" s="97"/>
      <c r="AP681" s="97"/>
    </row>
    <row r="682" ht="15.7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  <c r="AF682" s="97"/>
      <c r="AG682" s="97"/>
      <c r="AH682" s="97"/>
      <c r="AI682" s="97"/>
      <c r="AJ682" s="97"/>
      <c r="AK682" s="97"/>
      <c r="AL682" s="97"/>
      <c r="AM682" s="97"/>
      <c r="AN682" s="97"/>
      <c r="AO682" s="97"/>
      <c r="AP682" s="97"/>
    </row>
    <row r="683" ht="15.7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  <c r="AF683" s="97"/>
      <c r="AG683" s="97"/>
      <c r="AH683" s="97"/>
      <c r="AI683" s="97"/>
      <c r="AJ683" s="97"/>
      <c r="AK683" s="97"/>
      <c r="AL683" s="97"/>
      <c r="AM683" s="97"/>
      <c r="AN683" s="97"/>
      <c r="AO683" s="97"/>
      <c r="AP683" s="97"/>
    </row>
    <row r="684" ht="15.7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  <c r="AF684" s="97"/>
      <c r="AG684" s="97"/>
      <c r="AH684" s="97"/>
      <c r="AI684" s="97"/>
      <c r="AJ684" s="97"/>
      <c r="AK684" s="97"/>
      <c r="AL684" s="97"/>
      <c r="AM684" s="97"/>
      <c r="AN684" s="97"/>
      <c r="AO684" s="97"/>
      <c r="AP684" s="97"/>
    </row>
    <row r="685" ht="15.7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  <c r="AF685" s="97"/>
      <c r="AG685" s="97"/>
      <c r="AH685" s="97"/>
      <c r="AI685" s="97"/>
      <c r="AJ685" s="97"/>
      <c r="AK685" s="97"/>
      <c r="AL685" s="97"/>
      <c r="AM685" s="97"/>
      <c r="AN685" s="97"/>
      <c r="AO685" s="97"/>
      <c r="AP685" s="97"/>
    </row>
    <row r="686" ht="15.7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7"/>
      <c r="AG686" s="97"/>
      <c r="AH686" s="97"/>
      <c r="AI686" s="97"/>
      <c r="AJ686" s="97"/>
      <c r="AK686" s="97"/>
      <c r="AL686" s="97"/>
      <c r="AM686" s="97"/>
      <c r="AN686" s="97"/>
      <c r="AO686" s="97"/>
      <c r="AP686" s="97"/>
    </row>
    <row r="687" ht="15.7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7"/>
      <c r="AG687" s="97"/>
      <c r="AH687" s="97"/>
      <c r="AI687" s="97"/>
      <c r="AJ687" s="97"/>
      <c r="AK687" s="97"/>
      <c r="AL687" s="97"/>
      <c r="AM687" s="97"/>
      <c r="AN687" s="97"/>
      <c r="AO687" s="97"/>
      <c r="AP687" s="97"/>
    </row>
    <row r="688" ht="15.7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7"/>
      <c r="AG688" s="97"/>
      <c r="AH688" s="97"/>
      <c r="AI688" s="97"/>
      <c r="AJ688" s="97"/>
      <c r="AK688" s="97"/>
      <c r="AL688" s="97"/>
      <c r="AM688" s="97"/>
      <c r="AN688" s="97"/>
      <c r="AO688" s="97"/>
      <c r="AP688" s="97"/>
    </row>
    <row r="689" ht="15.7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7"/>
      <c r="AG689" s="97"/>
      <c r="AH689" s="97"/>
      <c r="AI689" s="97"/>
      <c r="AJ689" s="97"/>
      <c r="AK689" s="97"/>
      <c r="AL689" s="97"/>
      <c r="AM689" s="97"/>
      <c r="AN689" s="97"/>
      <c r="AO689" s="97"/>
      <c r="AP689" s="97"/>
    </row>
    <row r="690" ht="15.7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7"/>
      <c r="AG690" s="97"/>
      <c r="AH690" s="97"/>
      <c r="AI690" s="97"/>
      <c r="AJ690" s="97"/>
      <c r="AK690" s="97"/>
      <c r="AL690" s="97"/>
      <c r="AM690" s="97"/>
      <c r="AN690" s="97"/>
      <c r="AO690" s="97"/>
      <c r="AP690" s="97"/>
    </row>
    <row r="691" ht="15.7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  <c r="AF691" s="97"/>
      <c r="AG691" s="97"/>
      <c r="AH691" s="97"/>
      <c r="AI691" s="97"/>
      <c r="AJ691" s="97"/>
      <c r="AK691" s="97"/>
      <c r="AL691" s="97"/>
      <c r="AM691" s="97"/>
      <c r="AN691" s="97"/>
      <c r="AO691" s="97"/>
      <c r="AP691" s="97"/>
    </row>
    <row r="692" ht="15.7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  <c r="AF692" s="97"/>
      <c r="AG692" s="97"/>
      <c r="AH692" s="97"/>
      <c r="AI692" s="97"/>
      <c r="AJ692" s="97"/>
      <c r="AK692" s="97"/>
      <c r="AL692" s="97"/>
      <c r="AM692" s="97"/>
      <c r="AN692" s="97"/>
      <c r="AO692" s="97"/>
      <c r="AP692" s="97"/>
    </row>
    <row r="693" ht="15.7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  <c r="AF693" s="97"/>
      <c r="AG693" s="97"/>
      <c r="AH693" s="97"/>
      <c r="AI693" s="97"/>
      <c r="AJ693" s="97"/>
      <c r="AK693" s="97"/>
      <c r="AL693" s="97"/>
      <c r="AM693" s="97"/>
      <c r="AN693" s="97"/>
      <c r="AO693" s="97"/>
      <c r="AP693" s="97"/>
    </row>
    <row r="694" ht="15.7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  <c r="AF694" s="97"/>
      <c r="AG694" s="97"/>
      <c r="AH694" s="97"/>
      <c r="AI694" s="97"/>
      <c r="AJ694" s="97"/>
      <c r="AK694" s="97"/>
      <c r="AL694" s="97"/>
      <c r="AM694" s="97"/>
      <c r="AN694" s="97"/>
      <c r="AO694" s="97"/>
      <c r="AP694" s="97"/>
    </row>
    <row r="695" ht="15.7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  <c r="AF695" s="97"/>
      <c r="AG695" s="97"/>
      <c r="AH695" s="97"/>
      <c r="AI695" s="97"/>
      <c r="AJ695" s="97"/>
      <c r="AK695" s="97"/>
      <c r="AL695" s="97"/>
      <c r="AM695" s="97"/>
      <c r="AN695" s="97"/>
      <c r="AO695" s="97"/>
      <c r="AP695" s="97"/>
    </row>
    <row r="696" ht="15.7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  <c r="AF696" s="97"/>
      <c r="AG696" s="97"/>
      <c r="AH696" s="97"/>
      <c r="AI696" s="97"/>
      <c r="AJ696" s="97"/>
      <c r="AK696" s="97"/>
      <c r="AL696" s="97"/>
      <c r="AM696" s="97"/>
      <c r="AN696" s="97"/>
      <c r="AO696" s="97"/>
      <c r="AP696" s="97"/>
    </row>
    <row r="697" ht="15.7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  <c r="AF697" s="97"/>
      <c r="AG697" s="97"/>
      <c r="AH697" s="97"/>
      <c r="AI697" s="97"/>
      <c r="AJ697" s="97"/>
      <c r="AK697" s="97"/>
      <c r="AL697" s="97"/>
      <c r="AM697" s="97"/>
      <c r="AN697" s="97"/>
      <c r="AO697" s="97"/>
      <c r="AP697" s="97"/>
    </row>
    <row r="698" ht="15.7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  <c r="AF698" s="97"/>
      <c r="AG698" s="97"/>
      <c r="AH698" s="97"/>
      <c r="AI698" s="97"/>
      <c r="AJ698" s="97"/>
      <c r="AK698" s="97"/>
      <c r="AL698" s="97"/>
      <c r="AM698" s="97"/>
      <c r="AN698" s="97"/>
      <c r="AO698" s="97"/>
      <c r="AP698" s="97"/>
    </row>
    <row r="699" ht="15.7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  <c r="AF699" s="97"/>
      <c r="AG699" s="97"/>
      <c r="AH699" s="97"/>
      <c r="AI699" s="97"/>
      <c r="AJ699" s="97"/>
      <c r="AK699" s="97"/>
      <c r="AL699" s="97"/>
      <c r="AM699" s="97"/>
      <c r="AN699" s="97"/>
      <c r="AO699" s="97"/>
      <c r="AP699" s="97"/>
    </row>
    <row r="700" ht="15.7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  <c r="AF700" s="97"/>
      <c r="AG700" s="97"/>
      <c r="AH700" s="97"/>
      <c r="AI700" s="97"/>
      <c r="AJ700" s="97"/>
      <c r="AK700" s="97"/>
      <c r="AL700" s="97"/>
      <c r="AM700" s="97"/>
      <c r="AN700" s="97"/>
      <c r="AO700" s="97"/>
      <c r="AP700" s="97"/>
    </row>
    <row r="701" ht="15.7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  <c r="AF701" s="97"/>
      <c r="AG701" s="97"/>
      <c r="AH701" s="97"/>
      <c r="AI701" s="97"/>
      <c r="AJ701" s="97"/>
      <c r="AK701" s="97"/>
      <c r="AL701" s="97"/>
      <c r="AM701" s="97"/>
      <c r="AN701" s="97"/>
      <c r="AO701" s="97"/>
      <c r="AP701" s="97"/>
    </row>
    <row r="702" ht="15.7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  <c r="AF702" s="97"/>
      <c r="AG702" s="97"/>
      <c r="AH702" s="97"/>
      <c r="AI702" s="97"/>
      <c r="AJ702" s="97"/>
      <c r="AK702" s="97"/>
      <c r="AL702" s="97"/>
      <c r="AM702" s="97"/>
      <c r="AN702" s="97"/>
      <c r="AO702" s="97"/>
      <c r="AP702" s="97"/>
    </row>
    <row r="703" ht="15.7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  <c r="AF703" s="97"/>
      <c r="AG703" s="97"/>
      <c r="AH703" s="97"/>
      <c r="AI703" s="97"/>
      <c r="AJ703" s="97"/>
      <c r="AK703" s="97"/>
      <c r="AL703" s="97"/>
      <c r="AM703" s="97"/>
      <c r="AN703" s="97"/>
      <c r="AO703" s="97"/>
      <c r="AP703" s="97"/>
    </row>
    <row r="704" ht="15.7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  <c r="AF704" s="97"/>
      <c r="AG704" s="97"/>
      <c r="AH704" s="97"/>
      <c r="AI704" s="97"/>
      <c r="AJ704" s="97"/>
      <c r="AK704" s="97"/>
      <c r="AL704" s="97"/>
      <c r="AM704" s="97"/>
      <c r="AN704" s="97"/>
      <c r="AO704" s="97"/>
      <c r="AP704" s="97"/>
    </row>
    <row r="705" ht="15.7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  <c r="AF705" s="97"/>
      <c r="AG705" s="97"/>
      <c r="AH705" s="97"/>
      <c r="AI705" s="97"/>
      <c r="AJ705" s="97"/>
      <c r="AK705" s="97"/>
      <c r="AL705" s="97"/>
      <c r="AM705" s="97"/>
      <c r="AN705" s="97"/>
      <c r="AO705" s="97"/>
      <c r="AP705" s="97"/>
    </row>
    <row r="706" ht="15.7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  <c r="AF706" s="97"/>
      <c r="AG706" s="97"/>
      <c r="AH706" s="97"/>
      <c r="AI706" s="97"/>
      <c r="AJ706" s="97"/>
      <c r="AK706" s="97"/>
      <c r="AL706" s="97"/>
      <c r="AM706" s="97"/>
      <c r="AN706" s="97"/>
      <c r="AO706" s="97"/>
      <c r="AP706" s="97"/>
    </row>
    <row r="707" ht="15.7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  <c r="AF707" s="97"/>
      <c r="AG707" s="97"/>
      <c r="AH707" s="97"/>
      <c r="AI707" s="97"/>
      <c r="AJ707" s="97"/>
      <c r="AK707" s="97"/>
      <c r="AL707" s="97"/>
      <c r="AM707" s="97"/>
      <c r="AN707" s="97"/>
      <c r="AO707" s="97"/>
      <c r="AP707" s="97"/>
    </row>
    <row r="708" ht="15.7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  <c r="AF708" s="97"/>
      <c r="AG708" s="97"/>
      <c r="AH708" s="97"/>
      <c r="AI708" s="97"/>
      <c r="AJ708" s="97"/>
      <c r="AK708" s="97"/>
      <c r="AL708" s="97"/>
      <c r="AM708" s="97"/>
      <c r="AN708" s="97"/>
      <c r="AO708" s="97"/>
      <c r="AP708" s="97"/>
    </row>
    <row r="709" ht="15.7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  <c r="AF709" s="97"/>
      <c r="AG709" s="97"/>
      <c r="AH709" s="97"/>
      <c r="AI709" s="97"/>
      <c r="AJ709" s="97"/>
      <c r="AK709" s="97"/>
      <c r="AL709" s="97"/>
      <c r="AM709" s="97"/>
      <c r="AN709" s="97"/>
      <c r="AO709" s="97"/>
      <c r="AP709" s="97"/>
    </row>
    <row r="710" ht="15.7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  <c r="AF710" s="97"/>
      <c r="AG710" s="97"/>
      <c r="AH710" s="97"/>
      <c r="AI710" s="97"/>
      <c r="AJ710" s="97"/>
      <c r="AK710" s="97"/>
      <c r="AL710" s="97"/>
      <c r="AM710" s="97"/>
      <c r="AN710" s="97"/>
      <c r="AO710" s="97"/>
      <c r="AP710" s="97"/>
    </row>
    <row r="711" ht="15.7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  <c r="AF711" s="97"/>
      <c r="AG711" s="97"/>
      <c r="AH711" s="97"/>
      <c r="AI711" s="97"/>
      <c r="AJ711" s="97"/>
      <c r="AK711" s="97"/>
      <c r="AL711" s="97"/>
      <c r="AM711" s="97"/>
      <c r="AN711" s="97"/>
      <c r="AO711" s="97"/>
      <c r="AP711" s="97"/>
    </row>
    <row r="712" ht="15.7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  <c r="AF712" s="97"/>
      <c r="AG712" s="97"/>
      <c r="AH712" s="97"/>
      <c r="AI712" s="97"/>
      <c r="AJ712" s="97"/>
      <c r="AK712" s="97"/>
      <c r="AL712" s="97"/>
      <c r="AM712" s="97"/>
      <c r="AN712" s="97"/>
      <c r="AO712" s="97"/>
      <c r="AP712" s="97"/>
    </row>
    <row r="713" ht="15.7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  <c r="AF713" s="97"/>
      <c r="AG713" s="97"/>
      <c r="AH713" s="97"/>
      <c r="AI713" s="97"/>
      <c r="AJ713" s="97"/>
      <c r="AK713" s="97"/>
      <c r="AL713" s="97"/>
      <c r="AM713" s="97"/>
      <c r="AN713" s="97"/>
      <c r="AO713" s="97"/>
      <c r="AP713" s="97"/>
    </row>
    <row r="714" ht="15.7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  <c r="AF714" s="97"/>
      <c r="AG714" s="97"/>
      <c r="AH714" s="97"/>
      <c r="AI714" s="97"/>
      <c r="AJ714" s="97"/>
      <c r="AK714" s="97"/>
      <c r="AL714" s="97"/>
      <c r="AM714" s="97"/>
      <c r="AN714" s="97"/>
      <c r="AO714" s="97"/>
      <c r="AP714" s="97"/>
    </row>
    <row r="715" ht="15.7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  <c r="AF715" s="97"/>
      <c r="AG715" s="97"/>
      <c r="AH715" s="97"/>
      <c r="AI715" s="97"/>
      <c r="AJ715" s="97"/>
      <c r="AK715" s="97"/>
      <c r="AL715" s="97"/>
      <c r="AM715" s="97"/>
      <c r="AN715" s="97"/>
      <c r="AO715" s="97"/>
      <c r="AP715" s="97"/>
    </row>
    <row r="716" ht="15.7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  <c r="AF716" s="97"/>
      <c r="AG716" s="97"/>
      <c r="AH716" s="97"/>
      <c r="AI716" s="97"/>
      <c r="AJ716" s="97"/>
      <c r="AK716" s="97"/>
      <c r="AL716" s="97"/>
      <c r="AM716" s="97"/>
      <c r="AN716" s="97"/>
      <c r="AO716" s="97"/>
      <c r="AP716" s="97"/>
    </row>
    <row r="717" ht="15.7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  <c r="AF717" s="97"/>
      <c r="AG717" s="97"/>
      <c r="AH717" s="97"/>
      <c r="AI717" s="97"/>
      <c r="AJ717" s="97"/>
      <c r="AK717" s="97"/>
      <c r="AL717" s="97"/>
      <c r="AM717" s="97"/>
      <c r="AN717" s="97"/>
      <c r="AO717" s="97"/>
      <c r="AP717" s="97"/>
    </row>
    <row r="718" ht="15.7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  <c r="AF718" s="97"/>
      <c r="AG718" s="97"/>
      <c r="AH718" s="97"/>
      <c r="AI718" s="97"/>
      <c r="AJ718" s="97"/>
      <c r="AK718" s="97"/>
      <c r="AL718" s="97"/>
      <c r="AM718" s="97"/>
      <c r="AN718" s="97"/>
      <c r="AO718" s="97"/>
      <c r="AP718" s="97"/>
    </row>
    <row r="719" ht="15.7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  <c r="AF719" s="97"/>
      <c r="AG719" s="97"/>
      <c r="AH719" s="97"/>
      <c r="AI719" s="97"/>
      <c r="AJ719" s="97"/>
      <c r="AK719" s="97"/>
      <c r="AL719" s="97"/>
      <c r="AM719" s="97"/>
      <c r="AN719" s="97"/>
      <c r="AO719" s="97"/>
      <c r="AP719" s="97"/>
    </row>
    <row r="720" ht="15.7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  <c r="AF720" s="97"/>
      <c r="AG720" s="97"/>
      <c r="AH720" s="97"/>
      <c r="AI720" s="97"/>
      <c r="AJ720" s="97"/>
      <c r="AK720" s="97"/>
      <c r="AL720" s="97"/>
      <c r="AM720" s="97"/>
      <c r="AN720" s="97"/>
      <c r="AO720" s="97"/>
      <c r="AP720" s="97"/>
    </row>
    <row r="721" ht="15.7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  <c r="AF721" s="97"/>
      <c r="AG721" s="97"/>
      <c r="AH721" s="97"/>
      <c r="AI721" s="97"/>
      <c r="AJ721" s="97"/>
      <c r="AK721" s="97"/>
      <c r="AL721" s="97"/>
      <c r="AM721" s="97"/>
      <c r="AN721" s="97"/>
      <c r="AO721" s="97"/>
      <c r="AP721" s="97"/>
    </row>
    <row r="722" ht="15.7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  <c r="AF722" s="97"/>
      <c r="AG722" s="97"/>
      <c r="AH722" s="97"/>
      <c r="AI722" s="97"/>
      <c r="AJ722" s="97"/>
      <c r="AK722" s="97"/>
      <c r="AL722" s="97"/>
      <c r="AM722" s="97"/>
      <c r="AN722" s="97"/>
      <c r="AO722" s="97"/>
      <c r="AP722" s="97"/>
    </row>
    <row r="723" ht="15.7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  <c r="AF723" s="97"/>
      <c r="AG723" s="97"/>
      <c r="AH723" s="97"/>
      <c r="AI723" s="97"/>
      <c r="AJ723" s="97"/>
      <c r="AK723" s="97"/>
      <c r="AL723" s="97"/>
      <c r="AM723" s="97"/>
      <c r="AN723" s="97"/>
      <c r="AO723" s="97"/>
      <c r="AP723" s="97"/>
    </row>
    <row r="724" ht="15.7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  <c r="AF724" s="97"/>
      <c r="AG724" s="97"/>
      <c r="AH724" s="97"/>
      <c r="AI724" s="97"/>
      <c r="AJ724" s="97"/>
      <c r="AK724" s="97"/>
      <c r="AL724" s="97"/>
      <c r="AM724" s="97"/>
      <c r="AN724" s="97"/>
      <c r="AO724" s="97"/>
      <c r="AP724" s="97"/>
    </row>
    <row r="725" ht="15.7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  <c r="AF725" s="97"/>
      <c r="AG725" s="97"/>
      <c r="AH725" s="97"/>
      <c r="AI725" s="97"/>
      <c r="AJ725" s="97"/>
      <c r="AK725" s="97"/>
      <c r="AL725" s="97"/>
      <c r="AM725" s="97"/>
      <c r="AN725" s="97"/>
      <c r="AO725" s="97"/>
      <c r="AP725" s="97"/>
    </row>
    <row r="726" ht="15.7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  <c r="AF726" s="97"/>
      <c r="AG726" s="97"/>
      <c r="AH726" s="97"/>
      <c r="AI726" s="97"/>
      <c r="AJ726" s="97"/>
      <c r="AK726" s="97"/>
      <c r="AL726" s="97"/>
      <c r="AM726" s="97"/>
      <c r="AN726" s="97"/>
      <c r="AO726" s="97"/>
      <c r="AP726" s="97"/>
    </row>
    <row r="727" ht="15.7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  <c r="AF727" s="97"/>
      <c r="AG727" s="97"/>
      <c r="AH727" s="97"/>
      <c r="AI727" s="97"/>
      <c r="AJ727" s="97"/>
      <c r="AK727" s="97"/>
      <c r="AL727" s="97"/>
      <c r="AM727" s="97"/>
      <c r="AN727" s="97"/>
      <c r="AO727" s="97"/>
      <c r="AP727" s="97"/>
    </row>
    <row r="728" ht="15.7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  <c r="AF728" s="97"/>
      <c r="AG728" s="97"/>
      <c r="AH728" s="97"/>
      <c r="AI728" s="97"/>
      <c r="AJ728" s="97"/>
      <c r="AK728" s="97"/>
      <c r="AL728" s="97"/>
      <c r="AM728" s="97"/>
      <c r="AN728" s="97"/>
      <c r="AO728" s="97"/>
      <c r="AP728" s="97"/>
    </row>
    <row r="729" ht="15.7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  <c r="AF729" s="97"/>
      <c r="AG729" s="97"/>
      <c r="AH729" s="97"/>
      <c r="AI729" s="97"/>
      <c r="AJ729" s="97"/>
      <c r="AK729" s="97"/>
      <c r="AL729" s="97"/>
      <c r="AM729" s="97"/>
      <c r="AN729" s="97"/>
      <c r="AO729" s="97"/>
      <c r="AP729" s="97"/>
    </row>
    <row r="730" ht="15.7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  <c r="AF730" s="97"/>
      <c r="AG730" s="97"/>
      <c r="AH730" s="97"/>
      <c r="AI730" s="97"/>
      <c r="AJ730" s="97"/>
      <c r="AK730" s="97"/>
      <c r="AL730" s="97"/>
      <c r="AM730" s="97"/>
      <c r="AN730" s="97"/>
      <c r="AO730" s="97"/>
      <c r="AP730" s="97"/>
    </row>
    <row r="731" ht="15.7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  <c r="AF731" s="97"/>
      <c r="AG731" s="97"/>
      <c r="AH731" s="97"/>
      <c r="AI731" s="97"/>
      <c r="AJ731" s="97"/>
      <c r="AK731" s="97"/>
      <c r="AL731" s="97"/>
      <c r="AM731" s="97"/>
      <c r="AN731" s="97"/>
      <c r="AO731" s="97"/>
      <c r="AP731" s="97"/>
    </row>
    <row r="732" ht="15.7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  <c r="AF732" s="97"/>
      <c r="AG732" s="97"/>
      <c r="AH732" s="97"/>
      <c r="AI732" s="97"/>
      <c r="AJ732" s="97"/>
      <c r="AK732" s="97"/>
      <c r="AL732" s="97"/>
      <c r="AM732" s="97"/>
      <c r="AN732" s="97"/>
      <c r="AO732" s="97"/>
      <c r="AP732" s="97"/>
    </row>
    <row r="733" ht="15.7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  <c r="AF733" s="97"/>
      <c r="AG733" s="97"/>
      <c r="AH733" s="97"/>
      <c r="AI733" s="97"/>
      <c r="AJ733" s="97"/>
      <c r="AK733" s="97"/>
      <c r="AL733" s="97"/>
      <c r="AM733" s="97"/>
      <c r="AN733" s="97"/>
      <c r="AO733" s="97"/>
      <c r="AP733" s="97"/>
    </row>
    <row r="734" ht="15.7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  <c r="AF734" s="97"/>
      <c r="AG734" s="97"/>
      <c r="AH734" s="97"/>
      <c r="AI734" s="97"/>
      <c r="AJ734" s="97"/>
      <c r="AK734" s="97"/>
      <c r="AL734" s="97"/>
      <c r="AM734" s="97"/>
      <c r="AN734" s="97"/>
      <c r="AO734" s="97"/>
      <c r="AP734" s="97"/>
    </row>
    <row r="735" ht="15.7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  <c r="AF735" s="97"/>
      <c r="AG735" s="97"/>
      <c r="AH735" s="97"/>
      <c r="AI735" s="97"/>
      <c r="AJ735" s="97"/>
      <c r="AK735" s="97"/>
      <c r="AL735" s="97"/>
      <c r="AM735" s="97"/>
      <c r="AN735" s="97"/>
      <c r="AO735" s="97"/>
      <c r="AP735" s="97"/>
    </row>
    <row r="736" ht="15.7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  <c r="AF736" s="97"/>
      <c r="AG736" s="97"/>
      <c r="AH736" s="97"/>
      <c r="AI736" s="97"/>
      <c r="AJ736" s="97"/>
      <c r="AK736" s="97"/>
      <c r="AL736" s="97"/>
      <c r="AM736" s="97"/>
      <c r="AN736" s="97"/>
      <c r="AO736" s="97"/>
      <c r="AP736" s="97"/>
    </row>
    <row r="737" ht="15.7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  <c r="AF737" s="97"/>
      <c r="AG737" s="97"/>
      <c r="AH737" s="97"/>
      <c r="AI737" s="97"/>
      <c r="AJ737" s="97"/>
      <c r="AK737" s="97"/>
      <c r="AL737" s="97"/>
      <c r="AM737" s="97"/>
      <c r="AN737" s="97"/>
      <c r="AO737" s="97"/>
      <c r="AP737" s="97"/>
    </row>
    <row r="738" ht="15.7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  <c r="AF738" s="97"/>
      <c r="AG738" s="97"/>
      <c r="AH738" s="97"/>
      <c r="AI738" s="97"/>
      <c r="AJ738" s="97"/>
      <c r="AK738" s="97"/>
      <c r="AL738" s="97"/>
      <c r="AM738" s="97"/>
      <c r="AN738" s="97"/>
      <c r="AO738" s="97"/>
      <c r="AP738" s="97"/>
    </row>
    <row r="739" ht="15.7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  <c r="AF739" s="97"/>
      <c r="AG739" s="97"/>
      <c r="AH739" s="97"/>
      <c r="AI739" s="97"/>
      <c r="AJ739" s="97"/>
      <c r="AK739" s="97"/>
      <c r="AL739" s="97"/>
      <c r="AM739" s="97"/>
      <c r="AN739" s="97"/>
      <c r="AO739" s="97"/>
      <c r="AP739" s="97"/>
    </row>
    <row r="740" ht="15.7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  <c r="AF740" s="97"/>
      <c r="AG740" s="97"/>
      <c r="AH740" s="97"/>
      <c r="AI740" s="97"/>
      <c r="AJ740" s="97"/>
      <c r="AK740" s="97"/>
      <c r="AL740" s="97"/>
      <c r="AM740" s="97"/>
      <c r="AN740" s="97"/>
      <c r="AO740" s="97"/>
      <c r="AP740" s="97"/>
    </row>
    <row r="741" ht="15.7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  <c r="AF741" s="97"/>
      <c r="AG741" s="97"/>
      <c r="AH741" s="97"/>
      <c r="AI741" s="97"/>
      <c r="AJ741" s="97"/>
      <c r="AK741" s="97"/>
      <c r="AL741" s="97"/>
      <c r="AM741" s="97"/>
      <c r="AN741" s="97"/>
      <c r="AO741" s="97"/>
      <c r="AP741" s="97"/>
    </row>
    <row r="742" ht="15.7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  <c r="AF742" s="97"/>
      <c r="AG742" s="97"/>
      <c r="AH742" s="97"/>
      <c r="AI742" s="97"/>
      <c r="AJ742" s="97"/>
      <c r="AK742" s="97"/>
      <c r="AL742" s="97"/>
      <c r="AM742" s="97"/>
      <c r="AN742" s="97"/>
      <c r="AO742" s="97"/>
      <c r="AP742" s="97"/>
    </row>
    <row r="743" ht="15.7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  <c r="AF743" s="97"/>
      <c r="AG743" s="97"/>
      <c r="AH743" s="97"/>
      <c r="AI743" s="97"/>
      <c r="AJ743" s="97"/>
      <c r="AK743" s="97"/>
      <c r="AL743" s="97"/>
      <c r="AM743" s="97"/>
      <c r="AN743" s="97"/>
      <c r="AO743" s="97"/>
      <c r="AP743" s="97"/>
    </row>
    <row r="744" ht="15.7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  <c r="AF744" s="97"/>
      <c r="AG744" s="97"/>
      <c r="AH744" s="97"/>
      <c r="AI744" s="97"/>
      <c r="AJ744" s="97"/>
      <c r="AK744" s="97"/>
      <c r="AL744" s="97"/>
      <c r="AM744" s="97"/>
      <c r="AN744" s="97"/>
      <c r="AO744" s="97"/>
      <c r="AP744" s="97"/>
    </row>
    <row r="745" ht="15.7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  <c r="AF745" s="97"/>
      <c r="AG745" s="97"/>
      <c r="AH745" s="97"/>
      <c r="AI745" s="97"/>
      <c r="AJ745" s="97"/>
      <c r="AK745" s="97"/>
      <c r="AL745" s="97"/>
      <c r="AM745" s="97"/>
      <c r="AN745" s="97"/>
      <c r="AO745" s="97"/>
      <c r="AP745" s="97"/>
    </row>
    <row r="746" ht="15.7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  <c r="AF746" s="97"/>
      <c r="AG746" s="97"/>
      <c r="AH746" s="97"/>
      <c r="AI746" s="97"/>
      <c r="AJ746" s="97"/>
      <c r="AK746" s="97"/>
      <c r="AL746" s="97"/>
      <c r="AM746" s="97"/>
      <c r="AN746" s="97"/>
      <c r="AO746" s="97"/>
      <c r="AP746" s="97"/>
    </row>
    <row r="747" ht="15.7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  <c r="AF747" s="97"/>
      <c r="AG747" s="97"/>
      <c r="AH747" s="97"/>
      <c r="AI747" s="97"/>
      <c r="AJ747" s="97"/>
      <c r="AK747" s="97"/>
      <c r="AL747" s="97"/>
      <c r="AM747" s="97"/>
      <c r="AN747" s="97"/>
      <c r="AO747" s="97"/>
      <c r="AP747" s="97"/>
    </row>
    <row r="748" ht="15.7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  <c r="AF748" s="97"/>
      <c r="AG748" s="97"/>
      <c r="AH748" s="97"/>
      <c r="AI748" s="97"/>
      <c r="AJ748" s="97"/>
      <c r="AK748" s="97"/>
      <c r="AL748" s="97"/>
      <c r="AM748" s="97"/>
      <c r="AN748" s="97"/>
      <c r="AO748" s="97"/>
      <c r="AP748" s="97"/>
    </row>
    <row r="749" ht="15.7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  <c r="AF749" s="97"/>
      <c r="AG749" s="97"/>
      <c r="AH749" s="97"/>
      <c r="AI749" s="97"/>
      <c r="AJ749" s="97"/>
      <c r="AK749" s="97"/>
      <c r="AL749" s="97"/>
      <c r="AM749" s="97"/>
      <c r="AN749" s="97"/>
      <c r="AO749" s="97"/>
      <c r="AP749" s="97"/>
    </row>
    <row r="750" ht="15.7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  <c r="AF750" s="97"/>
      <c r="AG750" s="97"/>
      <c r="AH750" s="97"/>
      <c r="AI750" s="97"/>
      <c r="AJ750" s="97"/>
      <c r="AK750" s="97"/>
      <c r="AL750" s="97"/>
      <c r="AM750" s="97"/>
      <c r="AN750" s="97"/>
      <c r="AO750" s="97"/>
      <c r="AP750" s="97"/>
    </row>
    <row r="751" ht="15.7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  <c r="AF751" s="97"/>
      <c r="AG751" s="97"/>
      <c r="AH751" s="97"/>
      <c r="AI751" s="97"/>
      <c r="AJ751" s="97"/>
      <c r="AK751" s="97"/>
      <c r="AL751" s="97"/>
      <c r="AM751" s="97"/>
      <c r="AN751" s="97"/>
      <c r="AO751" s="97"/>
      <c r="AP751" s="97"/>
    </row>
    <row r="752" ht="15.7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  <c r="AF752" s="97"/>
      <c r="AG752" s="97"/>
      <c r="AH752" s="97"/>
      <c r="AI752" s="97"/>
      <c r="AJ752" s="97"/>
      <c r="AK752" s="97"/>
      <c r="AL752" s="97"/>
      <c r="AM752" s="97"/>
      <c r="AN752" s="97"/>
      <c r="AO752" s="97"/>
      <c r="AP752" s="97"/>
    </row>
    <row r="753" ht="15.7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  <c r="AF753" s="97"/>
      <c r="AG753" s="97"/>
      <c r="AH753" s="97"/>
      <c r="AI753" s="97"/>
      <c r="AJ753" s="97"/>
      <c r="AK753" s="97"/>
      <c r="AL753" s="97"/>
      <c r="AM753" s="97"/>
      <c r="AN753" s="97"/>
      <c r="AO753" s="97"/>
      <c r="AP753" s="97"/>
    </row>
    <row r="754" ht="15.7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  <c r="AF754" s="97"/>
      <c r="AG754" s="97"/>
      <c r="AH754" s="97"/>
      <c r="AI754" s="97"/>
      <c r="AJ754" s="97"/>
      <c r="AK754" s="97"/>
      <c r="AL754" s="97"/>
      <c r="AM754" s="97"/>
      <c r="AN754" s="97"/>
      <c r="AO754" s="97"/>
      <c r="AP754" s="97"/>
    </row>
    <row r="755" ht="15.7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  <c r="AF755" s="97"/>
      <c r="AG755" s="97"/>
      <c r="AH755" s="97"/>
      <c r="AI755" s="97"/>
      <c r="AJ755" s="97"/>
      <c r="AK755" s="97"/>
      <c r="AL755" s="97"/>
      <c r="AM755" s="97"/>
      <c r="AN755" s="97"/>
      <c r="AO755" s="97"/>
      <c r="AP755" s="97"/>
    </row>
    <row r="756" ht="15.7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  <c r="AF756" s="97"/>
      <c r="AG756" s="97"/>
      <c r="AH756" s="97"/>
      <c r="AI756" s="97"/>
      <c r="AJ756" s="97"/>
      <c r="AK756" s="97"/>
      <c r="AL756" s="97"/>
      <c r="AM756" s="97"/>
      <c r="AN756" s="97"/>
      <c r="AO756" s="97"/>
      <c r="AP756" s="97"/>
    </row>
    <row r="757" ht="15.7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  <c r="AF757" s="97"/>
      <c r="AG757" s="97"/>
      <c r="AH757" s="97"/>
      <c r="AI757" s="97"/>
      <c r="AJ757" s="97"/>
      <c r="AK757" s="97"/>
      <c r="AL757" s="97"/>
      <c r="AM757" s="97"/>
      <c r="AN757" s="97"/>
      <c r="AO757" s="97"/>
      <c r="AP757" s="97"/>
    </row>
    <row r="758" ht="15.7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  <c r="AF758" s="97"/>
      <c r="AG758" s="97"/>
      <c r="AH758" s="97"/>
      <c r="AI758" s="97"/>
      <c r="AJ758" s="97"/>
      <c r="AK758" s="97"/>
      <c r="AL758" s="97"/>
      <c r="AM758" s="97"/>
      <c r="AN758" s="97"/>
      <c r="AO758" s="97"/>
      <c r="AP758" s="97"/>
    </row>
    <row r="759" ht="15.7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  <c r="AF759" s="97"/>
      <c r="AG759" s="97"/>
      <c r="AH759" s="97"/>
      <c r="AI759" s="97"/>
      <c r="AJ759" s="97"/>
      <c r="AK759" s="97"/>
      <c r="AL759" s="97"/>
      <c r="AM759" s="97"/>
      <c r="AN759" s="97"/>
      <c r="AO759" s="97"/>
      <c r="AP759" s="97"/>
    </row>
    <row r="760" ht="15.7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  <c r="AF760" s="97"/>
      <c r="AG760" s="97"/>
      <c r="AH760" s="97"/>
      <c r="AI760" s="97"/>
      <c r="AJ760" s="97"/>
      <c r="AK760" s="97"/>
      <c r="AL760" s="97"/>
      <c r="AM760" s="97"/>
      <c r="AN760" s="97"/>
      <c r="AO760" s="97"/>
      <c r="AP760" s="97"/>
    </row>
    <row r="761" ht="15.7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  <c r="AF761" s="97"/>
      <c r="AG761" s="97"/>
      <c r="AH761" s="97"/>
      <c r="AI761" s="97"/>
      <c r="AJ761" s="97"/>
      <c r="AK761" s="97"/>
      <c r="AL761" s="97"/>
      <c r="AM761" s="97"/>
      <c r="AN761" s="97"/>
      <c r="AO761" s="97"/>
      <c r="AP761" s="97"/>
    </row>
    <row r="762" ht="15.7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  <c r="AF762" s="97"/>
      <c r="AG762" s="97"/>
      <c r="AH762" s="97"/>
      <c r="AI762" s="97"/>
      <c r="AJ762" s="97"/>
      <c r="AK762" s="97"/>
      <c r="AL762" s="97"/>
      <c r="AM762" s="97"/>
      <c r="AN762" s="97"/>
      <c r="AO762" s="97"/>
      <c r="AP762" s="97"/>
    </row>
    <row r="763" ht="15.7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  <c r="AF763" s="97"/>
      <c r="AG763" s="97"/>
      <c r="AH763" s="97"/>
      <c r="AI763" s="97"/>
      <c r="AJ763" s="97"/>
      <c r="AK763" s="97"/>
      <c r="AL763" s="97"/>
      <c r="AM763" s="97"/>
      <c r="AN763" s="97"/>
      <c r="AO763" s="97"/>
      <c r="AP763" s="97"/>
    </row>
    <row r="764" ht="15.7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  <c r="AF764" s="97"/>
      <c r="AG764" s="97"/>
      <c r="AH764" s="97"/>
      <c r="AI764" s="97"/>
      <c r="AJ764" s="97"/>
      <c r="AK764" s="97"/>
      <c r="AL764" s="97"/>
      <c r="AM764" s="97"/>
      <c r="AN764" s="97"/>
      <c r="AO764" s="97"/>
      <c r="AP764" s="97"/>
    </row>
    <row r="765" ht="15.7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  <c r="AF765" s="97"/>
      <c r="AG765" s="97"/>
      <c r="AH765" s="97"/>
      <c r="AI765" s="97"/>
      <c r="AJ765" s="97"/>
      <c r="AK765" s="97"/>
      <c r="AL765" s="97"/>
      <c r="AM765" s="97"/>
      <c r="AN765" s="97"/>
      <c r="AO765" s="97"/>
      <c r="AP765" s="97"/>
    </row>
    <row r="766" ht="15.7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  <c r="AF766" s="97"/>
      <c r="AG766" s="97"/>
      <c r="AH766" s="97"/>
      <c r="AI766" s="97"/>
      <c r="AJ766" s="97"/>
      <c r="AK766" s="97"/>
      <c r="AL766" s="97"/>
      <c r="AM766" s="97"/>
      <c r="AN766" s="97"/>
      <c r="AO766" s="97"/>
      <c r="AP766" s="97"/>
    </row>
    <row r="767" ht="15.7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  <c r="AF767" s="97"/>
      <c r="AG767" s="97"/>
      <c r="AH767" s="97"/>
      <c r="AI767" s="97"/>
      <c r="AJ767" s="97"/>
      <c r="AK767" s="97"/>
      <c r="AL767" s="97"/>
      <c r="AM767" s="97"/>
      <c r="AN767" s="97"/>
      <c r="AO767" s="97"/>
      <c r="AP767" s="97"/>
    </row>
    <row r="768" ht="15.7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  <c r="AF768" s="97"/>
      <c r="AG768" s="97"/>
      <c r="AH768" s="97"/>
      <c r="AI768" s="97"/>
      <c r="AJ768" s="97"/>
      <c r="AK768" s="97"/>
      <c r="AL768" s="97"/>
      <c r="AM768" s="97"/>
      <c r="AN768" s="97"/>
      <c r="AO768" s="97"/>
      <c r="AP768" s="97"/>
    </row>
    <row r="769" ht="15.7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  <c r="AF769" s="97"/>
      <c r="AG769" s="97"/>
      <c r="AH769" s="97"/>
      <c r="AI769" s="97"/>
      <c r="AJ769" s="97"/>
      <c r="AK769" s="97"/>
      <c r="AL769" s="97"/>
      <c r="AM769" s="97"/>
      <c r="AN769" s="97"/>
      <c r="AO769" s="97"/>
      <c r="AP769" s="97"/>
    </row>
    <row r="770" ht="15.7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  <c r="AF770" s="97"/>
      <c r="AG770" s="97"/>
      <c r="AH770" s="97"/>
      <c r="AI770" s="97"/>
      <c r="AJ770" s="97"/>
      <c r="AK770" s="97"/>
      <c r="AL770" s="97"/>
      <c r="AM770" s="97"/>
      <c r="AN770" s="97"/>
      <c r="AO770" s="97"/>
      <c r="AP770" s="97"/>
    </row>
    <row r="771" ht="15.7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  <c r="AF771" s="97"/>
      <c r="AG771" s="97"/>
      <c r="AH771" s="97"/>
      <c r="AI771" s="97"/>
      <c r="AJ771" s="97"/>
      <c r="AK771" s="97"/>
      <c r="AL771" s="97"/>
      <c r="AM771" s="97"/>
      <c r="AN771" s="97"/>
      <c r="AO771" s="97"/>
      <c r="AP771" s="97"/>
    </row>
    <row r="772" ht="15.7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  <c r="AF772" s="97"/>
      <c r="AG772" s="97"/>
      <c r="AH772" s="97"/>
      <c r="AI772" s="97"/>
      <c r="AJ772" s="97"/>
      <c r="AK772" s="97"/>
      <c r="AL772" s="97"/>
      <c r="AM772" s="97"/>
      <c r="AN772" s="97"/>
      <c r="AO772" s="97"/>
      <c r="AP772" s="97"/>
    </row>
    <row r="773" ht="15.7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  <c r="AF773" s="97"/>
      <c r="AG773" s="97"/>
      <c r="AH773" s="97"/>
      <c r="AI773" s="97"/>
      <c r="AJ773" s="97"/>
      <c r="AK773" s="97"/>
      <c r="AL773" s="97"/>
      <c r="AM773" s="97"/>
      <c r="AN773" s="97"/>
      <c r="AO773" s="97"/>
      <c r="AP773" s="97"/>
    </row>
    <row r="774" ht="15.7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  <c r="AF774" s="97"/>
      <c r="AG774" s="97"/>
      <c r="AH774" s="97"/>
      <c r="AI774" s="97"/>
      <c r="AJ774" s="97"/>
      <c r="AK774" s="97"/>
      <c r="AL774" s="97"/>
      <c r="AM774" s="97"/>
      <c r="AN774" s="97"/>
      <c r="AO774" s="97"/>
      <c r="AP774" s="97"/>
    </row>
    <row r="775" ht="15.7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  <c r="AF775" s="97"/>
      <c r="AG775" s="97"/>
      <c r="AH775" s="97"/>
      <c r="AI775" s="97"/>
      <c r="AJ775" s="97"/>
      <c r="AK775" s="97"/>
      <c r="AL775" s="97"/>
      <c r="AM775" s="97"/>
      <c r="AN775" s="97"/>
      <c r="AO775" s="97"/>
      <c r="AP775" s="97"/>
    </row>
    <row r="776" ht="15.7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  <c r="AF776" s="97"/>
      <c r="AG776" s="97"/>
      <c r="AH776" s="97"/>
      <c r="AI776" s="97"/>
      <c r="AJ776" s="97"/>
      <c r="AK776" s="97"/>
      <c r="AL776" s="97"/>
      <c r="AM776" s="97"/>
      <c r="AN776" s="97"/>
      <c r="AO776" s="97"/>
      <c r="AP776" s="97"/>
    </row>
    <row r="777" ht="15.7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  <c r="AF777" s="97"/>
      <c r="AG777" s="97"/>
      <c r="AH777" s="97"/>
      <c r="AI777" s="97"/>
      <c r="AJ777" s="97"/>
      <c r="AK777" s="97"/>
      <c r="AL777" s="97"/>
      <c r="AM777" s="97"/>
      <c r="AN777" s="97"/>
      <c r="AO777" s="97"/>
      <c r="AP777" s="97"/>
    </row>
    <row r="778" ht="15.7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  <c r="AF778" s="97"/>
      <c r="AG778" s="97"/>
      <c r="AH778" s="97"/>
      <c r="AI778" s="97"/>
      <c r="AJ778" s="97"/>
      <c r="AK778" s="97"/>
      <c r="AL778" s="97"/>
      <c r="AM778" s="97"/>
      <c r="AN778" s="97"/>
      <c r="AO778" s="97"/>
      <c r="AP778" s="97"/>
    </row>
    <row r="779" ht="15.7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  <c r="AF779" s="97"/>
      <c r="AG779" s="97"/>
      <c r="AH779" s="97"/>
      <c r="AI779" s="97"/>
      <c r="AJ779" s="97"/>
      <c r="AK779" s="97"/>
      <c r="AL779" s="97"/>
      <c r="AM779" s="97"/>
      <c r="AN779" s="97"/>
      <c r="AO779" s="97"/>
      <c r="AP779" s="97"/>
    </row>
    <row r="780" ht="15.7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  <c r="AF780" s="97"/>
      <c r="AG780" s="97"/>
      <c r="AH780" s="97"/>
      <c r="AI780" s="97"/>
      <c r="AJ780" s="97"/>
      <c r="AK780" s="97"/>
      <c r="AL780" s="97"/>
      <c r="AM780" s="97"/>
      <c r="AN780" s="97"/>
      <c r="AO780" s="97"/>
      <c r="AP780" s="97"/>
    </row>
    <row r="781" ht="15.7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  <c r="AF781" s="97"/>
      <c r="AG781" s="97"/>
      <c r="AH781" s="97"/>
      <c r="AI781" s="97"/>
      <c r="AJ781" s="97"/>
      <c r="AK781" s="97"/>
      <c r="AL781" s="97"/>
      <c r="AM781" s="97"/>
      <c r="AN781" s="97"/>
      <c r="AO781" s="97"/>
      <c r="AP781" s="97"/>
    </row>
    <row r="782" ht="15.7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  <c r="AF782" s="97"/>
      <c r="AG782" s="97"/>
      <c r="AH782" s="97"/>
      <c r="AI782" s="97"/>
      <c r="AJ782" s="97"/>
      <c r="AK782" s="97"/>
      <c r="AL782" s="97"/>
      <c r="AM782" s="97"/>
      <c r="AN782" s="97"/>
      <c r="AO782" s="97"/>
      <c r="AP782" s="97"/>
    </row>
    <row r="783" ht="15.7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  <c r="AF783" s="97"/>
      <c r="AG783" s="97"/>
      <c r="AH783" s="97"/>
      <c r="AI783" s="97"/>
      <c r="AJ783" s="97"/>
      <c r="AK783" s="97"/>
      <c r="AL783" s="97"/>
      <c r="AM783" s="97"/>
      <c r="AN783" s="97"/>
      <c r="AO783" s="97"/>
      <c r="AP783" s="97"/>
    </row>
    <row r="784" ht="15.7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  <c r="AF784" s="97"/>
      <c r="AG784" s="97"/>
      <c r="AH784" s="97"/>
      <c r="AI784" s="97"/>
      <c r="AJ784" s="97"/>
      <c r="AK784" s="97"/>
      <c r="AL784" s="97"/>
      <c r="AM784" s="97"/>
      <c r="AN784" s="97"/>
      <c r="AO784" s="97"/>
      <c r="AP784" s="97"/>
    </row>
    <row r="785" ht="15.7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  <c r="AF785" s="97"/>
      <c r="AG785" s="97"/>
      <c r="AH785" s="97"/>
      <c r="AI785" s="97"/>
      <c r="AJ785" s="97"/>
      <c r="AK785" s="97"/>
      <c r="AL785" s="97"/>
      <c r="AM785" s="97"/>
      <c r="AN785" s="97"/>
      <c r="AO785" s="97"/>
      <c r="AP785" s="97"/>
    </row>
    <row r="786" ht="15.7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  <c r="AF786" s="97"/>
      <c r="AG786" s="97"/>
      <c r="AH786" s="97"/>
      <c r="AI786" s="97"/>
      <c r="AJ786" s="97"/>
      <c r="AK786" s="97"/>
      <c r="AL786" s="97"/>
      <c r="AM786" s="97"/>
      <c r="AN786" s="97"/>
      <c r="AO786" s="97"/>
      <c r="AP786" s="97"/>
    </row>
    <row r="787" ht="15.7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  <c r="AF787" s="97"/>
      <c r="AG787" s="97"/>
      <c r="AH787" s="97"/>
      <c r="AI787" s="97"/>
      <c r="AJ787" s="97"/>
      <c r="AK787" s="97"/>
      <c r="AL787" s="97"/>
      <c r="AM787" s="97"/>
      <c r="AN787" s="97"/>
      <c r="AO787" s="97"/>
      <c r="AP787" s="97"/>
    </row>
    <row r="788" ht="15.7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  <c r="AF788" s="97"/>
      <c r="AG788" s="97"/>
      <c r="AH788" s="97"/>
      <c r="AI788" s="97"/>
      <c r="AJ788" s="97"/>
      <c r="AK788" s="97"/>
      <c r="AL788" s="97"/>
      <c r="AM788" s="97"/>
      <c r="AN788" s="97"/>
      <c r="AO788" s="97"/>
      <c r="AP788" s="97"/>
    </row>
    <row r="789" ht="15.7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  <c r="AF789" s="97"/>
      <c r="AG789" s="97"/>
      <c r="AH789" s="97"/>
      <c r="AI789" s="97"/>
      <c r="AJ789" s="97"/>
      <c r="AK789" s="97"/>
      <c r="AL789" s="97"/>
      <c r="AM789" s="97"/>
      <c r="AN789" s="97"/>
      <c r="AO789" s="97"/>
      <c r="AP789" s="97"/>
    </row>
    <row r="790" ht="15.7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  <c r="AF790" s="97"/>
      <c r="AG790" s="97"/>
      <c r="AH790" s="97"/>
      <c r="AI790" s="97"/>
      <c r="AJ790" s="97"/>
      <c r="AK790" s="97"/>
      <c r="AL790" s="97"/>
      <c r="AM790" s="97"/>
      <c r="AN790" s="97"/>
      <c r="AO790" s="97"/>
      <c r="AP790" s="97"/>
    </row>
    <row r="791" ht="15.7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  <c r="AF791" s="97"/>
      <c r="AG791" s="97"/>
      <c r="AH791" s="97"/>
      <c r="AI791" s="97"/>
      <c r="AJ791" s="97"/>
      <c r="AK791" s="97"/>
      <c r="AL791" s="97"/>
      <c r="AM791" s="97"/>
      <c r="AN791" s="97"/>
      <c r="AO791" s="97"/>
      <c r="AP791" s="97"/>
    </row>
    <row r="792" ht="15.7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  <c r="AF792" s="97"/>
      <c r="AG792" s="97"/>
      <c r="AH792" s="97"/>
      <c r="AI792" s="97"/>
      <c r="AJ792" s="97"/>
      <c r="AK792" s="97"/>
      <c r="AL792" s="97"/>
      <c r="AM792" s="97"/>
      <c r="AN792" s="97"/>
      <c r="AO792" s="97"/>
      <c r="AP792" s="97"/>
    </row>
    <row r="793" ht="15.7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  <c r="AF793" s="97"/>
      <c r="AG793" s="97"/>
      <c r="AH793" s="97"/>
      <c r="AI793" s="97"/>
      <c r="AJ793" s="97"/>
      <c r="AK793" s="97"/>
      <c r="AL793" s="97"/>
      <c r="AM793" s="97"/>
      <c r="AN793" s="97"/>
      <c r="AO793" s="97"/>
      <c r="AP793" s="97"/>
    </row>
    <row r="794" ht="15.7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  <c r="AF794" s="97"/>
      <c r="AG794" s="97"/>
      <c r="AH794" s="97"/>
      <c r="AI794" s="97"/>
      <c r="AJ794" s="97"/>
      <c r="AK794" s="97"/>
      <c r="AL794" s="97"/>
      <c r="AM794" s="97"/>
      <c r="AN794" s="97"/>
      <c r="AO794" s="97"/>
      <c r="AP794" s="97"/>
    </row>
    <row r="795" ht="15.7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  <c r="AF795" s="97"/>
      <c r="AG795" s="97"/>
      <c r="AH795" s="97"/>
      <c r="AI795" s="97"/>
      <c r="AJ795" s="97"/>
      <c r="AK795" s="97"/>
      <c r="AL795" s="97"/>
      <c r="AM795" s="97"/>
      <c r="AN795" s="97"/>
      <c r="AO795" s="97"/>
      <c r="AP795" s="97"/>
    </row>
    <row r="796" ht="15.7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  <c r="AF796" s="97"/>
      <c r="AG796" s="97"/>
      <c r="AH796" s="97"/>
      <c r="AI796" s="97"/>
      <c r="AJ796" s="97"/>
      <c r="AK796" s="97"/>
      <c r="AL796" s="97"/>
      <c r="AM796" s="97"/>
      <c r="AN796" s="97"/>
      <c r="AO796" s="97"/>
      <c r="AP796" s="97"/>
    </row>
    <row r="797" ht="15.7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  <c r="AF797" s="97"/>
      <c r="AG797" s="97"/>
      <c r="AH797" s="97"/>
      <c r="AI797" s="97"/>
      <c r="AJ797" s="97"/>
      <c r="AK797" s="97"/>
      <c r="AL797" s="97"/>
      <c r="AM797" s="97"/>
      <c r="AN797" s="97"/>
      <c r="AO797" s="97"/>
      <c r="AP797" s="97"/>
    </row>
    <row r="798" ht="15.7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  <c r="AF798" s="97"/>
      <c r="AG798" s="97"/>
      <c r="AH798" s="97"/>
      <c r="AI798" s="97"/>
      <c r="AJ798" s="97"/>
      <c r="AK798" s="97"/>
      <c r="AL798" s="97"/>
      <c r="AM798" s="97"/>
      <c r="AN798" s="97"/>
      <c r="AO798" s="97"/>
      <c r="AP798" s="97"/>
    </row>
    <row r="799" ht="15.7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  <c r="AG799" s="97"/>
      <c r="AH799" s="97"/>
      <c r="AI799" s="97"/>
      <c r="AJ799" s="97"/>
      <c r="AK799" s="97"/>
      <c r="AL799" s="97"/>
      <c r="AM799" s="97"/>
      <c r="AN799" s="97"/>
      <c r="AO799" s="97"/>
      <c r="AP799" s="97"/>
    </row>
    <row r="800" ht="15.7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  <c r="AG800" s="97"/>
      <c r="AH800" s="97"/>
      <c r="AI800" s="97"/>
      <c r="AJ800" s="97"/>
      <c r="AK800" s="97"/>
      <c r="AL800" s="97"/>
      <c r="AM800" s="97"/>
      <c r="AN800" s="97"/>
      <c r="AO800" s="97"/>
      <c r="AP800" s="97"/>
    </row>
    <row r="801" ht="15.7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  <c r="AG801" s="97"/>
      <c r="AH801" s="97"/>
      <c r="AI801" s="97"/>
      <c r="AJ801" s="97"/>
      <c r="AK801" s="97"/>
      <c r="AL801" s="97"/>
      <c r="AM801" s="97"/>
      <c r="AN801" s="97"/>
      <c r="AO801" s="97"/>
      <c r="AP801" s="97"/>
    </row>
    <row r="802" ht="15.7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  <c r="AG802" s="97"/>
      <c r="AH802" s="97"/>
      <c r="AI802" s="97"/>
      <c r="AJ802" s="97"/>
      <c r="AK802" s="97"/>
      <c r="AL802" s="97"/>
      <c r="AM802" s="97"/>
      <c r="AN802" s="97"/>
      <c r="AO802" s="97"/>
      <c r="AP802" s="97"/>
    </row>
    <row r="803" ht="15.7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  <c r="AG803" s="97"/>
      <c r="AH803" s="97"/>
      <c r="AI803" s="97"/>
      <c r="AJ803" s="97"/>
      <c r="AK803" s="97"/>
      <c r="AL803" s="97"/>
      <c r="AM803" s="97"/>
      <c r="AN803" s="97"/>
      <c r="AO803" s="97"/>
      <c r="AP803" s="97"/>
    </row>
    <row r="804" ht="15.7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  <c r="AG804" s="97"/>
      <c r="AH804" s="97"/>
      <c r="AI804" s="97"/>
      <c r="AJ804" s="97"/>
      <c r="AK804" s="97"/>
      <c r="AL804" s="97"/>
      <c r="AM804" s="97"/>
      <c r="AN804" s="97"/>
      <c r="AO804" s="97"/>
      <c r="AP804" s="97"/>
    </row>
    <row r="805" ht="15.7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  <c r="AG805" s="97"/>
      <c r="AH805" s="97"/>
      <c r="AI805" s="97"/>
      <c r="AJ805" s="97"/>
      <c r="AK805" s="97"/>
      <c r="AL805" s="97"/>
      <c r="AM805" s="97"/>
      <c r="AN805" s="97"/>
      <c r="AO805" s="97"/>
      <c r="AP805" s="97"/>
    </row>
    <row r="806" ht="15.7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N806" s="97"/>
      <c r="AO806" s="97"/>
      <c r="AP806" s="97"/>
    </row>
    <row r="807" ht="15.7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  <c r="AG807" s="97"/>
      <c r="AH807" s="97"/>
      <c r="AI807" s="97"/>
      <c r="AJ807" s="97"/>
      <c r="AK807" s="97"/>
      <c r="AL807" s="97"/>
      <c r="AM807" s="97"/>
      <c r="AN807" s="97"/>
      <c r="AO807" s="97"/>
      <c r="AP807" s="97"/>
    </row>
    <row r="808" ht="15.7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  <c r="AG808" s="97"/>
      <c r="AH808" s="97"/>
      <c r="AI808" s="97"/>
      <c r="AJ808" s="97"/>
      <c r="AK808" s="97"/>
      <c r="AL808" s="97"/>
      <c r="AM808" s="97"/>
      <c r="AN808" s="97"/>
      <c r="AO808" s="97"/>
      <c r="AP808" s="97"/>
    </row>
    <row r="809" ht="15.7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  <c r="AG809" s="97"/>
      <c r="AH809" s="97"/>
      <c r="AI809" s="97"/>
      <c r="AJ809" s="97"/>
      <c r="AK809" s="97"/>
      <c r="AL809" s="97"/>
      <c r="AM809" s="97"/>
      <c r="AN809" s="97"/>
      <c r="AO809" s="97"/>
      <c r="AP809" s="97"/>
    </row>
    <row r="810" ht="15.7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  <c r="AG810" s="97"/>
      <c r="AH810" s="97"/>
      <c r="AI810" s="97"/>
      <c r="AJ810" s="97"/>
      <c r="AK810" s="97"/>
      <c r="AL810" s="97"/>
      <c r="AM810" s="97"/>
      <c r="AN810" s="97"/>
      <c r="AO810" s="97"/>
      <c r="AP810" s="97"/>
    </row>
    <row r="811" ht="15.7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  <c r="AG811" s="97"/>
      <c r="AH811" s="97"/>
      <c r="AI811" s="97"/>
      <c r="AJ811" s="97"/>
      <c r="AK811" s="97"/>
      <c r="AL811" s="97"/>
      <c r="AM811" s="97"/>
      <c r="AN811" s="97"/>
      <c r="AO811" s="97"/>
      <c r="AP811" s="97"/>
    </row>
    <row r="812" ht="15.7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  <c r="AG812" s="97"/>
      <c r="AH812" s="97"/>
      <c r="AI812" s="97"/>
      <c r="AJ812" s="97"/>
      <c r="AK812" s="97"/>
      <c r="AL812" s="97"/>
      <c r="AM812" s="97"/>
      <c r="AN812" s="97"/>
      <c r="AO812" s="97"/>
      <c r="AP812" s="97"/>
    </row>
    <row r="813" ht="15.7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  <c r="AG813" s="97"/>
      <c r="AH813" s="97"/>
      <c r="AI813" s="97"/>
      <c r="AJ813" s="97"/>
      <c r="AK813" s="97"/>
      <c r="AL813" s="97"/>
      <c r="AM813" s="97"/>
      <c r="AN813" s="97"/>
      <c r="AO813" s="97"/>
      <c r="AP813" s="97"/>
    </row>
    <row r="814" ht="15.7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  <c r="AG814" s="97"/>
      <c r="AH814" s="97"/>
      <c r="AI814" s="97"/>
      <c r="AJ814" s="97"/>
      <c r="AK814" s="97"/>
      <c r="AL814" s="97"/>
      <c r="AM814" s="97"/>
      <c r="AN814" s="97"/>
      <c r="AO814" s="97"/>
      <c r="AP814" s="97"/>
    </row>
    <row r="815" ht="15.7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  <c r="AG815" s="97"/>
      <c r="AH815" s="97"/>
      <c r="AI815" s="97"/>
      <c r="AJ815" s="97"/>
      <c r="AK815" s="97"/>
      <c r="AL815" s="97"/>
      <c r="AM815" s="97"/>
      <c r="AN815" s="97"/>
      <c r="AO815" s="97"/>
      <c r="AP815" s="97"/>
    </row>
    <row r="816" ht="15.7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  <c r="AG816" s="97"/>
      <c r="AH816" s="97"/>
      <c r="AI816" s="97"/>
      <c r="AJ816" s="97"/>
      <c r="AK816" s="97"/>
      <c r="AL816" s="97"/>
      <c r="AM816" s="97"/>
      <c r="AN816" s="97"/>
      <c r="AO816" s="97"/>
      <c r="AP816" s="97"/>
    </row>
    <row r="817" ht="15.7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N817" s="97"/>
      <c r="AO817" s="97"/>
      <c r="AP817" s="97"/>
    </row>
    <row r="818" ht="15.7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  <c r="AF818" s="97"/>
      <c r="AG818" s="97"/>
      <c r="AH818" s="97"/>
      <c r="AI818" s="97"/>
      <c r="AJ818" s="97"/>
      <c r="AK818" s="97"/>
      <c r="AL818" s="97"/>
      <c r="AM818" s="97"/>
      <c r="AN818" s="97"/>
      <c r="AO818" s="97"/>
      <c r="AP818" s="97"/>
    </row>
    <row r="819" ht="15.7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  <c r="AF819" s="97"/>
      <c r="AG819" s="97"/>
      <c r="AH819" s="97"/>
      <c r="AI819" s="97"/>
      <c r="AJ819" s="97"/>
      <c r="AK819" s="97"/>
      <c r="AL819" s="97"/>
      <c r="AM819" s="97"/>
      <c r="AN819" s="97"/>
      <c r="AO819" s="97"/>
      <c r="AP819" s="97"/>
    </row>
    <row r="820" ht="15.7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  <c r="AF820" s="97"/>
      <c r="AG820" s="97"/>
      <c r="AH820" s="97"/>
      <c r="AI820" s="97"/>
      <c r="AJ820" s="97"/>
      <c r="AK820" s="97"/>
      <c r="AL820" s="97"/>
      <c r="AM820" s="97"/>
      <c r="AN820" s="97"/>
      <c r="AO820" s="97"/>
      <c r="AP820" s="97"/>
    </row>
    <row r="821" ht="15.7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  <c r="AF821" s="97"/>
      <c r="AG821" s="97"/>
      <c r="AH821" s="97"/>
      <c r="AI821" s="97"/>
      <c r="AJ821" s="97"/>
      <c r="AK821" s="97"/>
      <c r="AL821" s="97"/>
      <c r="AM821" s="97"/>
      <c r="AN821" s="97"/>
      <c r="AO821" s="97"/>
      <c r="AP821" s="97"/>
    </row>
    <row r="822" ht="15.7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  <c r="AF822" s="97"/>
      <c r="AG822" s="97"/>
      <c r="AH822" s="97"/>
      <c r="AI822" s="97"/>
      <c r="AJ822" s="97"/>
      <c r="AK822" s="97"/>
      <c r="AL822" s="97"/>
      <c r="AM822" s="97"/>
      <c r="AN822" s="97"/>
      <c r="AO822" s="97"/>
      <c r="AP822" s="97"/>
    </row>
    <row r="823" ht="15.7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  <c r="AF823" s="97"/>
      <c r="AG823" s="97"/>
      <c r="AH823" s="97"/>
      <c r="AI823" s="97"/>
      <c r="AJ823" s="97"/>
      <c r="AK823" s="97"/>
      <c r="AL823" s="97"/>
      <c r="AM823" s="97"/>
      <c r="AN823" s="97"/>
      <c r="AO823" s="97"/>
      <c r="AP823" s="97"/>
    </row>
    <row r="824" ht="15.7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  <c r="AF824" s="97"/>
      <c r="AG824" s="97"/>
      <c r="AH824" s="97"/>
      <c r="AI824" s="97"/>
      <c r="AJ824" s="97"/>
      <c r="AK824" s="97"/>
      <c r="AL824" s="97"/>
      <c r="AM824" s="97"/>
      <c r="AN824" s="97"/>
      <c r="AO824" s="97"/>
      <c r="AP824" s="97"/>
    </row>
    <row r="825" ht="15.7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  <c r="AF825" s="97"/>
      <c r="AG825" s="97"/>
      <c r="AH825" s="97"/>
      <c r="AI825" s="97"/>
      <c r="AJ825" s="97"/>
      <c r="AK825" s="97"/>
      <c r="AL825" s="97"/>
      <c r="AM825" s="97"/>
      <c r="AN825" s="97"/>
      <c r="AO825" s="97"/>
      <c r="AP825" s="97"/>
    </row>
    <row r="826" ht="15.7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  <c r="AF826" s="97"/>
      <c r="AG826" s="97"/>
      <c r="AH826" s="97"/>
      <c r="AI826" s="97"/>
      <c r="AJ826" s="97"/>
      <c r="AK826" s="97"/>
      <c r="AL826" s="97"/>
      <c r="AM826" s="97"/>
      <c r="AN826" s="97"/>
      <c r="AO826" s="97"/>
      <c r="AP826" s="97"/>
    </row>
    <row r="827" ht="15.7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  <c r="AF827" s="97"/>
      <c r="AG827" s="97"/>
      <c r="AH827" s="97"/>
      <c r="AI827" s="97"/>
      <c r="AJ827" s="97"/>
      <c r="AK827" s="97"/>
      <c r="AL827" s="97"/>
      <c r="AM827" s="97"/>
      <c r="AN827" s="97"/>
      <c r="AO827" s="97"/>
      <c r="AP827" s="97"/>
    </row>
    <row r="828" ht="15.7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97"/>
      <c r="AP828" s="97"/>
    </row>
    <row r="829" ht="15.7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  <c r="AF829" s="97"/>
      <c r="AG829" s="97"/>
      <c r="AH829" s="97"/>
      <c r="AI829" s="97"/>
      <c r="AJ829" s="97"/>
      <c r="AK829" s="97"/>
      <c r="AL829" s="97"/>
      <c r="AM829" s="97"/>
      <c r="AN829" s="97"/>
      <c r="AO829" s="97"/>
      <c r="AP829" s="97"/>
    </row>
    <row r="830" ht="15.7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  <c r="AF830" s="97"/>
      <c r="AG830" s="97"/>
      <c r="AH830" s="97"/>
      <c r="AI830" s="97"/>
      <c r="AJ830" s="97"/>
      <c r="AK830" s="97"/>
      <c r="AL830" s="97"/>
      <c r="AM830" s="97"/>
      <c r="AN830" s="97"/>
      <c r="AO830" s="97"/>
      <c r="AP830" s="97"/>
    </row>
    <row r="831" ht="15.7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  <c r="AF831" s="97"/>
      <c r="AG831" s="97"/>
      <c r="AH831" s="97"/>
      <c r="AI831" s="97"/>
      <c r="AJ831" s="97"/>
      <c r="AK831" s="97"/>
      <c r="AL831" s="97"/>
      <c r="AM831" s="97"/>
      <c r="AN831" s="97"/>
      <c r="AO831" s="97"/>
      <c r="AP831" s="97"/>
    </row>
    <row r="832" ht="15.7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  <c r="AF832" s="97"/>
      <c r="AG832" s="97"/>
      <c r="AH832" s="97"/>
      <c r="AI832" s="97"/>
      <c r="AJ832" s="97"/>
      <c r="AK832" s="97"/>
      <c r="AL832" s="97"/>
      <c r="AM832" s="97"/>
      <c r="AN832" s="97"/>
      <c r="AO832" s="97"/>
      <c r="AP832" s="97"/>
    </row>
    <row r="833" ht="15.7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  <c r="AF833" s="97"/>
      <c r="AG833" s="97"/>
      <c r="AH833" s="97"/>
      <c r="AI833" s="97"/>
      <c r="AJ833" s="97"/>
      <c r="AK833" s="97"/>
      <c r="AL833" s="97"/>
      <c r="AM833" s="97"/>
      <c r="AN833" s="97"/>
      <c r="AO833" s="97"/>
      <c r="AP833" s="97"/>
    </row>
    <row r="834" ht="15.7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  <c r="AF834" s="97"/>
      <c r="AG834" s="97"/>
      <c r="AH834" s="97"/>
      <c r="AI834" s="97"/>
      <c r="AJ834" s="97"/>
      <c r="AK834" s="97"/>
      <c r="AL834" s="97"/>
      <c r="AM834" s="97"/>
      <c r="AN834" s="97"/>
      <c r="AO834" s="97"/>
      <c r="AP834" s="97"/>
    </row>
    <row r="835" ht="15.7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  <c r="AF835" s="97"/>
      <c r="AG835" s="97"/>
      <c r="AH835" s="97"/>
      <c r="AI835" s="97"/>
      <c r="AJ835" s="97"/>
      <c r="AK835" s="97"/>
      <c r="AL835" s="97"/>
      <c r="AM835" s="97"/>
      <c r="AN835" s="97"/>
      <c r="AO835" s="97"/>
      <c r="AP835" s="97"/>
    </row>
    <row r="836" ht="15.7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  <c r="AF836" s="97"/>
      <c r="AG836" s="97"/>
      <c r="AH836" s="97"/>
      <c r="AI836" s="97"/>
      <c r="AJ836" s="97"/>
      <c r="AK836" s="97"/>
      <c r="AL836" s="97"/>
      <c r="AM836" s="97"/>
      <c r="AN836" s="97"/>
      <c r="AO836" s="97"/>
      <c r="AP836" s="97"/>
    </row>
    <row r="837" ht="15.7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  <c r="AF837" s="97"/>
      <c r="AG837" s="97"/>
      <c r="AH837" s="97"/>
      <c r="AI837" s="97"/>
      <c r="AJ837" s="97"/>
      <c r="AK837" s="97"/>
      <c r="AL837" s="97"/>
      <c r="AM837" s="97"/>
      <c r="AN837" s="97"/>
      <c r="AO837" s="97"/>
      <c r="AP837" s="97"/>
    </row>
    <row r="838" ht="15.7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  <c r="AF838" s="97"/>
      <c r="AG838" s="97"/>
      <c r="AH838" s="97"/>
      <c r="AI838" s="97"/>
      <c r="AJ838" s="97"/>
      <c r="AK838" s="97"/>
      <c r="AL838" s="97"/>
      <c r="AM838" s="97"/>
      <c r="AN838" s="97"/>
      <c r="AO838" s="97"/>
      <c r="AP838" s="97"/>
    </row>
    <row r="839" ht="15.7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N839" s="97"/>
      <c r="AO839" s="97"/>
      <c r="AP839" s="97"/>
    </row>
    <row r="840" ht="15.7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  <c r="AF840" s="97"/>
      <c r="AG840" s="97"/>
      <c r="AH840" s="97"/>
      <c r="AI840" s="97"/>
      <c r="AJ840" s="97"/>
      <c r="AK840" s="97"/>
      <c r="AL840" s="97"/>
      <c r="AM840" s="97"/>
      <c r="AN840" s="97"/>
      <c r="AO840" s="97"/>
      <c r="AP840" s="97"/>
    </row>
    <row r="841" ht="15.7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  <c r="AF841" s="97"/>
      <c r="AG841" s="97"/>
      <c r="AH841" s="97"/>
      <c r="AI841" s="97"/>
      <c r="AJ841" s="97"/>
      <c r="AK841" s="97"/>
      <c r="AL841" s="97"/>
      <c r="AM841" s="97"/>
      <c r="AN841" s="97"/>
      <c r="AO841" s="97"/>
      <c r="AP841" s="97"/>
    </row>
    <row r="842" ht="15.7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  <c r="AF842" s="97"/>
      <c r="AG842" s="97"/>
      <c r="AH842" s="97"/>
      <c r="AI842" s="97"/>
      <c r="AJ842" s="97"/>
      <c r="AK842" s="97"/>
      <c r="AL842" s="97"/>
      <c r="AM842" s="97"/>
      <c r="AN842" s="97"/>
      <c r="AO842" s="97"/>
      <c r="AP842" s="97"/>
    </row>
    <row r="843" ht="15.7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  <c r="AF843" s="97"/>
      <c r="AG843" s="97"/>
      <c r="AH843" s="97"/>
      <c r="AI843" s="97"/>
      <c r="AJ843" s="97"/>
      <c r="AK843" s="97"/>
      <c r="AL843" s="97"/>
      <c r="AM843" s="97"/>
      <c r="AN843" s="97"/>
      <c r="AO843" s="97"/>
      <c r="AP843" s="97"/>
    </row>
    <row r="844" ht="15.7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  <c r="AF844" s="97"/>
      <c r="AG844" s="97"/>
      <c r="AH844" s="97"/>
      <c r="AI844" s="97"/>
      <c r="AJ844" s="97"/>
      <c r="AK844" s="97"/>
      <c r="AL844" s="97"/>
      <c r="AM844" s="97"/>
      <c r="AN844" s="97"/>
      <c r="AO844" s="97"/>
      <c r="AP844" s="97"/>
    </row>
    <row r="845" ht="15.7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  <c r="AF845" s="97"/>
      <c r="AG845" s="97"/>
      <c r="AH845" s="97"/>
      <c r="AI845" s="97"/>
      <c r="AJ845" s="97"/>
      <c r="AK845" s="97"/>
      <c r="AL845" s="97"/>
      <c r="AM845" s="97"/>
      <c r="AN845" s="97"/>
      <c r="AO845" s="97"/>
      <c r="AP845" s="97"/>
    </row>
    <row r="846" ht="15.7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  <c r="AF846" s="97"/>
      <c r="AG846" s="97"/>
      <c r="AH846" s="97"/>
      <c r="AI846" s="97"/>
      <c r="AJ846" s="97"/>
      <c r="AK846" s="97"/>
      <c r="AL846" s="97"/>
      <c r="AM846" s="97"/>
      <c r="AN846" s="97"/>
      <c r="AO846" s="97"/>
      <c r="AP846" s="97"/>
    </row>
    <row r="847" ht="15.7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  <c r="AF847" s="97"/>
      <c r="AG847" s="97"/>
      <c r="AH847" s="97"/>
      <c r="AI847" s="97"/>
      <c r="AJ847" s="97"/>
      <c r="AK847" s="97"/>
      <c r="AL847" s="97"/>
      <c r="AM847" s="97"/>
      <c r="AN847" s="97"/>
      <c r="AO847" s="97"/>
      <c r="AP847" s="97"/>
    </row>
    <row r="848" ht="15.7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  <c r="AF848" s="97"/>
      <c r="AG848" s="97"/>
      <c r="AH848" s="97"/>
      <c r="AI848" s="97"/>
      <c r="AJ848" s="97"/>
      <c r="AK848" s="97"/>
      <c r="AL848" s="97"/>
      <c r="AM848" s="97"/>
      <c r="AN848" s="97"/>
      <c r="AO848" s="97"/>
      <c r="AP848" s="97"/>
    </row>
    <row r="849" ht="15.7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  <c r="AF849" s="97"/>
      <c r="AG849" s="97"/>
      <c r="AH849" s="97"/>
      <c r="AI849" s="97"/>
      <c r="AJ849" s="97"/>
      <c r="AK849" s="97"/>
      <c r="AL849" s="97"/>
      <c r="AM849" s="97"/>
      <c r="AN849" s="97"/>
      <c r="AO849" s="97"/>
      <c r="AP849" s="97"/>
    </row>
    <row r="850" ht="15.7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N850" s="97"/>
      <c r="AO850" s="97"/>
      <c r="AP850" s="97"/>
    </row>
    <row r="851" ht="15.7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  <c r="AF851" s="97"/>
      <c r="AG851" s="97"/>
      <c r="AH851" s="97"/>
      <c r="AI851" s="97"/>
      <c r="AJ851" s="97"/>
      <c r="AK851" s="97"/>
      <c r="AL851" s="97"/>
      <c r="AM851" s="97"/>
      <c r="AN851" s="97"/>
      <c r="AO851" s="97"/>
      <c r="AP851" s="97"/>
    </row>
    <row r="852" ht="15.7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  <c r="AF852" s="97"/>
      <c r="AG852" s="97"/>
      <c r="AH852" s="97"/>
      <c r="AI852" s="97"/>
      <c r="AJ852" s="97"/>
      <c r="AK852" s="97"/>
      <c r="AL852" s="97"/>
      <c r="AM852" s="97"/>
      <c r="AN852" s="97"/>
      <c r="AO852" s="97"/>
      <c r="AP852" s="97"/>
    </row>
    <row r="853" ht="15.7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  <c r="AF853" s="97"/>
      <c r="AG853" s="97"/>
      <c r="AH853" s="97"/>
      <c r="AI853" s="97"/>
      <c r="AJ853" s="97"/>
      <c r="AK853" s="97"/>
      <c r="AL853" s="97"/>
      <c r="AM853" s="97"/>
      <c r="AN853" s="97"/>
      <c r="AO853" s="97"/>
      <c r="AP853" s="97"/>
    </row>
    <row r="854" ht="15.7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  <c r="AF854" s="97"/>
      <c r="AG854" s="97"/>
      <c r="AH854" s="97"/>
      <c r="AI854" s="97"/>
      <c r="AJ854" s="97"/>
      <c r="AK854" s="97"/>
      <c r="AL854" s="97"/>
      <c r="AM854" s="97"/>
      <c r="AN854" s="97"/>
      <c r="AO854" s="97"/>
      <c r="AP854" s="97"/>
    </row>
    <row r="855" ht="15.7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  <c r="AF855" s="97"/>
      <c r="AG855" s="97"/>
      <c r="AH855" s="97"/>
      <c r="AI855" s="97"/>
      <c r="AJ855" s="97"/>
      <c r="AK855" s="97"/>
      <c r="AL855" s="97"/>
      <c r="AM855" s="97"/>
      <c r="AN855" s="97"/>
      <c r="AO855" s="97"/>
      <c r="AP855" s="97"/>
    </row>
    <row r="856" ht="15.7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  <c r="AF856" s="97"/>
      <c r="AG856" s="97"/>
      <c r="AH856" s="97"/>
      <c r="AI856" s="97"/>
      <c r="AJ856" s="97"/>
      <c r="AK856" s="97"/>
      <c r="AL856" s="97"/>
      <c r="AM856" s="97"/>
      <c r="AN856" s="97"/>
      <c r="AO856" s="97"/>
      <c r="AP856" s="97"/>
    </row>
    <row r="857" ht="15.7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  <c r="AF857" s="97"/>
      <c r="AG857" s="97"/>
      <c r="AH857" s="97"/>
      <c r="AI857" s="97"/>
      <c r="AJ857" s="97"/>
      <c r="AK857" s="97"/>
      <c r="AL857" s="97"/>
      <c r="AM857" s="97"/>
      <c r="AN857" s="97"/>
      <c r="AO857" s="97"/>
      <c r="AP857" s="97"/>
    </row>
    <row r="858" ht="15.7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  <c r="AF858" s="97"/>
      <c r="AG858" s="97"/>
      <c r="AH858" s="97"/>
      <c r="AI858" s="97"/>
      <c r="AJ858" s="97"/>
      <c r="AK858" s="97"/>
      <c r="AL858" s="97"/>
      <c r="AM858" s="97"/>
      <c r="AN858" s="97"/>
      <c r="AO858" s="97"/>
      <c r="AP858" s="97"/>
    </row>
    <row r="859" ht="15.7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  <c r="AF859" s="97"/>
      <c r="AG859" s="97"/>
      <c r="AH859" s="97"/>
      <c r="AI859" s="97"/>
      <c r="AJ859" s="97"/>
      <c r="AK859" s="97"/>
      <c r="AL859" s="97"/>
      <c r="AM859" s="97"/>
      <c r="AN859" s="97"/>
      <c r="AO859" s="97"/>
      <c r="AP859" s="97"/>
    </row>
    <row r="860" ht="15.7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  <c r="AG860" s="97"/>
      <c r="AH860" s="97"/>
      <c r="AI860" s="97"/>
      <c r="AJ860" s="97"/>
      <c r="AK860" s="97"/>
      <c r="AL860" s="97"/>
      <c r="AM860" s="97"/>
      <c r="AN860" s="97"/>
      <c r="AO860" s="97"/>
      <c r="AP860" s="97"/>
    </row>
    <row r="861" ht="15.7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  <c r="AG861" s="97"/>
      <c r="AH861" s="97"/>
      <c r="AI861" s="97"/>
      <c r="AJ861" s="97"/>
      <c r="AK861" s="97"/>
      <c r="AL861" s="97"/>
      <c r="AM861" s="97"/>
      <c r="AN861" s="97"/>
      <c r="AO861" s="97"/>
      <c r="AP861" s="97"/>
    </row>
    <row r="862" ht="15.7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  <c r="AG862" s="97"/>
      <c r="AH862" s="97"/>
      <c r="AI862" s="97"/>
      <c r="AJ862" s="97"/>
      <c r="AK862" s="97"/>
      <c r="AL862" s="97"/>
      <c r="AM862" s="97"/>
      <c r="AN862" s="97"/>
      <c r="AO862" s="97"/>
      <c r="AP862" s="97"/>
    </row>
    <row r="863" ht="15.7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  <c r="AG863" s="97"/>
      <c r="AH863" s="97"/>
      <c r="AI863" s="97"/>
      <c r="AJ863" s="97"/>
      <c r="AK863" s="97"/>
      <c r="AL863" s="97"/>
      <c r="AM863" s="97"/>
      <c r="AN863" s="97"/>
      <c r="AO863" s="97"/>
      <c r="AP863" s="97"/>
    </row>
    <row r="864" ht="15.7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  <c r="AG864" s="97"/>
      <c r="AH864" s="97"/>
      <c r="AI864" s="97"/>
      <c r="AJ864" s="97"/>
      <c r="AK864" s="97"/>
      <c r="AL864" s="97"/>
      <c r="AM864" s="97"/>
      <c r="AN864" s="97"/>
      <c r="AO864" s="97"/>
      <c r="AP864" s="97"/>
    </row>
    <row r="865" ht="15.7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  <c r="AG865" s="97"/>
      <c r="AH865" s="97"/>
      <c r="AI865" s="97"/>
      <c r="AJ865" s="97"/>
      <c r="AK865" s="97"/>
      <c r="AL865" s="97"/>
      <c r="AM865" s="97"/>
      <c r="AN865" s="97"/>
      <c r="AO865" s="97"/>
      <c r="AP865" s="97"/>
    </row>
    <row r="866" ht="15.7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  <c r="AG866" s="97"/>
      <c r="AH866" s="97"/>
      <c r="AI866" s="97"/>
      <c r="AJ866" s="97"/>
      <c r="AK866" s="97"/>
      <c r="AL866" s="97"/>
      <c r="AM866" s="97"/>
      <c r="AN866" s="97"/>
      <c r="AO866" s="97"/>
      <c r="AP866" s="97"/>
    </row>
    <row r="867" ht="15.7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  <c r="AG867" s="97"/>
      <c r="AH867" s="97"/>
      <c r="AI867" s="97"/>
      <c r="AJ867" s="97"/>
      <c r="AK867" s="97"/>
      <c r="AL867" s="97"/>
      <c r="AM867" s="97"/>
      <c r="AN867" s="97"/>
      <c r="AO867" s="97"/>
      <c r="AP867" s="97"/>
    </row>
    <row r="868" ht="15.7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  <c r="AG868" s="97"/>
      <c r="AH868" s="97"/>
      <c r="AI868" s="97"/>
      <c r="AJ868" s="97"/>
      <c r="AK868" s="97"/>
      <c r="AL868" s="97"/>
      <c r="AM868" s="97"/>
      <c r="AN868" s="97"/>
      <c r="AO868" s="97"/>
      <c r="AP868" s="97"/>
    </row>
    <row r="869" ht="15.7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  <c r="AF869" s="97"/>
      <c r="AG869" s="97"/>
      <c r="AH869" s="97"/>
      <c r="AI869" s="97"/>
      <c r="AJ869" s="97"/>
      <c r="AK869" s="97"/>
      <c r="AL869" s="97"/>
      <c r="AM869" s="97"/>
      <c r="AN869" s="97"/>
      <c r="AO869" s="97"/>
      <c r="AP869" s="97"/>
    </row>
    <row r="870" ht="15.7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  <c r="AF870" s="97"/>
      <c r="AG870" s="97"/>
      <c r="AH870" s="97"/>
      <c r="AI870" s="97"/>
      <c r="AJ870" s="97"/>
      <c r="AK870" s="97"/>
      <c r="AL870" s="97"/>
      <c r="AM870" s="97"/>
      <c r="AN870" s="97"/>
      <c r="AO870" s="97"/>
      <c r="AP870" s="97"/>
    </row>
    <row r="871" ht="15.7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  <c r="AF871" s="97"/>
      <c r="AG871" s="97"/>
      <c r="AH871" s="97"/>
      <c r="AI871" s="97"/>
      <c r="AJ871" s="97"/>
      <c r="AK871" s="97"/>
      <c r="AL871" s="97"/>
      <c r="AM871" s="97"/>
      <c r="AN871" s="97"/>
      <c r="AO871" s="97"/>
      <c r="AP871" s="97"/>
    </row>
    <row r="872" ht="15.7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  <c r="AG872" s="97"/>
      <c r="AH872" s="97"/>
      <c r="AI872" s="97"/>
      <c r="AJ872" s="97"/>
      <c r="AK872" s="97"/>
      <c r="AL872" s="97"/>
      <c r="AM872" s="97"/>
      <c r="AN872" s="97"/>
      <c r="AO872" s="97"/>
      <c r="AP872" s="97"/>
    </row>
    <row r="873" ht="15.7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  <c r="AG873" s="97"/>
      <c r="AH873" s="97"/>
      <c r="AI873" s="97"/>
      <c r="AJ873" s="97"/>
      <c r="AK873" s="97"/>
      <c r="AL873" s="97"/>
      <c r="AM873" s="97"/>
      <c r="AN873" s="97"/>
      <c r="AO873" s="97"/>
      <c r="AP873" s="97"/>
    </row>
    <row r="874" ht="15.7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  <c r="AG874" s="97"/>
      <c r="AH874" s="97"/>
      <c r="AI874" s="97"/>
      <c r="AJ874" s="97"/>
      <c r="AK874" s="97"/>
      <c r="AL874" s="97"/>
      <c r="AM874" s="97"/>
      <c r="AN874" s="97"/>
      <c r="AO874" s="97"/>
      <c r="AP874" s="97"/>
    </row>
    <row r="875" ht="15.7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  <c r="AG875" s="97"/>
      <c r="AH875" s="97"/>
      <c r="AI875" s="97"/>
      <c r="AJ875" s="97"/>
      <c r="AK875" s="97"/>
      <c r="AL875" s="97"/>
      <c r="AM875" s="97"/>
      <c r="AN875" s="97"/>
      <c r="AO875" s="97"/>
      <c r="AP875" s="97"/>
    </row>
    <row r="876" ht="15.7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  <c r="AG876" s="97"/>
      <c r="AH876" s="97"/>
      <c r="AI876" s="97"/>
      <c r="AJ876" s="97"/>
      <c r="AK876" s="97"/>
      <c r="AL876" s="97"/>
      <c r="AM876" s="97"/>
      <c r="AN876" s="97"/>
      <c r="AO876" s="97"/>
      <c r="AP876" s="97"/>
    </row>
    <row r="877" ht="15.7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  <c r="AG877" s="97"/>
      <c r="AH877" s="97"/>
      <c r="AI877" s="97"/>
      <c r="AJ877" s="97"/>
      <c r="AK877" s="97"/>
      <c r="AL877" s="97"/>
      <c r="AM877" s="97"/>
      <c r="AN877" s="97"/>
      <c r="AO877" s="97"/>
      <c r="AP877" s="97"/>
    </row>
    <row r="878" ht="15.7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  <c r="AG878" s="97"/>
      <c r="AH878" s="97"/>
      <c r="AI878" s="97"/>
      <c r="AJ878" s="97"/>
      <c r="AK878" s="97"/>
      <c r="AL878" s="97"/>
      <c r="AM878" s="97"/>
      <c r="AN878" s="97"/>
      <c r="AO878" s="97"/>
      <c r="AP878" s="97"/>
    </row>
    <row r="879" ht="15.7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  <c r="AG879" s="97"/>
      <c r="AH879" s="97"/>
      <c r="AI879" s="97"/>
      <c r="AJ879" s="97"/>
      <c r="AK879" s="97"/>
      <c r="AL879" s="97"/>
      <c r="AM879" s="97"/>
      <c r="AN879" s="97"/>
      <c r="AO879" s="97"/>
      <c r="AP879" s="97"/>
    </row>
    <row r="880" ht="15.7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  <c r="AG880" s="97"/>
      <c r="AH880" s="97"/>
      <c r="AI880" s="97"/>
      <c r="AJ880" s="97"/>
      <c r="AK880" s="97"/>
      <c r="AL880" s="97"/>
      <c r="AM880" s="97"/>
      <c r="AN880" s="97"/>
      <c r="AO880" s="97"/>
      <c r="AP880" s="97"/>
    </row>
    <row r="881" ht="15.7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  <c r="AG881" s="97"/>
      <c r="AH881" s="97"/>
      <c r="AI881" s="97"/>
      <c r="AJ881" s="97"/>
      <c r="AK881" s="97"/>
      <c r="AL881" s="97"/>
      <c r="AM881" s="97"/>
      <c r="AN881" s="97"/>
      <c r="AO881" s="97"/>
      <c r="AP881" s="97"/>
    </row>
    <row r="882" ht="15.7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  <c r="AG882" s="97"/>
      <c r="AH882" s="97"/>
      <c r="AI882" s="97"/>
      <c r="AJ882" s="97"/>
      <c r="AK882" s="97"/>
      <c r="AL882" s="97"/>
      <c r="AM882" s="97"/>
      <c r="AN882" s="97"/>
      <c r="AO882" s="97"/>
      <c r="AP882" s="97"/>
    </row>
    <row r="883" ht="15.7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  <c r="AF883" s="97"/>
      <c r="AG883" s="97"/>
      <c r="AH883" s="97"/>
      <c r="AI883" s="97"/>
      <c r="AJ883" s="97"/>
      <c r="AK883" s="97"/>
      <c r="AL883" s="97"/>
      <c r="AM883" s="97"/>
      <c r="AN883" s="97"/>
      <c r="AO883" s="97"/>
      <c r="AP883" s="97"/>
    </row>
    <row r="884" ht="15.7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  <c r="AF884" s="97"/>
      <c r="AG884" s="97"/>
      <c r="AH884" s="97"/>
      <c r="AI884" s="97"/>
      <c r="AJ884" s="97"/>
      <c r="AK884" s="97"/>
      <c r="AL884" s="97"/>
      <c r="AM884" s="97"/>
      <c r="AN884" s="97"/>
      <c r="AO884" s="97"/>
      <c r="AP884" s="97"/>
    </row>
    <row r="885" ht="15.7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  <c r="AF885" s="97"/>
      <c r="AG885" s="97"/>
      <c r="AH885" s="97"/>
      <c r="AI885" s="97"/>
      <c r="AJ885" s="97"/>
      <c r="AK885" s="97"/>
      <c r="AL885" s="97"/>
      <c r="AM885" s="97"/>
      <c r="AN885" s="97"/>
      <c r="AO885" s="97"/>
      <c r="AP885" s="97"/>
    </row>
    <row r="886" ht="15.7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  <c r="AF886" s="97"/>
      <c r="AG886" s="97"/>
      <c r="AH886" s="97"/>
      <c r="AI886" s="97"/>
      <c r="AJ886" s="97"/>
      <c r="AK886" s="97"/>
      <c r="AL886" s="97"/>
      <c r="AM886" s="97"/>
      <c r="AN886" s="97"/>
      <c r="AO886" s="97"/>
      <c r="AP886" s="97"/>
    </row>
    <row r="887" ht="15.7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  <c r="AG887" s="97"/>
      <c r="AH887" s="97"/>
      <c r="AI887" s="97"/>
      <c r="AJ887" s="97"/>
      <c r="AK887" s="97"/>
      <c r="AL887" s="97"/>
      <c r="AM887" s="97"/>
      <c r="AN887" s="97"/>
      <c r="AO887" s="97"/>
      <c r="AP887" s="97"/>
    </row>
    <row r="888" ht="15.7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  <c r="AF888" s="97"/>
      <c r="AG888" s="97"/>
      <c r="AH888" s="97"/>
      <c r="AI888" s="97"/>
      <c r="AJ888" s="97"/>
      <c r="AK888" s="97"/>
      <c r="AL888" s="97"/>
      <c r="AM888" s="97"/>
      <c r="AN888" s="97"/>
      <c r="AO888" s="97"/>
      <c r="AP888" s="97"/>
    </row>
    <row r="889" ht="15.7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  <c r="AF889" s="97"/>
      <c r="AG889" s="97"/>
      <c r="AH889" s="97"/>
      <c r="AI889" s="97"/>
      <c r="AJ889" s="97"/>
      <c r="AK889" s="97"/>
      <c r="AL889" s="97"/>
      <c r="AM889" s="97"/>
      <c r="AN889" s="97"/>
      <c r="AO889" s="97"/>
      <c r="AP889" s="97"/>
    </row>
    <row r="890" ht="15.7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  <c r="AF890" s="97"/>
      <c r="AG890" s="97"/>
      <c r="AH890" s="97"/>
      <c r="AI890" s="97"/>
      <c r="AJ890" s="97"/>
      <c r="AK890" s="97"/>
      <c r="AL890" s="97"/>
      <c r="AM890" s="97"/>
      <c r="AN890" s="97"/>
      <c r="AO890" s="97"/>
      <c r="AP890" s="97"/>
    </row>
    <row r="891" ht="15.7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  <c r="AF891" s="97"/>
      <c r="AG891" s="97"/>
      <c r="AH891" s="97"/>
      <c r="AI891" s="97"/>
      <c r="AJ891" s="97"/>
      <c r="AK891" s="97"/>
      <c r="AL891" s="97"/>
      <c r="AM891" s="97"/>
      <c r="AN891" s="97"/>
      <c r="AO891" s="97"/>
      <c r="AP891" s="97"/>
    </row>
    <row r="892" ht="15.7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  <c r="AF892" s="97"/>
      <c r="AG892" s="97"/>
      <c r="AH892" s="97"/>
      <c r="AI892" s="97"/>
      <c r="AJ892" s="97"/>
      <c r="AK892" s="97"/>
      <c r="AL892" s="97"/>
      <c r="AM892" s="97"/>
      <c r="AN892" s="97"/>
      <c r="AO892" s="97"/>
      <c r="AP892" s="97"/>
    </row>
    <row r="893" ht="15.7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  <c r="AF893" s="97"/>
      <c r="AG893" s="97"/>
      <c r="AH893" s="97"/>
      <c r="AI893" s="97"/>
      <c r="AJ893" s="97"/>
      <c r="AK893" s="97"/>
      <c r="AL893" s="97"/>
      <c r="AM893" s="97"/>
      <c r="AN893" s="97"/>
      <c r="AO893" s="97"/>
      <c r="AP893" s="97"/>
    </row>
    <row r="894" ht="15.7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  <c r="AF894" s="97"/>
      <c r="AG894" s="97"/>
      <c r="AH894" s="97"/>
      <c r="AI894" s="97"/>
      <c r="AJ894" s="97"/>
      <c r="AK894" s="97"/>
      <c r="AL894" s="97"/>
      <c r="AM894" s="97"/>
      <c r="AN894" s="97"/>
      <c r="AO894" s="97"/>
      <c r="AP894" s="97"/>
    </row>
    <row r="895" ht="15.7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  <c r="AF895" s="97"/>
      <c r="AG895" s="97"/>
      <c r="AH895" s="97"/>
      <c r="AI895" s="97"/>
      <c r="AJ895" s="97"/>
      <c r="AK895" s="97"/>
      <c r="AL895" s="97"/>
      <c r="AM895" s="97"/>
      <c r="AN895" s="97"/>
      <c r="AO895" s="97"/>
      <c r="AP895" s="97"/>
    </row>
    <row r="896" ht="15.7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  <c r="AF896" s="97"/>
      <c r="AG896" s="97"/>
      <c r="AH896" s="97"/>
      <c r="AI896" s="97"/>
      <c r="AJ896" s="97"/>
      <c r="AK896" s="97"/>
      <c r="AL896" s="97"/>
      <c r="AM896" s="97"/>
      <c r="AN896" s="97"/>
      <c r="AO896" s="97"/>
      <c r="AP896" s="97"/>
    </row>
    <row r="897" ht="15.7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  <c r="AF897" s="97"/>
      <c r="AG897" s="97"/>
      <c r="AH897" s="97"/>
      <c r="AI897" s="97"/>
      <c r="AJ897" s="97"/>
      <c r="AK897" s="97"/>
      <c r="AL897" s="97"/>
      <c r="AM897" s="97"/>
      <c r="AN897" s="97"/>
      <c r="AO897" s="97"/>
      <c r="AP897" s="97"/>
    </row>
    <row r="898" ht="15.7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  <c r="AG898" s="97"/>
      <c r="AH898" s="97"/>
      <c r="AI898" s="97"/>
      <c r="AJ898" s="97"/>
      <c r="AK898" s="97"/>
      <c r="AL898" s="97"/>
      <c r="AM898" s="97"/>
      <c r="AN898" s="97"/>
      <c r="AO898" s="97"/>
      <c r="AP898" s="97"/>
    </row>
    <row r="899" ht="15.7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  <c r="AF899" s="97"/>
      <c r="AG899" s="97"/>
      <c r="AH899" s="97"/>
      <c r="AI899" s="97"/>
      <c r="AJ899" s="97"/>
      <c r="AK899" s="97"/>
      <c r="AL899" s="97"/>
      <c r="AM899" s="97"/>
      <c r="AN899" s="97"/>
      <c r="AO899" s="97"/>
      <c r="AP899" s="97"/>
    </row>
    <row r="900" ht="15.7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  <c r="AF900" s="97"/>
      <c r="AG900" s="97"/>
      <c r="AH900" s="97"/>
      <c r="AI900" s="97"/>
      <c r="AJ900" s="97"/>
      <c r="AK900" s="97"/>
      <c r="AL900" s="97"/>
      <c r="AM900" s="97"/>
      <c r="AN900" s="97"/>
      <c r="AO900" s="97"/>
      <c r="AP900" s="97"/>
    </row>
    <row r="901" ht="15.7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  <c r="AF901" s="97"/>
      <c r="AG901" s="97"/>
      <c r="AH901" s="97"/>
      <c r="AI901" s="97"/>
      <c r="AJ901" s="97"/>
      <c r="AK901" s="97"/>
      <c r="AL901" s="97"/>
      <c r="AM901" s="97"/>
      <c r="AN901" s="97"/>
      <c r="AO901" s="97"/>
      <c r="AP901" s="97"/>
    </row>
    <row r="902" ht="15.7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  <c r="AF902" s="97"/>
      <c r="AG902" s="97"/>
      <c r="AH902" s="97"/>
      <c r="AI902" s="97"/>
      <c r="AJ902" s="97"/>
      <c r="AK902" s="97"/>
      <c r="AL902" s="97"/>
      <c r="AM902" s="97"/>
      <c r="AN902" s="97"/>
      <c r="AO902" s="97"/>
      <c r="AP902" s="97"/>
    </row>
    <row r="903" ht="15.7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  <c r="AF903" s="97"/>
      <c r="AG903" s="97"/>
      <c r="AH903" s="97"/>
      <c r="AI903" s="97"/>
      <c r="AJ903" s="97"/>
      <c r="AK903" s="97"/>
      <c r="AL903" s="97"/>
      <c r="AM903" s="97"/>
      <c r="AN903" s="97"/>
      <c r="AO903" s="97"/>
      <c r="AP903" s="97"/>
    </row>
    <row r="904" ht="15.7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  <c r="AF904" s="97"/>
      <c r="AG904" s="97"/>
      <c r="AH904" s="97"/>
      <c r="AI904" s="97"/>
      <c r="AJ904" s="97"/>
      <c r="AK904" s="97"/>
      <c r="AL904" s="97"/>
      <c r="AM904" s="97"/>
      <c r="AN904" s="97"/>
      <c r="AO904" s="97"/>
      <c r="AP904" s="97"/>
    </row>
    <row r="905" ht="15.7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  <c r="AF905" s="97"/>
      <c r="AG905" s="97"/>
      <c r="AH905" s="97"/>
      <c r="AI905" s="97"/>
      <c r="AJ905" s="97"/>
      <c r="AK905" s="97"/>
      <c r="AL905" s="97"/>
      <c r="AM905" s="97"/>
      <c r="AN905" s="97"/>
      <c r="AO905" s="97"/>
      <c r="AP905" s="97"/>
    </row>
    <row r="906" ht="15.7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  <c r="AF906" s="97"/>
      <c r="AG906" s="97"/>
      <c r="AH906" s="97"/>
      <c r="AI906" s="97"/>
      <c r="AJ906" s="97"/>
      <c r="AK906" s="97"/>
      <c r="AL906" s="97"/>
      <c r="AM906" s="97"/>
      <c r="AN906" s="97"/>
      <c r="AO906" s="97"/>
      <c r="AP906" s="97"/>
    </row>
    <row r="907" ht="15.7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  <c r="AF907" s="97"/>
      <c r="AG907" s="97"/>
      <c r="AH907" s="97"/>
      <c r="AI907" s="97"/>
      <c r="AJ907" s="97"/>
      <c r="AK907" s="97"/>
      <c r="AL907" s="97"/>
      <c r="AM907" s="97"/>
      <c r="AN907" s="97"/>
      <c r="AO907" s="97"/>
      <c r="AP907" s="97"/>
    </row>
    <row r="908" ht="15.7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  <c r="AF908" s="97"/>
      <c r="AG908" s="97"/>
      <c r="AH908" s="97"/>
      <c r="AI908" s="97"/>
      <c r="AJ908" s="97"/>
      <c r="AK908" s="97"/>
      <c r="AL908" s="97"/>
      <c r="AM908" s="97"/>
      <c r="AN908" s="97"/>
      <c r="AO908" s="97"/>
      <c r="AP908" s="97"/>
    </row>
    <row r="909" ht="15.7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  <c r="AF909" s="97"/>
      <c r="AG909" s="97"/>
      <c r="AH909" s="97"/>
      <c r="AI909" s="97"/>
      <c r="AJ909" s="97"/>
      <c r="AK909" s="97"/>
      <c r="AL909" s="97"/>
      <c r="AM909" s="97"/>
      <c r="AN909" s="97"/>
      <c r="AO909" s="97"/>
      <c r="AP909" s="97"/>
    </row>
    <row r="910" ht="15.7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  <c r="AF910" s="97"/>
      <c r="AG910" s="97"/>
      <c r="AH910" s="97"/>
      <c r="AI910" s="97"/>
      <c r="AJ910" s="97"/>
      <c r="AK910" s="97"/>
      <c r="AL910" s="97"/>
      <c r="AM910" s="97"/>
      <c r="AN910" s="97"/>
      <c r="AO910" s="97"/>
      <c r="AP910" s="97"/>
    </row>
    <row r="911" ht="15.7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  <c r="AF911" s="97"/>
      <c r="AG911" s="97"/>
      <c r="AH911" s="97"/>
      <c r="AI911" s="97"/>
      <c r="AJ911" s="97"/>
      <c r="AK911" s="97"/>
      <c r="AL911" s="97"/>
      <c r="AM911" s="97"/>
      <c r="AN911" s="97"/>
      <c r="AO911" s="97"/>
      <c r="AP911" s="97"/>
    </row>
    <row r="912" ht="15.7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  <c r="AF912" s="97"/>
      <c r="AG912" s="97"/>
      <c r="AH912" s="97"/>
      <c r="AI912" s="97"/>
      <c r="AJ912" s="97"/>
      <c r="AK912" s="97"/>
      <c r="AL912" s="97"/>
      <c r="AM912" s="97"/>
      <c r="AN912" s="97"/>
      <c r="AO912" s="97"/>
      <c r="AP912" s="97"/>
    </row>
    <row r="913" ht="15.7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  <c r="AF913" s="97"/>
      <c r="AG913" s="97"/>
      <c r="AH913" s="97"/>
      <c r="AI913" s="97"/>
      <c r="AJ913" s="97"/>
      <c r="AK913" s="97"/>
      <c r="AL913" s="97"/>
      <c r="AM913" s="97"/>
      <c r="AN913" s="97"/>
      <c r="AO913" s="97"/>
      <c r="AP913" s="97"/>
    </row>
    <row r="914" ht="15.7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  <c r="AF914" s="97"/>
      <c r="AG914" s="97"/>
      <c r="AH914" s="97"/>
      <c r="AI914" s="97"/>
      <c r="AJ914" s="97"/>
      <c r="AK914" s="97"/>
      <c r="AL914" s="97"/>
      <c r="AM914" s="97"/>
      <c r="AN914" s="97"/>
      <c r="AO914" s="97"/>
      <c r="AP914" s="97"/>
    </row>
    <row r="915" ht="15.7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  <c r="AF915" s="97"/>
      <c r="AG915" s="97"/>
      <c r="AH915" s="97"/>
      <c r="AI915" s="97"/>
      <c r="AJ915" s="97"/>
      <c r="AK915" s="97"/>
      <c r="AL915" s="97"/>
      <c r="AM915" s="97"/>
      <c r="AN915" s="97"/>
      <c r="AO915" s="97"/>
      <c r="AP915" s="97"/>
    </row>
    <row r="916" ht="15.7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  <c r="AF916" s="97"/>
      <c r="AG916" s="97"/>
      <c r="AH916" s="97"/>
      <c r="AI916" s="97"/>
      <c r="AJ916" s="97"/>
      <c r="AK916" s="97"/>
      <c r="AL916" s="97"/>
      <c r="AM916" s="97"/>
      <c r="AN916" s="97"/>
      <c r="AO916" s="97"/>
      <c r="AP916" s="97"/>
    </row>
    <row r="917" ht="15.7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  <c r="AG917" s="97"/>
      <c r="AH917" s="97"/>
      <c r="AI917" s="97"/>
      <c r="AJ917" s="97"/>
      <c r="AK917" s="97"/>
      <c r="AL917" s="97"/>
      <c r="AM917" s="97"/>
      <c r="AN917" s="97"/>
      <c r="AO917" s="97"/>
      <c r="AP917" s="97"/>
    </row>
    <row r="918" ht="15.7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  <c r="AG918" s="97"/>
      <c r="AH918" s="97"/>
      <c r="AI918" s="97"/>
      <c r="AJ918" s="97"/>
      <c r="AK918" s="97"/>
      <c r="AL918" s="97"/>
      <c r="AM918" s="97"/>
      <c r="AN918" s="97"/>
      <c r="AO918" s="97"/>
      <c r="AP918" s="97"/>
    </row>
    <row r="919" ht="15.7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  <c r="AG919" s="97"/>
      <c r="AH919" s="97"/>
      <c r="AI919" s="97"/>
      <c r="AJ919" s="97"/>
      <c r="AK919" s="97"/>
      <c r="AL919" s="97"/>
      <c r="AM919" s="97"/>
      <c r="AN919" s="97"/>
      <c r="AO919" s="97"/>
      <c r="AP919" s="97"/>
    </row>
    <row r="920" ht="15.7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  <c r="AG920" s="97"/>
      <c r="AH920" s="97"/>
      <c r="AI920" s="97"/>
      <c r="AJ920" s="97"/>
      <c r="AK920" s="97"/>
      <c r="AL920" s="97"/>
      <c r="AM920" s="97"/>
      <c r="AN920" s="97"/>
      <c r="AO920" s="97"/>
      <c r="AP920" s="97"/>
    </row>
    <row r="921" ht="15.7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  <c r="AG921" s="97"/>
      <c r="AH921" s="97"/>
      <c r="AI921" s="97"/>
      <c r="AJ921" s="97"/>
      <c r="AK921" s="97"/>
      <c r="AL921" s="97"/>
      <c r="AM921" s="97"/>
      <c r="AN921" s="97"/>
      <c r="AO921" s="97"/>
      <c r="AP921" s="97"/>
    </row>
    <row r="922" ht="15.7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  <c r="AG922" s="97"/>
      <c r="AH922" s="97"/>
      <c r="AI922" s="97"/>
      <c r="AJ922" s="97"/>
      <c r="AK922" s="97"/>
      <c r="AL922" s="97"/>
      <c r="AM922" s="97"/>
      <c r="AN922" s="97"/>
      <c r="AO922" s="97"/>
      <c r="AP922" s="97"/>
    </row>
    <row r="923" ht="15.7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  <c r="AG923" s="97"/>
      <c r="AH923" s="97"/>
      <c r="AI923" s="97"/>
      <c r="AJ923" s="97"/>
      <c r="AK923" s="97"/>
      <c r="AL923" s="97"/>
      <c r="AM923" s="97"/>
      <c r="AN923" s="97"/>
      <c r="AO923" s="97"/>
      <c r="AP923" s="97"/>
    </row>
    <row r="924" ht="15.7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  <c r="AG924" s="97"/>
      <c r="AH924" s="97"/>
      <c r="AI924" s="97"/>
      <c r="AJ924" s="97"/>
      <c r="AK924" s="97"/>
      <c r="AL924" s="97"/>
      <c r="AM924" s="97"/>
      <c r="AN924" s="97"/>
      <c r="AO924" s="97"/>
      <c r="AP924" s="97"/>
    </row>
    <row r="925" ht="15.7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  <c r="AG925" s="97"/>
      <c r="AH925" s="97"/>
      <c r="AI925" s="97"/>
      <c r="AJ925" s="97"/>
      <c r="AK925" s="97"/>
      <c r="AL925" s="97"/>
      <c r="AM925" s="97"/>
      <c r="AN925" s="97"/>
      <c r="AO925" s="97"/>
      <c r="AP925" s="97"/>
    </row>
    <row r="926" ht="15.7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  <c r="AG926" s="97"/>
      <c r="AH926" s="97"/>
      <c r="AI926" s="97"/>
      <c r="AJ926" s="97"/>
      <c r="AK926" s="97"/>
      <c r="AL926" s="97"/>
      <c r="AM926" s="97"/>
      <c r="AN926" s="97"/>
      <c r="AO926" s="97"/>
      <c r="AP926" s="97"/>
    </row>
    <row r="927" ht="15.7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  <c r="AG927" s="97"/>
      <c r="AH927" s="97"/>
      <c r="AI927" s="97"/>
      <c r="AJ927" s="97"/>
      <c r="AK927" s="97"/>
      <c r="AL927" s="97"/>
      <c r="AM927" s="97"/>
      <c r="AN927" s="97"/>
      <c r="AO927" s="97"/>
      <c r="AP927" s="97"/>
    </row>
    <row r="928" ht="15.7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  <c r="AF928" s="97"/>
      <c r="AG928" s="97"/>
      <c r="AH928" s="97"/>
      <c r="AI928" s="97"/>
      <c r="AJ928" s="97"/>
      <c r="AK928" s="97"/>
      <c r="AL928" s="97"/>
      <c r="AM928" s="97"/>
      <c r="AN928" s="97"/>
      <c r="AO928" s="97"/>
      <c r="AP928" s="97"/>
    </row>
    <row r="929" ht="15.7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  <c r="AF929" s="97"/>
      <c r="AG929" s="97"/>
      <c r="AH929" s="97"/>
      <c r="AI929" s="97"/>
      <c r="AJ929" s="97"/>
      <c r="AK929" s="97"/>
      <c r="AL929" s="97"/>
      <c r="AM929" s="97"/>
      <c r="AN929" s="97"/>
      <c r="AO929" s="97"/>
      <c r="AP929" s="97"/>
    </row>
    <row r="930" ht="15.7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  <c r="AF930" s="97"/>
      <c r="AG930" s="97"/>
      <c r="AH930" s="97"/>
      <c r="AI930" s="97"/>
      <c r="AJ930" s="97"/>
      <c r="AK930" s="97"/>
      <c r="AL930" s="97"/>
      <c r="AM930" s="97"/>
      <c r="AN930" s="97"/>
      <c r="AO930" s="97"/>
      <c r="AP930" s="97"/>
    </row>
    <row r="931" ht="15.7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  <c r="AF931" s="97"/>
      <c r="AG931" s="97"/>
      <c r="AH931" s="97"/>
      <c r="AI931" s="97"/>
      <c r="AJ931" s="97"/>
      <c r="AK931" s="97"/>
      <c r="AL931" s="97"/>
      <c r="AM931" s="97"/>
      <c r="AN931" s="97"/>
      <c r="AO931" s="97"/>
      <c r="AP931" s="97"/>
    </row>
    <row r="932" ht="15.7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  <c r="AF932" s="97"/>
      <c r="AG932" s="97"/>
      <c r="AH932" s="97"/>
      <c r="AI932" s="97"/>
      <c r="AJ932" s="97"/>
      <c r="AK932" s="97"/>
      <c r="AL932" s="97"/>
      <c r="AM932" s="97"/>
      <c r="AN932" s="97"/>
      <c r="AO932" s="97"/>
      <c r="AP932" s="97"/>
    </row>
    <row r="933" ht="15.7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  <c r="AF933" s="97"/>
      <c r="AG933" s="97"/>
      <c r="AH933" s="97"/>
      <c r="AI933" s="97"/>
      <c r="AJ933" s="97"/>
      <c r="AK933" s="97"/>
      <c r="AL933" s="97"/>
      <c r="AM933" s="97"/>
      <c r="AN933" s="97"/>
      <c r="AO933" s="97"/>
      <c r="AP933" s="97"/>
    </row>
    <row r="934" ht="15.7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  <c r="AF934" s="97"/>
      <c r="AG934" s="97"/>
      <c r="AH934" s="97"/>
      <c r="AI934" s="97"/>
      <c r="AJ934" s="97"/>
      <c r="AK934" s="97"/>
      <c r="AL934" s="97"/>
      <c r="AM934" s="97"/>
      <c r="AN934" s="97"/>
      <c r="AO934" s="97"/>
      <c r="AP934" s="97"/>
    </row>
    <row r="935" ht="15.7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  <c r="AF935" s="97"/>
      <c r="AG935" s="97"/>
      <c r="AH935" s="97"/>
      <c r="AI935" s="97"/>
      <c r="AJ935" s="97"/>
      <c r="AK935" s="97"/>
      <c r="AL935" s="97"/>
      <c r="AM935" s="97"/>
      <c r="AN935" s="97"/>
      <c r="AO935" s="97"/>
      <c r="AP935" s="97"/>
    </row>
    <row r="936" ht="15.7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  <c r="AF936" s="97"/>
      <c r="AG936" s="97"/>
      <c r="AH936" s="97"/>
      <c r="AI936" s="97"/>
      <c r="AJ936" s="97"/>
      <c r="AK936" s="97"/>
      <c r="AL936" s="97"/>
      <c r="AM936" s="97"/>
      <c r="AN936" s="97"/>
      <c r="AO936" s="97"/>
      <c r="AP936" s="97"/>
    </row>
    <row r="937" ht="15.7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  <c r="AF937" s="97"/>
      <c r="AG937" s="97"/>
      <c r="AH937" s="97"/>
      <c r="AI937" s="97"/>
      <c r="AJ937" s="97"/>
      <c r="AK937" s="97"/>
      <c r="AL937" s="97"/>
      <c r="AM937" s="97"/>
      <c r="AN937" s="97"/>
      <c r="AO937" s="97"/>
      <c r="AP937" s="97"/>
    </row>
    <row r="938" ht="15.7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  <c r="AF938" s="97"/>
      <c r="AG938" s="97"/>
      <c r="AH938" s="97"/>
      <c r="AI938" s="97"/>
      <c r="AJ938" s="97"/>
      <c r="AK938" s="97"/>
      <c r="AL938" s="97"/>
      <c r="AM938" s="97"/>
      <c r="AN938" s="97"/>
      <c r="AO938" s="97"/>
      <c r="AP938" s="97"/>
    </row>
    <row r="939" ht="15.7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  <c r="AF939" s="97"/>
      <c r="AG939" s="97"/>
      <c r="AH939" s="97"/>
      <c r="AI939" s="97"/>
      <c r="AJ939" s="97"/>
      <c r="AK939" s="97"/>
      <c r="AL939" s="97"/>
      <c r="AM939" s="97"/>
      <c r="AN939" s="97"/>
      <c r="AO939" s="97"/>
      <c r="AP939" s="97"/>
    </row>
    <row r="940" ht="15.7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  <c r="AF940" s="97"/>
      <c r="AG940" s="97"/>
      <c r="AH940" s="97"/>
      <c r="AI940" s="97"/>
      <c r="AJ940" s="97"/>
      <c r="AK940" s="97"/>
      <c r="AL940" s="97"/>
      <c r="AM940" s="97"/>
      <c r="AN940" s="97"/>
      <c r="AO940" s="97"/>
      <c r="AP940" s="97"/>
    </row>
    <row r="941" ht="15.7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  <c r="AF941" s="97"/>
      <c r="AG941" s="97"/>
      <c r="AH941" s="97"/>
      <c r="AI941" s="97"/>
      <c r="AJ941" s="97"/>
      <c r="AK941" s="97"/>
      <c r="AL941" s="97"/>
      <c r="AM941" s="97"/>
      <c r="AN941" s="97"/>
      <c r="AO941" s="97"/>
      <c r="AP941" s="97"/>
    </row>
    <row r="942" ht="15.7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  <c r="AF942" s="97"/>
      <c r="AG942" s="97"/>
      <c r="AH942" s="97"/>
      <c r="AI942" s="97"/>
      <c r="AJ942" s="97"/>
      <c r="AK942" s="97"/>
      <c r="AL942" s="97"/>
      <c r="AM942" s="97"/>
      <c r="AN942" s="97"/>
      <c r="AO942" s="97"/>
      <c r="AP942" s="97"/>
    </row>
    <row r="943" ht="15.7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  <c r="AF943" s="97"/>
      <c r="AG943" s="97"/>
      <c r="AH943" s="97"/>
      <c r="AI943" s="97"/>
      <c r="AJ943" s="97"/>
      <c r="AK943" s="97"/>
      <c r="AL943" s="97"/>
      <c r="AM943" s="97"/>
      <c r="AN943" s="97"/>
      <c r="AO943" s="97"/>
      <c r="AP943" s="97"/>
    </row>
    <row r="944" ht="15.7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  <c r="AF944" s="97"/>
      <c r="AG944" s="97"/>
      <c r="AH944" s="97"/>
      <c r="AI944" s="97"/>
      <c r="AJ944" s="97"/>
      <c r="AK944" s="97"/>
      <c r="AL944" s="97"/>
      <c r="AM944" s="97"/>
      <c r="AN944" s="97"/>
      <c r="AO944" s="97"/>
      <c r="AP944" s="97"/>
    </row>
    <row r="945" ht="15.7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  <c r="AF945" s="97"/>
      <c r="AG945" s="97"/>
      <c r="AH945" s="97"/>
      <c r="AI945" s="97"/>
      <c r="AJ945" s="97"/>
      <c r="AK945" s="97"/>
      <c r="AL945" s="97"/>
      <c r="AM945" s="97"/>
      <c r="AN945" s="97"/>
      <c r="AO945" s="97"/>
      <c r="AP945" s="97"/>
    </row>
    <row r="946" ht="15.7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  <c r="AF946" s="97"/>
      <c r="AG946" s="97"/>
      <c r="AH946" s="97"/>
      <c r="AI946" s="97"/>
      <c r="AJ946" s="97"/>
      <c r="AK946" s="97"/>
      <c r="AL946" s="97"/>
      <c r="AM946" s="97"/>
      <c r="AN946" s="97"/>
      <c r="AO946" s="97"/>
      <c r="AP946" s="97"/>
    </row>
    <row r="947" ht="15.7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  <c r="AF947" s="97"/>
      <c r="AG947" s="97"/>
      <c r="AH947" s="97"/>
      <c r="AI947" s="97"/>
      <c r="AJ947" s="97"/>
      <c r="AK947" s="97"/>
      <c r="AL947" s="97"/>
      <c r="AM947" s="97"/>
      <c r="AN947" s="97"/>
      <c r="AO947" s="97"/>
      <c r="AP947" s="97"/>
    </row>
    <row r="948" ht="15.7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  <c r="AF948" s="97"/>
      <c r="AG948" s="97"/>
      <c r="AH948" s="97"/>
      <c r="AI948" s="97"/>
      <c r="AJ948" s="97"/>
      <c r="AK948" s="97"/>
      <c r="AL948" s="97"/>
      <c r="AM948" s="97"/>
      <c r="AN948" s="97"/>
      <c r="AO948" s="97"/>
      <c r="AP948" s="97"/>
    </row>
    <row r="949" ht="15.7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  <c r="AF949" s="97"/>
      <c r="AG949" s="97"/>
      <c r="AH949" s="97"/>
      <c r="AI949" s="97"/>
      <c r="AJ949" s="97"/>
      <c r="AK949" s="97"/>
      <c r="AL949" s="97"/>
      <c r="AM949" s="97"/>
      <c r="AN949" s="97"/>
      <c r="AO949" s="97"/>
      <c r="AP949" s="97"/>
    </row>
    <row r="950" ht="15.7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  <c r="AF950" s="97"/>
      <c r="AG950" s="97"/>
      <c r="AH950" s="97"/>
      <c r="AI950" s="97"/>
      <c r="AJ950" s="97"/>
      <c r="AK950" s="97"/>
      <c r="AL950" s="97"/>
      <c r="AM950" s="97"/>
      <c r="AN950" s="97"/>
      <c r="AO950" s="97"/>
      <c r="AP950" s="97"/>
    </row>
    <row r="951" ht="15.7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  <c r="AF951" s="97"/>
      <c r="AG951" s="97"/>
      <c r="AH951" s="97"/>
      <c r="AI951" s="97"/>
      <c r="AJ951" s="97"/>
      <c r="AK951" s="97"/>
      <c r="AL951" s="97"/>
      <c r="AM951" s="97"/>
      <c r="AN951" s="97"/>
      <c r="AO951" s="97"/>
      <c r="AP951" s="97"/>
    </row>
    <row r="952" ht="15.7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  <c r="AF952" s="97"/>
      <c r="AG952" s="97"/>
      <c r="AH952" s="97"/>
      <c r="AI952" s="97"/>
      <c r="AJ952" s="97"/>
      <c r="AK952" s="97"/>
      <c r="AL952" s="97"/>
      <c r="AM952" s="97"/>
      <c r="AN952" s="97"/>
      <c r="AO952" s="97"/>
      <c r="AP952" s="97"/>
    </row>
    <row r="953" ht="15.7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  <c r="AF953" s="97"/>
      <c r="AG953" s="97"/>
      <c r="AH953" s="97"/>
      <c r="AI953" s="97"/>
      <c r="AJ953" s="97"/>
      <c r="AK953" s="97"/>
      <c r="AL953" s="97"/>
      <c r="AM953" s="97"/>
      <c r="AN953" s="97"/>
      <c r="AO953" s="97"/>
      <c r="AP953" s="97"/>
    </row>
    <row r="954" ht="15.7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  <c r="AF954" s="97"/>
      <c r="AG954" s="97"/>
      <c r="AH954" s="97"/>
      <c r="AI954" s="97"/>
      <c r="AJ954" s="97"/>
      <c r="AK954" s="97"/>
      <c r="AL954" s="97"/>
      <c r="AM954" s="97"/>
      <c r="AN954" s="97"/>
      <c r="AO954" s="97"/>
      <c r="AP954" s="97"/>
    </row>
    <row r="955" ht="15.7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  <c r="AF955" s="97"/>
      <c r="AG955" s="97"/>
      <c r="AH955" s="97"/>
      <c r="AI955" s="97"/>
      <c r="AJ955" s="97"/>
      <c r="AK955" s="97"/>
      <c r="AL955" s="97"/>
      <c r="AM955" s="97"/>
      <c r="AN955" s="97"/>
      <c r="AO955" s="97"/>
      <c r="AP955" s="97"/>
    </row>
    <row r="956" ht="15.7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  <c r="AF956" s="97"/>
      <c r="AG956" s="97"/>
      <c r="AH956" s="97"/>
      <c r="AI956" s="97"/>
      <c r="AJ956" s="97"/>
      <c r="AK956" s="97"/>
      <c r="AL956" s="97"/>
      <c r="AM956" s="97"/>
      <c r="AN956" s="97"/>
      <c r="AO956" s="97"/>
      <c r="AP956" s="97"/>
    </row>
    <row r="957" ht="15.7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  <c r="AF957" s="97"/>
      <c r="AG957" s="97"/>
      <c r="AH957" s="97"/>
      <c r="AI957" s="97"/>
      <c r="AJ957" s="97"/>
      <c r="AK957" s="97"/>
      <c r="AL957" s="97"/>
      <c r="AM957" s="97"/>
      <c r="AN957" s="97"/>
      <c r="AO957" s="97"/>
      <c r="AP957" s="97"/>
    </row>
    <row r="958" ht="15.7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  <c r="AF958" s="97"/>
      <c r="AG958" s="97"/>
      <c r="AH958" s="97"/>
      <c r="AI958" s="97"/>
      <c r="AJ958" s="97"/>
      <c r="AK958" s="97"/>
      <c r="AL958" s="97"/>
      <c r="AM958" s="97"/>
      <c r="AN958" s="97"/>
      <c r="AO958" s="97"/>
      <c r="AP958" s="97"/>
    </row>
    <row r="959" ht="15.7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  <c r="AF959" s="97"/>
      <c r="AG959" s="97"/>
      <c r="AH959" s="97"/>
      <c r="AI959" s="97"/>
      <c r="AJ959" s="97"/>
      <c r="AK959" s="97"/>
      <c r="AL959" s="97"/>
      <c r="AM959" s="97"/>
      <c r="AN959" s="97"/>
      <c r="AO959" s="97"/>
      <c r="AP959" s="97"/>
    </row>
    <row r="960" ht="15.7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  <c r="AF960" s="97"/>
      <c r="AG960" s="97"/>
      <c r="AH960" s="97"/>
      <c r="AI960" s="97"/>
      <c r="AJ960" s="97"/>
      <c r="AK960" s="97"/>
      <c r="AL960" s="97"/>
      <c r="AM960" s="97"/>
      <c r="AN960" s="97"/>
      <c r="AO960" s="97"/>
      <c r="AP960" s="97"/>
    </row>
    <row r="961" ht="15.7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  <c r="AF961" s="97"/>
      <c r="AG961" s="97"/>
      <c r="AH961" s="97"/>
      <c r="AI961" s="97"/>
      <c r="AJ961" s="97"/>
      <c r="AK961" s="97"/>
      <c r="AL961" s="97"/>
      <c r="AM961" s="97"/>
      <c r="AN961" s="97"/>
      <c r="AO961" s="97"/>
      <c r="AP961" s="97"/>
    </row>
    <row r="962" ht="15.7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  <c r="AF962" s="97"/>
      <c r="AG962" s="97"/>
      <c r="AH962" s="97"/>
      <c r="AI962" s="97"/>
      <c r="AJ962" s="97"/>
      <c r="AK962" s="97"/>
      <c r="AL962" s="97"/>
      <c r="AM962" s="97"/>
      <c r="AN962" s="97"/>
      <c r="AO962" s="97"/>
      <c r="AP962" s="97"/>
    </row>
    <row r="963" ht="15.7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  <c r="AF963" s="97"/>
      <c r="AG963" s="97"/>
      <c r="AH963" s="97"/>
      <c r="AI963" s="97"/>
      <c r="AJ963" s="97"/>
      <c r="AK963" s="97"/>
      <c r="AL963" s="97"/>
      <c r="AM963" s="97"/>
      <c r="AN963" s="97"/>
      <c r="AO963" s="97"/>
      <c r="AP963" s="97"/>
    </row>
    <row r="964" ht="15.7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  <c r="AF964" s="97"/>
      <c r="AG964" s="97"/>
      <c r="AH964" s="97"/>
      <c r="AI964" s="97"/>
      <c r="AJ964" s="97"/>
      <c r="AK964" s="97"/>
      <c r="AL964" s="97"/>
      <c r="AM964" s="97"/>
      <c r="AN964" s="97"/>
      <c r="AO964" s="97"/>
      <c r="AP964" s="97"/>
    </row>
    <row r="965" ht="15.7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  <c r="AF965" s="97"/>
      <c r="AG965" s="97"/>
      <c r="AH965" s="97"/>
      <c r="AI965" s="97"/>
      <c r="AJ965" s="97"/>
      <c r="AK965" s="97"/>
      <c r="AL965" s="97"/>
      <c r="AM965" s="97"/>
      <c r="AN965" s="97"/>
      <c r="AO965" s="97"/>
      <c r="AP965" s="97"/>
    </row>
    <row r="966" ht="15.7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  <c r="AF966" s="97"/>
      <c r="AG966" s="97"/>
      <c r="AH966" s="97"/>
      <c r="AI966" s="97"/>
      <c r="AJ966" s="97"/>
      <c r="AK966" s="97"/>
      <c r="AL966" s="97"/>
      <c r="AM966" s="97"/>
      <c r="AN966" s="97"/>
      <c r="AO966" s="97"/>
      <c r="AP966" s="97"/>
    </row>
    <row r="967" ht="15.7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  <c r="AF967" s="97"/>
      <c r="AG967" s="97"/>
      <c r="AH967" s="97"/>
      <c r="AI967" s="97"/>
      <c r="AJ967" s="97"/>
      <c r="AK967" s="97"/>
      <c r="AL967" s="97"/>
      <c r="AM967" s="97"/>
      <c r="AN967" s="97"/>
      <c r="AO967" s="97"/>
      <c r="AP967" s="97"/>
    </row>
    <row r="968" ht="15.7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  <c r="AF968" s="97"/>
      <c r="AG968" s="97"/>
      <c r="AH968" s="97"/>
      <c r="AI968" s="97"/>
      <c r="AJ968" s="97"/>
      <c r="AK968" s="97"/>
      <c r="AL968" s="97"/>
      <c r="AM968" s="97"/>
      <c r="AN968" s="97"/>
      <c r="AO968" s="97"/>
      <c r="AP968" s="97"/>
    </row>
    <row r="969" ht="15.7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  <c r="AF969" s="97"/>
      <c r="AG969" s="97"/>
      <c r="AH969" s="97"/>
      <c r="AI969" s="97"/>
      <c r="AJ969" s="97"/>
      <c r="AK969" s="97"/>
      <c r="AL969" s="97"/>
      <c r="AM969" s="97"/>
      <c r="AN969" s="97"/>
      <c r="AO969" s="97"/>
      <c r="AP969" s="97"/>
    </row>
    <row r="970" ht="15.7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  <c r="AF970" s="97"/>
      <c r="AG970" s="97"/>
      <c r="AH970" s="97"/>
      <c r="AI970" s="97"/>
      <c r="AJ970" s="97"/>
      <c r="AK970" s="97"/>
      <c r="AL970" s="97"/>
      <c r="AM970" s="97"/>
      <c r="AN970" s="97"/>
      <c r="AO970" s="97"/>
      <c r="AP970" s="97"/>
    </row>
    <row r="971" ht="15.7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  <c r="AF971" s="97"/>
      <c r="AG971" s="97"/>
      <c r="AH971" s="97"/>
      <c r="AI971" s="97"/>
      <c r="AJ971" s="97"/>
      <c r="AK971" s="97"/>
      <c r="AL971" s="97"/>
      <c r="AM971" s="97"/>
      <c r="AN971" s="97"/>
      <c r="AO971" s="97"/>
      <c r="AP971" s="97"/>
    </row>
    <row r="972" ht="15.7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  <c r="AF972" s="97"/>
      <c r="AG972" s="97"/>
      <c r="AH972" s="97"/>
      <c r="AI972" s="97"/>
      <c r="AJ972" s="97"/>
      <c r="AK972" s="97"/>
      <c r="AL972" s="97"/>
      <c r="AM972" s="97"/>
      <c r="AN972" s="97"/>
      <c r="AO972" s="97"/>
      <c r="AP972" s="97"/>
    </row>
    <row r="973" ht="15.7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  <c r="AF973" s="97"/>
      <c r="AG973" s="97"/>
      <c r="AH973" s="97"/>
      <c r="AI973" s="97"/>
      <c r="AJ973" s="97"/>
      <c r="AK973" s="97"/>
      <c r="AL973" s="97"/>
      <c r="AM973" s="97"/>
      <c r="AN973" s="97"/>
      <c r="AO973" s="97"/>
      <c r="AP973" s="97"/>
    </row>
    <row r="974" ht="15.7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  <c r="AF974" s="97"/>
      <c r="AG974" s="97"/>
      <c r="AH974" s="97"/>
      <c r="AI974" s="97"/>
      <c r="AJ974" s="97"/>
      <c r="AK974" s="97"/>
      <c r="AL974" s="97"/>
      <c r="AM974" s="97"/>
      <c r="AN974" s="97"/>
      <c r="AO974" s="97"/>
      <c r="AP974" s="97"/>
    </row>
    <row r="975" ht="15.7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  <c r="AF975" s="97"/>
      <c r="AG975" s="97"/>
      <c r="AH975" s="97"/>
      <c r="AI975" s="97"/>
      <c r="AJ975" s="97"/>
      <c r="AK975" s="97"/>
      <c r="AL975" s="97"/>
      <c r="AM975" s="97"/>
      <c r="AN975" s="97"/>
      <c r="AO975" s="97"/>
      <c r="AP975" s="97"/>
    </row>
    <row r="976" ht="15.7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  <c r="AF976" s="97"/>
      <c r="AG976" s="97"/>
      <c r="AH976" s="97"/>
      <c r="AI976" s="97"/>
      <c r="AJ976" s="97"/>
      <c r="AK976" s="97"/>
      <c r="AL976" s="97"/>
      <c r="AM976" s="97"/>
      <c r="AN976" s="97"/>
      <c r="AO976" s="97"/>
      <c r="AP976" s="97"/>
    </row>
    <row r="977" ht="15.7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  <c r="AF977" s="97"/>
      <c r="AG977" s="97"/>
      <c r="AH977" s="97"/>
      <c r="AI977" s="97"/>
      <c r="AJ977" s="97"/>
      <c r="AK977" s="97"/>
      <c r="AL977" s="97"/>
      <c r="AM977" s="97"/>
      <c r="AN977" s="97"/>
      <c r="AO977" s="97"/>
      <c r="AP977" s="97"/>
    </row>
    <row r="978" ht="15.7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  <c r="AF978" s="97"/>
      <c r="AG978" s="97"/>
      <c r="AH978" s="97"/>
      <c r="AI978" s="97"/>
      <c r="AJ978" s="97"/>
      <c r="AK978" s="97"/>
      <c r="AL978" s="97"/>
      <c r="AM978" s="97"/>
      <c r="AN978" s="97"/>
      <c r="AO978" s="97"/>
      <c r="AP978" s="97"/>
    </row>
    <row r="979" ht="15.7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  <c r="AF979" s="97"/>
      <c r="AG979" s="97"/>
      <c r="AH979" s="97"/>
      <c r="AI979" s="97"/>
      <c r="AJ979" s="97"/>
      <c r="AK979" s="97"/>
      <c r="AL979" s="97"/>
      <c r="AM979" s="97"/>
      <c r="AN979" s="97"/>
      <c r="AO979" s="97"/>
      <c r="AP979" s="97"/>
    </row>
    <row r="980" ht="15.7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  <c r="AF980" s="97"/>
      <c r="AG980" s="97"/>
      <c r="AH980" s="97"/>
      <c r="AI980" s="97"/>
      <c r="AJ980" s="97"/>
      <c r="AK980" s="97"/>
      <c r="AL980" s="97"/>
      <c r="AM980" s="97"/>
      <c r="AN980" s="97"/>
      <c r="AO980" s="97"/>
      <c r="AP980" s="97"/>
    </row>
    <row r="981" ht="15.7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  <c r="AF981" s="97"/>
      <c r="AG981" s="97"/>
      <c r="AH981" s="97"/>
      <c r="AI981" s="97"/>
      <c r="AJ981" s="97"/>
      <c r="AK981" s="97"/>
      <c r="AL981" s="97"/>
      <c r="AM981" s="97"/>
      <c r="AN981" s="97"/>
      <c r="AO981" s="97"/>
      <c r="AP981" s="97"/>
    </row>
    <row r="982" ht="15.7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  <c r="AF982" s="97"/>
      <c r="AG982" s="97"/>
      <c r="AH982" s="97"/>
      <c r="AI982" s="97"/>
      <c r="AJ982" s="97"/>
      <c r="AK982" s="97"/>
      <c r="AL982" s="97"/>
      <c r="AM982" s="97"/>
      <c r="AN982" s="97"/>
      <c r="AO982" s="97"/>
      <c r="AP982" s="97"/>
    </row>
    <row r="983" ht="15.7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  <c r="AF983" s="97"/>
      <c r="AG983" s="97"/>
      <c r="AH983" s="97"/>
      <c r="AI983" s="97"/>
      <c r="AJ983" s="97"/>
      <c r="AK983" s="97"/>
      <c r="AL983" s="97"/>
      <c r="AM983" s="97"/>
      <c r="AN983" s="97"/>
      <c r="AO983" s="97"/>
      <c r="AP983" s="97"/>
    </row>
    <row r="984" ht="15.7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  <c r="AF984" s="97"/>
      <c r="AG984" s="97"/>
      <c r="AH984" s="97"/>
      <c r="AI984" s="97"/>
      <c r="AJ984" s="97"/>
      <c r="AK984" s="97"/>
      <c r="AL984" s="97"/>
      <c r="AM984" s="97"/>
      <c r="AN984" s="97"/>
      <c r="AO984" s="97"/>
      <c r="AP984" s="97"/>
    </row>
    <row r="985" ht="15.7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  <c r="AF985" s="97"/>
      <c r="AG985" s="97"/>
      <c r="AH985" s="97"/>
      <c r="AI985" s="97"/>
      <c r="AJ985" s="97"/>
      <c r="AK985" s="97"/>
      <c r="AL985" s="97"/>
      <c r="AM985" s="97"/>
      <c r="AN985" s="97"/>
      <c r="AO985" s="97"/>
      <c r="AP985" s="97"/>
    </row>
    <row r="986" ht="15.7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  <c r="AF986" s="97"/>
      <c r="AG986" s="97"/>
      <c r="AH986" s="97"/>
      <c r="AI986" s="97"/>
      <c r="AJ986" s="97"/>
      <c r="AK986" s="97"/>
      <c r="AL986" s="97"/>
      <c r="AM986" s="97"/>
      <c r="AN986" s="97"/>
      <c r="AO986" s="97"/>
      <c r="AP986" s="97"/>
    </row>
    <row r="987" ht="15.7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  <c r="AF987" s="97"/>
      <c r="AG987" s="97"/>
      <c r="AH987" s="97"/>
      <c r="AI987" s="97"/>
      <c r="AJ987" s="97"/>
      <c r="AK987" s="97"/>
      <c r="AL987" s="97"/>
      <c r="AM987" s="97"/>
      <c r="AN987" s="97"/>
      <c r="AO987" s="97"/>
      <c r="AP987" s="97"/>
    </row>
    <row r="988" ht="15.7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  <c r="AF988" s="97"/>
      <c r="AG988" s="97"/>
      <c r="AH988" s="97"/>
      <c r="AI988" s="97"/>
      <c r="AJ988" s="97"/>
      <c r="AK988" s="97"/>
      <c r="AL988" s="97"/>
      <c r="AM988" s="97"/>
      <c r="AN988" s="97"/>
      <c r="AO988" s="97"/>
      <c r="AP988" s="97"/>
    </row>
    <row r="989" ht="15.7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  <c r="AF989" s="97"/>
      <c r="AG989" s="97"/>
      <c r="AH989" s="97"/>
      <c r="AI989" s="97"/>
      <c r="AJ989" s="97"/>
      <c r="AK989" s="97"/>
      <c r="AL989" s="97"/>
      <c r="AM989" s="97"/>
      <c r="AN989" s="97"/>
      <c r="AO989" s="97"/>
      <c r="AP989" s="97"/>
    </row>
    <row r="990" ht="15.7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  <c r="AF990" s="97"/>
      <c r="AG990" s="97"/>
      <c r="AH990" s="97"/>
      <c r="AI990" s="97"/>
      <c r="AJ990" s="97"/>
      <c r="AK990" s="97"/>
      <c r="AL990" s="97"/>
      <c r="AM990" s="97"/>
      <c r="AN990" s="97"/>
      <c r="AO990" s="97"/>
      <c r="AP990" s="97"/>
    </row>
    <row r="991" ht="15.7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  <c r="AF991" s="97"/>
      <c r="AG991" s="97"/>
      <c r="AH991" s="97"/>
      <c r="AI991" s="97"/>
      <c r="AJ991" s="97"/>
      <c r="AK991" s="97"/>
      <c r="AL991" s="97"/>
      <c r="AM991" s="97"/>
      <c r="AN991" s="97"/>
      <c r="AO991" s="97"/>
      <c r="AP991" s="97"/>
    </row>
    <row r="992" ht="15.7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  <c r="AF992" s="97"/>
      <c r="AG992" s="97"/>
      <c r="AH992" s="97"/>
      <c r="AI992" s="97"/>
      <c r="AJ992" s="97"/>
      <c r="AK992" s="97"/>
      <c r="AL992" s="97"/>
      <c r="AM992" s="97"/>
      <c r="AN992" s="97"/>
      <c r="AO992" s="97"/>
      <c r="AP992" s="97"/>
    </row>
    <row r="993" ht="15.7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  <c r="AF993" s="97"/>
      <c r="AG993" s="97"/>
      <c r="AH993" s="97"/>
      <c r="AI993" s="97"/>
      <c r="AJ993" s="97"/>
      <c r="AK993" s="97"/>
      <c r="AL993" s="97"/>
      <c r="AM993" s="97"/>
      <c r="AN993" s="97"/>
      <c r="AO993" s="97"/>
      <c r="AP993" s="97"/>
    </row>
    <row r="994" ht="15.7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  <c r="AF994" s="97"/>
      <c r="AG994" s="97"/>
      <c r="AH994" s="97"/>
      <c r="AI994" s="97"/>
      <c r="AJ994" s="97"/>
      <c r="AK994" s="97"/>
      <c r="AL994" s="97"/>
      <c r="AM994" s="97"/>
      <c r="AN994" s="97"/>
      <c r="AO994" s="97"/>
      <c r="AP994" s="97"/>
    </row>
    <row r="995" ht="15.7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  <c r="AF995" s="97"/>
      <c r="AG995" s="97"/>
      <c r="AH995" s="97"/>
      <c r="AI995" s="97"/>
      <c r="AJ995" s="97"/>
      <c r="AK995" s="97"/>
      <c r="AL995" s="97"/>
      <c r="AM995" s="97"/>
      <c r="AN995" s="97"/>
      <c r="AO995" s="97"/>
      <c r="AP995" s="97"/>
    </row>
    <row r="996" ht="15.7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  <c r="AF996" s="97"/>
      <c r="AG996" s="97"/>
      <c r="AH996" s="97"/>
      <c r="AI996" s="97"/>
      <c r="AJ996" s="97"/>
      <c r="AK996" s="97"/>
      <c r="AL996" s="97"/>
      <c r="AM996" s="97"/>
      <c r="AN996" s="97"/>
      <c r="AO996" s="97"/>
      <c r="AP996" s="97"/>
    </row>
    <row r="997" ht="15.7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  <c r="AF997" s="97"/>
      <c r="AG997" s="97"/>
      <c r="AH997" s="97"/>
      <c r="AI997" s="97"/>
      <c r="AJ997" s="97"/>
      <c r="AK997" s="97"/>
      <c r="AL997" s="97"/>
      <c r="AM997" s="97"/>
      <c r="AN997" s="97"/>
      <c r="AO997" s="97"/>
      <c r="AP997" s="97"/>
    </row>
    <row r="998" ht="15.7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  <c r="AF998" s="97"/>
      <c r="AG998" s="97"/>
      <c r="AH998" s="97"/>
      <c r="AI998" s="97"/>
      <c r="AJ998" s="97"/>
      <c r="AK998" s="97"/>
      <c r="AL998" s="97"/>
      <c r="AM998" s="97"/>
      <c r="AN998" s="97"/>
      <c r="AO998" s="97"/>
      <c r="AP998" s="97"/>
    </row>
    <row r="999" ht="15.7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  <c r="AF999" s="97"/>
      <c r="AG999" s="97"/>
      <c r="AH999" s="97"/>
      <c r="AI999" s="97"/>
      <c r="AJ999" s="97"/>
      <c r="AK999" s="97"/>
      <c r="AL999" s="97"/>
      <c r="AM999" s="97"/>
      <c r="AN999" s="97"/>
      <c r="AO999" s="97"/>
      <c r="AP999" s="97"/>
    </row>
    <row r="1000" ht="15.7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  <c r="AF1000" s="97"/>
      <c r="AG1000" s="97"/>
      <c r="AH1000" s="97"/>
      <c r="AI1000" s="97"/>
      <c r="AJ1000" s="97"/>
      <c r="AK1000" s="97"/>
      <c r="AL1000" s="97"/>
      <c r="AM1000" s="97"/>
      <c r="AN1000" s="97"/>
      <c r="AO1000" s="97"/>
      <c r="AP1000" s="97"/>
    </row>
  </sheetData>
  <mergeCells count="8">
    <mergeCell ref="B1:D1"/>
    <mergeCell ref="F1:J1"/>
    <mergeCell ref="F3:H3"/>
    <mergeCell ref="F4:G4"/>
    <mergeCell ref="B5:C5"/>
    <mergeCell ref="K8:W27"/>
    <mergeCell ref="F29:J30"/>
    <mergeCell ref="F32:J33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27" width="8.86"/>
  </cols>
  <sheetData>
    <row r="1">
      <c r="A1" s="105" t="s">
        <v>171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>
      <c r="A3" s="67"/>
      <c r="B3" s="67"/>
      <c r="C3" s="122" t="s">
        <v>172</v>
      </c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>
      <c r="A5" s="67"/>
      <c r="B5" s="67"/>
      <c r="C5" s="123" t="s">
        <v>173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>
      <c r="A6" s="67"/>
      <c r="B6" s="67"/>
      <c r="C6" s="123" t="s">
        <v>174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>
      <c r="A7" s="67"/>
      <c r="B7" s="67"/>
      <c r="C7" s="123" t="s">
        <v>175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>
      <c r="A8" s="67"/>
      <c r="B8" s="67"/>
      <c r="C8" s="123" t="s">
        <v>176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>
      <c r="A9" s="67"/>
      <c r="B9" s="67"/>
      <c r="C9" s="123" t="s">
        <v>177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>
      <c r="A10" s="67"/>
      <c r="B10" s="67"/>
      <c r="C10" s="123" t="s">
        <v>178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>
      <c r="A11" s="67"/>
      <c r="B11" s="67"/>
      <c r="C11" s="124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>
      <c r="A13" s="125" t="s">
        <v>179</v>
      </c>
      <c r="B13" s="126"/>
      <c r="C13" s="126"/>
      <c r="D13" s="126"/>
      <c r="E13" s="126"/>
      <c r="F13" s="126"/>
      <c r="G13" s="126"/>
      <c r="H13" s="127"/>
      <c r="I13" s="67"/>
      <c r="J13" s="125" t="s">
        <v>180</v>
      </c>
      <c r="K13" s="126"/>
      <c r="L13" s="126"/>
      <c r="M13" s="126"/>
      <c r="N13" s="126"/>
      <c r="O13" s="126"/>
      <c r="P13" s="126"/>
      <c r="Q13" s="127"/>
      <c r="R13" s="94"/>
      <c r="S13" s="125" t="s">
        <v>181</v>
      </c>
      <c r="T13" s="126"/>
      <c r="U13" s="126"/>
      <c r="V13" s="126"/>
      <c r="W13" s="126"/>
      <c r="X13" s="126"/>
      <c r="Y13" s="126"/>
      <c r="Z13" s="127"/>
      <c r="AA13" s="67"/>
    </row>
    <row r="14">
      <c r="A14" s="128" t="s">
        <v>182</v>
      </c>
      <c r="B14" s="129" t="s">
        <v>183</v>
      </c>
      <c r="C14" s="129" t="s">
        <v>64</v>
      </c>
      <c r="D14" s="129" t="s">
        <v>66</v>
      </c>
      <c r="E14" s="129" t="s">
        <v>70</v>
      </c>
      <c r="F14" s="129" t="s">
        <v>184</v>
      </c>
      <c r="G14" s="129" t="s">
        <v>73</v>
      </c>
      <c r="H14" s="129" t="s">
        <v>48</v>
      </c>
      <c r="I14" s="67"/>
      <c r="J14" s="128" t="s">
        <v>182</v>
      </c>
      <c r="K14" s="129" t="s">
        <v>183</v>
      </c>
      <c r="L14" s="129" t="s">
        <v>64</v>
      </c>
      <c r="M14" s="129" t="s">
        <v>66</v>
      </c>
      <c r="N14" s="129" t="s">
        <v>70</v>
      </c>
      <c r="O14" s="129" t="s">
        <v>184</v>
      </c>
      <c r="P14" s="129" t="s">
        <v>73</v>
      </c>
      <c r="Q14" s="129" t="s">
        <v>48</v>
      </c>
      <c r="R14" s="130"/>
      <c r="S14" s="128" t="s">
        <v>182</v>
      </c>
      <c r="T14" s="129" t="s">
        <v>183</v>
      </c>
      <c r="U14" s="129" t="s">
        <v>64</v>
      </c>
      <c r="V14" s="129" t="s">
        <v>66</v>
      </c>
      <c r="W14" s="129" t="s">
        <v>70</v>
      </c>
      <c r="X14" s="129" t="s">
        <v>184</v>
      </c>
      <c r="Y14" s="129" t="s">
        <v>73</v>
      </c>
      <c r="Z14" s="129" t="s">
        <v>48</v>
      </c>
      <c r="AA14" s="131"/>
    </row>
    <row r="15">
      <c r="A15" s="132">
        <v>2000.0</v>
      </c>
      <c r="B15" s="133">
        <v>208610.0</v>
      </c>
      <c r="C15" s="89">
        <v>81.0</v>
      </c>
      <c r="D15" s="133">
        <v>63216.0</v>
      </c>
      <c r="E15" s="133">
        <v>5932.0</v>
      </c>
      <c r="F15" s="87" t="s">
        <v>169</v>
      </c>
      <c r="G15" s="133">
        <v>18735.0</v>
      </c>
      <c r="H15" s="133">
        <v>296573.0</v>
      </c>
      <c r="I15" s="67"/>
      <c r="J15" s="132">
        <v>2000.0</v>
      </c>
      <c r="K15" s="93">
        <v>2.0861E8</v>
      </c>
      <c r="L15" s="93">
        <v>81000.0</v>
      </c>
      <c r="M15" s="93">
        <v>6.3216E7</v>
      </c>
      <c r="N15" s="93">
        <v>5932000.0</v>
      </c>
      <c r="O15" s="90" t="s">
        <v>169</v>
      </c>
      <c r="P15" s="93">
        <v>1.8735E7</v>
      </c>
      <c r="Q15" s="93">
        <v>2.96573E8</v>
      </c>
      <c r="R15" s="67"/>
      <c r="S15" s="132">
        <v>2000.0</v>
      </c>
      <c r="T15" s="93">
        <v>1.209938E9</v>
      </c>
      <c r="U15" s="93">
        <v>469800.0</v>
      </c>
      <c r="V15" s="93">
        <v>3.666528E8</v>
      </c>
      <c r="W15" s="93">
        <v>3.44056E7</v>
      </c>
      <c r="X15" s="90" t="s">
        <v>169</v>
      </c>
      <c r="Y15" s="93">
        <v>1.08663E8</v>
      </c>
      <c r="Z15" s="93">
        <v>1.7201234E9</v>
      </c>
      <c r="AA15" s="67"/>
    </row>
    <row r="16">
      <c r="A16" s="132">
        <v>2001.0</v>
      </c>
      <c r="B16" s="133">
        <v>212323.0</v>
      </c>
      <c r="C16" s="89">
        <v>87.0</v>
      </c>
      <c r="D16" s="133">
        <v>62329.0</v>
      </c>
      <c r="E16" s="133">
        <v>6170.0</v>
      </c>
      <c r="F16" s="90" t="s">
        <v>169</v>
      </c>
      <c r="G16" s="133">
        <v>20437.0</v>
      </c>
      <c r="H16" s="133">
        <v>301347.0</v>
      </c>
      <c r="I16" s="67"/>
      <c r="J16" s="132">
        <v>2001.0</v>
      </c>
      <c r="K16" s="93">
        <v>2.12323E8</v>
      </c>
      <c r="L16" s="93">
        <v>87000.0</v>
      </c>
      <c r="M16" s="93">
        <v>6.2329E7</v>
      </c>
      <c r="N16" s="93">
        <v>6170000.0</v>
      </c>
      <c r="O16" s="90" t="s">
        <v>169</v>
      </c>
      <c r="P16" s="93">
        <v>2.0437E7</v>
      </c>
      <c r="Q16" s="93">
        <v>3.01347E8</v>
      </c>
      <c r="R16" s="67"/>
      <c r="S16" s="132">
        <v>2001.0</v>
      </c>
      <c r="T16" s="93">
        <v>1.2314734E9</v>
      </c>
      <c r="U16" s="93">
        <v>504600.0</v>
      </c>
      <c r="V16" s="93">
        <v>3.615082E8</v>
      </c>
      <c r="W16" s="93">
        <v>3.5786E7</v>
      </c>
      <c r="X16" s="90" t="s">
        <v>169</v>
      </c>
      <c r="Y16" s="93">
        <v>1.185346E8</v>
      </c>
      <c r="Z16" s="93">
        <v>1.7478126E9</v>
      </c>
      <c r="AA16" s="67"/>
    </row>
    <row r="17">
      <c r="A17" s="132">
        <v>2002.0</v>
      </c>
      <c r="B17" s="133">
        <v>216465.0</v>
      </c>
      <c r="C17" s="89">
        <v>96.0</v>
      </c>
      <c r="D17" s="133">
        <v>59261.0</v>
      </c>
      <c r="E17" s="133">
        <v>6373.0</v>
      </c>
      <c r="F17" s="90" t="s">
        <v>169</v>
      </c>
      <c r="G17" s="133">
        <v>20838.0</v>
      </c>
      <c r="H17" s="133">
        <v>303033.0</v>
      </c>
      <c r="I17" s="67"/>
      <c r="J17" s="132">
        <v>2002.0</v>
      </c>
      <c r="K17" s="93">
        <v>2.16465E8</v>
      </c>
      <c r="L17" s="93">
        <v>96000.0</v>
      </c>
      <c r="M17" s="93">
        <v>5.9261E7</v>
      </c>
      <c r="N17" s="93">
        <v>6373000.0</v>
      </c>
      <c r="O17" s="90" t="s">
        <v>169</v>
      </c>
      <c r="P17" s="93">
        <v>2.0838E7</v>
      </c>
      <c r="Q17" s="93">
        <v>3.03033E8</v>
      </c>
      <c r="R17" s="67"/>
      <c r="S17" s="132">
        <v>2002.0</v>
      </c>
      <c r="T17" s="93">
        <v>1.255497E9</v>
      </c>
      <c r="U17" s="93">
        <v>556800.0</v>
      </c>
      <c r="V17" s="93">
        <v>3.437138E8</v>
      </c>
      <c r="W17" s="93">
        <v>3.69634E7</v>
      </c>
      <c r="X17" s="90" t="s">
        <v>169</v>
      </c>
      <c r="Y17" s="93">
        <v>1.208604E8</v>
      </c>
      <c r="Z17" s="93">
        <v>1.7575914E9</v>
      </c>
      <c r="AA17" s="67"/>
    </row>
    <row r="18">
      <c r="A18" s="132">
        <v>2003.0</v>
      </c>
      <c r="B18" s="133">
        <v>220377.0</v>
      </c>
      <c r="C18" s="89">
        <v>99.0</v>
      </c>
      <c r="D18" s="133">
        <v>59640.0</v>
      </c>
      <c r="E18" s="133">
        <v>7013.0</v>
      </c>
      <c r="F18" s="90" t="s">
        <v>169</v>
      </c>
      <c r="G18" s="133">
        <v>21917.0</v>
      </c>
      <c r="H18" s="133">
        <v>309046.0</v>
      </c>
      <c r="I18" s="67"/>
      <c r="J18" s="132">
        <v>2003.0</v>
      </c>
      <c r="K18" s="93">
        <v>2.20377E8</v>
      </c>
      <c r="L18" s="93">
        <v>99000.0</v>
      </c>
      <c r="M18" s="93">
        <v>5.964E7</v>
      </c>
      <c r="N18" s="93">
        <v>7013000.0</v>
      </c>
      <c r="O18" s="90" t="s">
        <v>169</v>
      </c>
      <c r="P18" s="93">
        <v>2.1917E7</v>
      </c>
      <c r="Q18" s="93">
        <v>3.09046E8</v>
      </c>
      <c r="R18" s="67"/>
      <c r="S18" s="132">
        <v>2003.0</v>
      </c>
      <c r="T18" s="93">
        <v>1.2781866E9</v>
      </c>
      <c r="U18" s="93">
        <v>574200.0</v>
      </c>
      <c r="V18" s="93">
        <v>3.45912E8</v>
      </c>
      <c r="W18" s="93">
        <v>4.06754E7</v>
      </c>
      <c r="X18" s="90" t="s">
        <v>169</v>
      </c>
      <c r="Y18" s="93">
        <v>1.271186E8</v>
      </c>
      <c r="Z18" s="93">
        <v>1.7924668E9</v>
      </c>
      <c r="AA18" s="67"/>
    </row>
    <row r="19">
      <c r="A19" s="132">
        <v>2004.0</v>
      </c>
      <c r="B19" s="133">
        <v>223425.0</v>
      </c>
      <c r="C19" s="89">
        <v>124.0</v>
      </c>
      <c r="D19" s="133">
        <v>60112.0</v>
      </c>
      <c r="E19" s="133">
        <v>6798.0</v>
      </c>
      <c r="F19" s="90" t="s">
        <v>169</v>
      </c>
      <c r="G19" s="133">
        <v>23655.0</v>
      </c>
      <c r="H19" s="133">
        <v>314115.0</v>
      </c>
      <c r="I19" s="67"/>
      <c r="J19" s="132">
        <v>2004.0</v>
      </c>
      <c r="K19" s="93">
        <v>2.23425E8</v>
      </c>
      <c r="L19" s="93">
        <v>124000.0</v>
      </c>
      <c r="M19" s="93">
        <v>6.0112E7</v>
      </c>
      <c r="N19" s="93">
        <v>6798000.0</v>
      </c>
      <c r="O19" s="90" t="s">
        <v>169</v>
      </c>
      <c r="P19" s="93">
        <v>2.3655E7</v>
      </c>
      <c r="Q19" s="93">
        <v>3.14115E8</v>
      </c>
      <c r="R19" s="67"/>
      <c r="S19" s="132">
        <v>2004.0</v>
      </c>
      <c r="T19" s="93">
        <v>1.295865E9</v>
      </c>
      <c r="U19" s="93">
        <v>719200.0</v>
      </c>
      <c r="V19" s="93">
        <v>3.486496E8</v>
      </c>
      <c r="W19" s="93">
        <v>3.94284E7</v>
      </c>
      <c r="X19" s="90" t="s">
        <v>169</v>
      </c>
      <c r="Y19" s="93">
        <v>1.37199E8</v>
      </c>
      <c r="Z19" s="93">
        <v>1.821867E9</v>
      </c>
      <c r="AA19" s="67"/>
    </row>
    <row r="20">
      <c r="A20" s="132">
        <v>2005.0</v>
      </c>
      <c r="B20" s="133">
        <v>224707.0</v>
      </c>
      <c r="C20" s="89">
        <v>124.0</v>
      </c>
      <c r="D20" s="133">
        <v>57696.0</v>
      </c>
      <c r="E20" s="133">
        <v>5998.0</v>
      </c>
      <c r="F20" s="90" t="s">
        <v>169</v>
      </c>
      <c r="G20" s="133">
        <v>25246.0</v>
      </c>
      <c r="H20" s="133">
        <v>313772.0</v>
      </c>
      <c r="I20" s="67"/>
      <c r="J20" s="132">
        <v>2005.0</v>
      </c>
      <c r="K20" s="93">
        <v>2.24707E8</v>
      </c>
      <c r="L20" s="93">
        <v>124000.0</v>
      </c>
      <c r="M20" s="93">
        <v>5.7696E7</v>
      </c>
      <c r="N20" s="93">
        <v>5998000.0</v>
      </c>
      <c r="O20" s="90" t="s">
        <v>169</v>
      </c>
      <c r="P20" s="93">
        <v>2.5246E7</v>
      </c>
      <c r="Q20" s="93">
        <v>3.13772E8</v>
      </c>
      <c r="R20" s="67"/>
      <c r="S20" s="132">
        <v>2005.0</v>
      </c>
      <c r="T20" s="93">
        <v>1.3033006E9</v>
      </c>
      <c r="U20" s="93">
        <v>719200.0</v>
      </c>
      <c r="V20" s="93">
        <v>3.346368E8</v>
      </c>
      <c r="W20" s="93">
        <v>3.47884E7</v>
      </c>
      <c r="X20" s="90" t="s">
        <v>169</v>
      </c>
      <c r="Y20" s="93">
        <v>1.464268E8</v>
      </c>
      <c r="Z20" s="93">
        <v>1.8198776E9</v>
      </c>
      <c r="AA20" s="67"/>
    </row>
    <row r="21" ht="15.75" customHeight="1">
      <c r="A21" s="132">
        <v>2006.0</v>
      </c>
      <c r="B21" s="133">
        <v>228186.0</v>
      </c>
      <c r="C21" s="89">
        <v>128.0</v>
      </c>
      <c r="D21" s="133">
        <v>50862.0</v>
      </c>
      <c r="E21" s="133">
        <v>6719.0</v>
      </c>
      <c r="F21" s="90" t="s">
        <v>169</v>
      </c>
      <c r="G21" s="133">
        <v>26821.0</v>
      </c>
      <c r="H21" s="133">
        <v>312716.0</v>
      </c>
      <c r="I21" s="67"/>
      <c r="J21" s="132">
        <v>2006.0</v>
      </c>
      <c r="K21" s="93">
        <v>2.28186E8</v>
      </c>
      <c r="L21" s="93">
        <v>128000.0</v>
      </c>
      <c r="M21" s="93">
        <v>5.0862E7</v>
      </c>
      <c r="N21" s="93">
        <v>6719000.0</v>
      </c>
      <c r="O21" s="90" t="s">
        <v>169</v>
      </c>
      <c r="P21" s="93">
        <v>2.6821E7</v>
      </c>
      <c r="Q21" s="93">
        <v>3.12716E8</v>
      </c>
      <c r="R21" s="67"/>
      <c r="S21" s="132">
        <v>2006.0</v>
      </c>
      <c r="T21" s="93">
        <v>1.3234788E9</v>
      </c>
      <c r="U21" s="93">
        <v>742400.0</v>
      </c>
      <c r="V21" s="93">
        <v>2.949996E8</v>
      </c>
      <c r="W21" s="93">
        <v>3.89702E7</v>
      </c>
      <c r="X21" s="90" t="s">
        <v>169</v>
      </c>
      <c r="Y21" s="93">
        <v>1.555618E8</v>
      </c>
      <c r="Z21" s="93">
        <v>1.8137528E9</v>
      </c>
      <c r="AA21" s="67"/>
    </row>
    <row r="22" ht="15.75" customHeight="1">
      <c r="A22" s="134">
        <v>2007.0</v>
      </c>
      <c r="B22" s="135">
        <v>234557.0</v>
      </c>
      <c r="C22" s="136">
        <v>132.0</v>
      </c>
      <c r="D22" s="135">
        <v>50229.0</v>
      </c>
      <c r="E22" s="135">
        <v>8064.0</v>
      </c>
      <c r="F22" s="90" t="s">
        <v>169</v>
      </c>
      <c r="G22" s="135">
        <v>29010.0</v>
      </c>
      <c r="H22" s="135">
        <v>321993.0</v>
      </c>
      <c r="I22" s="67"/>
      <c r="J22" s="134">
        <v>2007.0</v>
      </c>
      <c r="K22" s="137">
        <v>2.34557E8</v>
      </c>
      <c r="L22" s="137">
        <v>132000.0</v>
      </c>
      <c r="M22" s="137">
        <v>5.0229E7</v>
      </c>
      <c r="N22" s="137">
        <v>8064000.0</v>
      </c>
      <c r="O22" s="138" t="s">
        <v>169</v>
      </c>
      <c r="P22" s="137">
        <v>2.901E7</v>
      </c>
      <c r="Q22" s="137">
        <v>3.21993E8</v>
      </c>
      <c r="R22" s="67"/>
      <c r="S22" s="134">
        <v>2007.0</v>
      </c>
      <c r="T22" s="137">
        <v>1.3604306E9</v>
      </c>
      <c r="U22" s="137">
        <v>765600.0</v>
      </c>
      <c r="V22" s="137">
        <v>2.913282E8</v>
      </c>
      <c r="W22" s="137">
        <v>4.67712E7</v>
      </c>
      <c r="X22" s="138" t="s">
        <v>169</v>
      </c>
      <c r="Y22" s="137">
        <v>1.68258E8</v>
      </c>
      <c r="Z22" s="137">
        <v>1.8675594E9</v>
      </c>
      <c r="AA22" s="67"/>
    </row>
    <row r="23" ht="15.75" customHeight="1">
      <c r="A23" s="132">
        <v>2008.0</v>
      </c>
      <c r="B23" s="133">
        <v>68422.0</v>
      </c>
      <c r="C23" s="89">
        <v>131.0</v>
      </c>
      <c r="D23" s="133">
        <v>40096.0</v>
      </c>
      <c r="E23" s="133">
        <v>13487.0</v>
      </c>
      <c r="F23" s="90" t="s">
        <v>169</v>
      </c>
      <c r="G23" s="133">
        <v>30763.0</v>
      </c>
      <c r="H23" s="133">
        <v>152899.0</v>
      </c>
      <c r="I23" s="67"/>
      <c r="J23" s="132">
        <v>2008.0</v>
      </c>
      <c r="K23" s="93">
        <v>6.8422E7</v>
      </c>
      <c r="L23" s="93">
        <v>131000.0</v>
      </c>
      <c r="M23" s="93">
        <v>4.0096E7</v>
      </c>
      <c r="N23" s="93">
        <v>1.3487E7</v>
      </c>
      <c r="O23" s="90" t="s">
        <v>169</v>
      </c>
      <c r="P23" s="93">
        <v>3.0763E7</v>
      </c>
      <c r="Q23" s="93">
        <v>1.52899E8</v>
      </c>
      <c r="R23" s="67"/>
      <c r="S23" s="132">
        <v>2008.0</v>
      </c>
      <c r="T23" s="93">
        <v>3.968476E8</v>
      </c>
      <c r="U23" s="93">
        <v>759800.0</v>
      </c>
      <c r="V23" s="93">
        <v>2.325568E8</v>
      </c>
      <c r="W23" s="93">
        <v>7.82246E7</v>
      </c>
      <c r="X23" s="90" t="s">
        <v>169</v>
      </c>
      <c r="Y23" s="93">
        <v>1.784254E8</v>
      </c>
      <c r="Z23" s="93">
        <v>8.868142E8</v>
      </c>
      <c r="AA23" s="67"/>
    </row>
    <row r="24" ht="15.75" customHeight="1">
      <c r="A24" s="132">
        <v>2009.0</v>
      </c>
      <c r="B24" s="133">
        <v>63082.0</v>
      </c>
      <c r="C24" s="89">
        <v>130.0</v>
      </c>
      <c r="D24" s="133">
        <v>24255.0</v>
      </c>
      <c r="E24" s="133">
        <v>22767.0</v>
      </c>
      <c r="F24" s="90" t="s">
        <v>169</v>
      </c>
      <c r="G24" s="133">
        <v>33682.0</v>
      </c>
      <c r="H24" s="133">
        <v>143915.0</v>
      </c>
      <c r="I24" s="67"/>
      <c r="J24" s="132">
        <v>2009.0</v>
      </c>
      <c r="K24" s="93">
        <v>6.3082E7</v>
      </c>
      <c r="L24" s="93">
        <v>130000.0</v>
      </c>
      <c r="M24" s="93">
        <v>2.4255E7</v>
      </c>
      <c r="N24" s="93">
        <v>2.2767E7</v>
      </c>
      <c r="O24" s="90" t="s">
        <v>169</v>
      </c>
      <c r="P24" s="93">
        <v>3.3682E7</v>
      </c>
      <c r="Q24" s="93">
        <v>1.43915E8</v>
      </c>
      <c r="R24" s="67"/>
      <c r="S24" s="132">
        <v>2009.0</v>
      </c>
      <c r="T24" s="93">
        <v>3.658756E8</v>
      </c>
      <c r="U24" s="93">
        <v>754000.0</v>
      </c>
      <c r="V24" s="93">
        <v>1.40679E8</v>
      </c>
      <c r="W24" s="93">
        <v>1.320486E8</v>
      </c>
      <c r="X24" s="90" t="s">
        <v>169</v>
      </c>
      <c r="Y24" s="93">
        <v>1.953556E8</v>
      </c>
      <c r="Z24" s="93">
        <v>8.34707E8</v>
      </c>
      <c r="AA24" s="67"/>
    </row>
    <row r="25" ht="15.75" customHeight="1">
      <c r="A25" s="132">
        <v>2010.0</v>
      </c>
      <c r="B25" s="133">
        <v>63067.0</v>
      </c>
      <c r="C25" s="89">
        <v>135.0</v>
      </c>
      <c r="D25" s="133">
        <v>14439.0</v>
      </c>
      <c r="E25" s="133">
        <v>30386.0</v>
      </c>
      <c r="F25" s="90" t="s">
        <v>169</v>
      </c>
      <c r="G25" s="133">
        <v>36673.0</v>
      </c>
      <c r="H25" s="133">
        <v>144700.0</v>
      </c>
      <c r="I25" s="67"/>
      <c r="J25" s="132">
        <v>2010.0</v>
      </c>
      <c r="K25" s="93">
        <v>6.3067E7</v>
      </c>
      <c r="L25" s="93">
        <v>135000.0</v>
      </c>
      <c r="M25" s="93">
        <v>1.4439E7</v>
      </c>
      <c r="N25" s="93">
        <v>3.0386E7</v>
      </c>
      <c r="O25" s="90" t="s">
        <v>169</v>
      </c>
      <c r="P25" s="93">
        <v>3.6673E7</v>
      </c>
      <c r="Q25" s="93">
        <v>1.447E8</v>
      </c>
      <c r="R25" s="67"/>
      <c r="S25" s="132">
        <v>2010.0</v>
      </c>
      <c r="T25" s="93">
        <v>3.657886E8</v>
      </c>
      <c r="U25" s="93">
        <v>783000.0</v>
      </c>
      <c r="V25" s="93">
        <v>8.37462E7</v>
      </c>
      <c r="W25" s="93">
        <v>1.762388E8</v>
      </c>
      <c r="X25" s="90" t="s">
        <v>169</v>
      </c>
      <c r="Y25" s="93">
        <v>2.127034E8</v>
      </c>
      <c r="Z25" s="93">
        <v>8.3926E8</v>
      </c>
      <c r="AA25" s="67"/>
    </row>
    <row r="26" ht="15.75" customHeight="1">
      <c r="A26" s="132">
        <v>2011.0</v>
      </c>
      <c r="B26" s="93">
        <v>60143.0</v>
      </c>
      <c r="C26" s="90">
        <v>114.0</v>
      </c>
      <c r="D26" s="93">
        <v>10072.0</v>
      </c>
      <c r="E26" s="93">
        <v>35326.0</v>
      </c>
      <c r="F26" s="90" t="s">
        <v>169</v>
      </c>
      <c r="G26" s="93">
        <v>39914.0</v>
      </c>
      <c r="H26" s="93">
        <v>145570.0</v>
      </c>
      <c r="I26" s="67"/>
      <c r="J26" s="132">
        <v>2011.0</v>
      </c>
      <c r="K26" s="93">
        <v>6.0143E7</v>
      </c>
      <c r="L26" s="93">
        <v>114000.0</v>
      </c>
      <c r="M26" s="93">
        <v>1.0072E7</v>
      </c>
      <c r="N26" s="93">
        <v>3.5326E7</v>
      </c>
      <c r="O26" s="90" t="s">
        <v>169</v>
      </c>
      <c r="P26" s="93">
        <v>3.9914E7</v>
      </c>
      <c r="Q26" s="93">
        <v>1.4557E8</v>
      </c>
      <c r="R26" s="67"/>
      <c r="S26" s="132">
        <v>2011.0</v>
      </c>
      <c r="T26" s="93">
        <v>3.488294E8</v>
      </c>
      <c r="U26" s="93">
        <v>661200.0</v>
      </c>
      <c r="V26" s="93">
        <v>5.84176E7</v>
      </c>
      <c r="W26" s="93">
        <v>2.048908E8</v>
      </c>
      <c r="X26" s="90" t="s">
        <v>169</v>
      </c>
      <c r="Y26" s="93">
        <v>2.315012E8</v>
      </c>
      <c r="Z26" s="93">
        <v>8.44306E8</v>
      </c>
      <c r="AA26" s="67"/>
    </row>
    <row r="27" ht="15.75" customHeight="1">
      <c r="A27" s="132">
        <v>2012.0</v>
      </c>
      <c r="B27" s="93">
        <v>55139.0</v>
      </c>
      <c r="C27" s="90">
        <v>134.0</v>
      </c>
      <c r="D27" s="93">
        <v>7015.0</v>
      </c>
      <c r="E27" s="93">
        <v>41123.0</v>
      </c>
      <c r="F27" s="90" t="s">
        <v>169</v>
      </c>
      <c r="G27" s="93">
        <v>44217.0</v>
      </c>
      <c r="H27" s="93">
        <v>147629.0</v>
      </c>
      <c r="I27" s="67"/>
      <c r="J27" s="132">
        <v>2012.0</v>
      </c>
      <c r="K27" s="93">
        <v>5.5139E7</v>
      </c>
      <c r="L27" s="93">
        <v>134000.0</v>
      </c>
      <c r="M27" s="93">
        <v>7015000.0</v>
      </c>
      <c r="N27" s="93">
        <v>4.1123E7</v>
      </c>
      <c r="O27" s="90" t="s">
        <v>169</v>
      </c>
      <c r="P27" s="93">
        <v>4.4217E7</v>
      </c>
      <c r="Q27" s="93">
        <v>1.47629E8</v>
      </c>
      <c r="R27" s="67"/>
      <c r="S27" s="132">
        <v>2012.0</v>
      </c>
      <c r="T27" s="93">
        <v>3.198062E8</v>
      </c>
      <c r="U27" s="93">
        <v>777200.0</v>
      </c>
      <c r="V27" s="93">
        <v>4.0687E7</v>
      </c>
      <c r="W27" s="93">
        <v>2.385134E8</v>
      </c>
      <c r="X27" s="90" t="s">
        <v>169</v>
      </c>
      <c r="Y27" s="93">
        <v>2.564586E8</v>
      </c>
      <c r="Z27" s="93">
        <v>8.562482E8</v>
      </c>
      <c r="AA27" s="67"/>
    </row>
    <row r="28" ht="15.75" customHeight="1">
      <c r="A28" s="132">
        <v>2013.0</v>
      </c>
      <c r="B28" s="93">
        <v>49527.0</v>
      </c>
      <c r="C28" s="90">
        <v>122.0</v>
      </c>
      <c r="D28" s="93">
        <v>6396.0</v>
      </c>
      <c r="E28" s="93">
        <v>45839.0</v>
      </c>
      <c r="F28" s="90" t="s">
        <v>169</v>
      </c>
      <c r="G28" s="93">
        <v>47330.0</v>
      </c>
      <c r="H28" s="93">
        <v>149215.0</v>
      </c>
      <c r="I28" s="67"/>
      <c r="J28" s="132">
        <v>2013.0</v>
      </c>
      <c r="K28" s="93">
        <v>4.9527E7</v>
      </c>
      <c r="L28" s="93">
        <v>122000.0</v>
      </c>
      <c r="M28" s="93">
        <v>6396000.0</v>
      </c>
      <c r="N28" s="93">
        <v>4.5839E7</v>
      </c>
      <c r="O28" s="90" t="s">
        <v>169</v>
      </c>
      <c r="P28" s="93">
        <v>4.733E7</v>
      </c>
      <c r="Q28" s="93">
        <v>1.49215E8</v>
      </c>
      <c r="R28" s="67"/>
      <c r="S28" s="132">
        <v>2013.0</v>
      </c>
      <c r="T28" s="93">
        <v>2.872566E8</v>
      </c>
      <c r="U28" s="93">
        <v>707600.0</v>
      </c>
      <c r="V28" s="93">
        <v>3.70968E7</v>
      </c>
      <c r="W28" s="93">
        <v>2.658662E8</v>
      </c>
      <c r="X28" s="90" t="s">
        <v>169</v>
      </c>
      <c r="Y28" s="93">
        <v>2.74514E8</v>
      </c>
      <c r="Z28" s="93">
        <v>8.65447E8</v>
      </c>
      <c r="AA28" s="67"/>
    </row>
    <row r="29" ht="15.75" customHeight="1">
      <c r="A29" s="132">
        <v>2014.0</v>
      </c>
      <c r="B29" s="93">
        <v>46207.0</v>
      </c>
      <c r="C29" s="90">
        <v>114.0</v>
      </c>
      <c r="D29" s="93">
        <v>4929.0</v>
      </c>
      <c r="E29" s="93">
        <v>49810.0</v>
      </c>
      <c r="F29" s="90" t="s">
        <v>169</v>
      </c>
      <c r="G29" s="93">
        <v>51545.0</v>
      </c>
      <c r="H29" s="93">
        <v>152605.0</v>
      </c>
      <c r="I29" s="67"/>
      <c r="J29" s="132">
        <v>2014.0</v>
      </c>
      <c r="K29" s="93">
        <v>4.6207E7</v>
      </c>
      <c r="L29" s="93">
        <v>114000.0</v>
      </c>
      <c r="M29" s="93">
        <v>4929000.0</v>
      </c>
      <c r="N29" s="93">
        <v>4.981E7</v>
      </c>
      <c r="O29" s="90" t="s">
        <v>169</v>
      </c>
      <c r="P29" s="93">
        <v>5.1545E7</v>
      </c>
      <c r="Q29" s="93">
        <v>1.52605E8</v>
      </c>
      <c r="R29" s="67"/>
      <c r="S29" s="132">
        <v>2014.0</v>
      </c>
      <c r="T29" s="93">
        <v>2.680006E8</v>
      </c>
      <c r="U29" s="93">
        <v>661200.0</v>
      </c>
      <c r="V29" s="93">
        <v>2.85882E7</v>
      </c>
      <c r="W29" s="93">
        <v>2.88898E8</v>
      </c>
      <c r="X29" s="90" t="s">
        <v>169</v>
      </c>
      <c r="Y29" s="93">
        <v>2.98961E8</v>
      </c>
      <c r="Z29" s="93">
        <v>8.85109E8</v>
      </c>
      <c r="AA29" s="67"/>
    </row>
    <row r="30" ht="15.75" customHeight="1">
      <c r="A30" s="132">
        <v>2015.0</v>
      </c>
      <c r="B30" s="93">
        <v>38468.0</v>
      </c>
      <c r="C30" s="90">
        <v>116.0</v>
      </c>
      <c r="D30" s="93">
        <v>3903.0</v>
      </c>
      <c r="E30" s="93">
        <v>52130.0</v>
      </c>
      <c r="F30" s="90">
        <v>120.0</v>
      </c>
      <c r="G30" s="93">
        <v>54362.0</v>
      </c>
      <c r="H30" s="93">
        <v>149100.0</v>
      </c>
      <c r="I30" s="67"/>
      <c r="J30" s="132">
        <v>2015.0</v>
      </c>
      <c r="K30" s="93">
        <v>3.8468E7</v>
      </c>
      <c r="L30" s="93">
        <v>116000.0</v>
      </c>
      <c r="M30" s="93">
        <v>3903000.0</v>
      </c>
      <c r="N30" s="93">
        <v>5.213E7</v>
      </c>
      <c r="O30" s="93">
        <v>120000.0</v>
      </c>
      <c r="P30" s="93">
        <v>5.4362E7</v>
      </c>
      <c r="Q30" s="93">
        <v>1.491E8</v>
      </c>
      <c r="R30" s="67"/>
      <c r="S30" s="132">
        <v>2015.0</v>
      </c>
      <c r="T30" s="93">
        <v>2.231144E8</v>
      </c>
      <c r="U30" s="93">
        <v>672800.0</v>
      </c>
      <c r="V30" s="93">
        <v>2.26374E7</v>
      </c>
      <c r="W30" s="93">
        <v>3.02354E8</v>
      </c>
      <c r="X30" s="93">
        <v>696000.0</v>
      </c>
      <c r="Y30" s="93">
        <v>3.152996E8</v>
      </c>
      <c r="Z30" s="93">
        <v>8.6478E8</v>
      </c>
      <c r="AA30" s="67"/>
    </row>
    <row r="31" ht="15.75" customHeight="1">
      <c r="A31" s="132">
        <v>2016.0</v>
      </c>
      <c r="B31" s="93">
        <v>34387.0</v>
      </c>
      <c r="C31" s="90">
        <v>137.0</v>
      </c>
      <c r="D31" s="93">
        <v>3038.0</v>
      </c>
      <c r="E31" s="93">
        <v>54302.0</v>
      </c>
      <c r="F31" s="90">
        <v>145.0</v>
      </c>
      <c r="G31" s="93">
        <v>57398.0</v>
      </c>
      <c r="H31" s="93">
        <v>149407.0</v>
      </c>
      <c r="I31" s="67"/>
      <c r="J31" s="132">
        <v>2016.0</v>
      </c>
      <c r="K31" s="93">
        <v>3.4387E7</v>
      </c>
      <c r="L31" s="93">
        <v>137000.0</v>
      </c>
      <c r="M31" s="93">
        <v>3038000.0</v>
      </c>
      <c r="N31" s="93">
        <v>5.4302E7</v>
      </c>
      <c r="O31" s="93">
        <v>145000.0</v>
      </c>
      <c r="P31" s="93">
        <v>5.7398E7</v>
      </c>
      <c r="Q31" s="93">
        <v>1.49407E8</v>
      </c>
      <c r="R31" s="67"/>
      <c r="S31" s="132">
        <v>2016.0</v>
      </c>
      <c r="T31" s="93">
        <v>1.994446E8</v>
      </c>
      <c r="U31" s="93">
        <v>794600.0</v>
      </c>
      <c r="V31" s="93">
        <v>1.76204E7</v>
      </c>
      <c r="W31" s="93">
        <v>3.149516E8</v>
      </c>
      <c r="X31" s="93">
        <v>841000.0</v>
      </c>
      <c r="Y31" s="93">
        <v>3.329084E8</v>
      </c>
      <c r="Z31" s="93">
        <v>8.665606E8</v>
      </c>
      <c r="AA31" s="67"/>
    </row>
    <row r="32" ht="15.75" customHeight="1">
      <c r="A32" s="132">
        <v>2017.0</v>
      </c>
      <c r="B32" s="93">
        <v>29050.0</v>
      </c>
      <c r="C32" s="90">
        <v>177.0</v>
      </c>
      <c r="D32" s="93">
        <v>3114.0</v>
      </c>
      <c r="E32" s="93">
        <v>58783.0</v>
      </c>
      <c r="F32" s="90">
        <v>157.0</v>
      </c>
      <c r="G32" s="93">
        <v>57902.0</v>
      </c>
      <c r="H32" s="93">
        <v>149183.0</v>
      </c>
      <c r="I32" s="67"/>
      <c r="J32" s="132">
        <v>2017.0</v>
      </c>
      <c r="K32" s="93">
        <v>2.905E7</v>
      </c>
      <c r="L32" s="93">
        <v>177000.0</v>
      </c>
      <c r="M32" s="93">
        <v>3114000.0</v>
      </c>
      <c r="N32" s="93">
        <v>5.8783E7</v>
      </c>
      <c r="O32" s="93">
        <v>157000.0</v>
      </c>
      <c r="P32" s="93">
        <v>5.7902E7</v>
      </c>
      <c r="Q32" s="93">
        <v>1.49183E8</v>
      </c>
      <c r="R32" s="67"/>
      <c r="S32" s="132">
        <v>2017.0</v>
      </c>
      <c r="T32" s="93">
        <v>1.6849E8</v>
      </c>
      <c r="U32" s="93">
        <v>1026600.0</v>
      </c>
      <c r="V32" s="93">
        <v>1.80612E7</v>
      </c>
      <c r="W32" s="93">
        <v>3.409414E8</v>
      </c>
      <c r="X32" s="93">
        <v>910600.0</v>
      </c>
      <c r="Y32" s="93">
        <v>3.358316E8</v>
      </c>
      <c r="Z32" s="93">
        <v>8.652614E8</v>
      </c>
      <c r="AA32" s="67"/>
    </row>
    <row r="33" ht="15.75" customHeight="1">
      <c r="A33" s="132" t="s">
        <v>185</v>
      </c>
      <c r="B33" s="93">
        <v>23020.0</v>
      </c>
      <c r="C33" s="90">
        <v>203.0</v>
      </c>
      <c r="D33" s="93">
        <v>3043.0</v>
      </c>
      <c r="E33" s="93">
        <v>61824.0</v>
      </c>
      <c r="F33" s="90">
        <v>163.0</v>
      </c>
      <c r="G33" s="93">
        <v>60029.0</v>
      </c>
      <c r="H33" s="93">
        <v>148283.0</v>
      </c>
      <c r="I33" s="67"/>
      <c r="J33" s="132" t="s">
        <v>185</v>
      </c>
      <c r="K33" s="93">
        <v>2.302E7</v>
      </c>
      <c r="L33" s="93">
        <v>203000.0</v>
      </c>
      <c r="M33" s="93">
        <v>3043000.0</v>
      </c>
      <c r="N33" s="93">
        <v>6.1824E7</v>
      </c>
      <c r="O33" s="93">
        <v>163000.0</v>
      </c>
      <c r="P33" s="93">
        <v>6.0029E7</v>
      </c>
      <c r="Q33" s="93">
        <v>1.48283E8</v>
      </c>
      <c r="R33" s="67"/>
      <c r="S33" s="132">
        <v>2018.0</v>
      </c>
      <c r="T33" s="93">
        <v>1.33516E8</v>
      </c>
      <c r="U33" s="93">
        <v>1177400.0</v>
      </c>
      <c r="V33" s="93">
        <v>1.76494E7</v>
      </c>
      <c r="W33" s="93">
        <v>3.585792E8</v>
      </c>
      <c r="X33" s="93">
        <v>945400.0</v>
      </c>
      <c r="Y33" s="93">
        <v>3.481682E8</v>
      </c>
      <c r="Z33" s="93">
        <v>8.600414E8</v>
      </c>
      <c r="AA33" s="67"/>
    </row>
    <row r="34" ht="15.75" customHeight="1">
      <c r="A34" s="132">
        <v>2019.0</v>
      </c>
      <c r="B34" s="93">
        <v>17602.0</v>
      </c>
      <c r="C34" s="90">
        <v>232.0</v>
      </c>
      <c r="D34" s="93">
        <v>2871.0</v>
      </c>
      <c r="E34" s="93">
        <v>63481.0</v>
      </c>
      <c r="F34" s="90">
        <v>167.0</v>
      </c>
      <c r="G34" s="93">
        <v>63649.0</v>
      </c>
      <c r="H34" s="93">
        <v>148002.0</v>
      </c>
      <c r="I34" s="67"/>
      <c r="J34" s="132">
        <v>2019.0</v>
      </c>
      <c r="K34" s="93">
        <v>1.7602E7</v>
      </c>
      <c r="L34" s="93">
        <v>232000.0</v>
      </c>
      <c r="M34" s="93">
        <v>2871000.0</v>
      </c>
      <c r="N34" s="93">
        <v>6.3481E7</v>
      </c>
      <c r="O34" s="93">
        <v>167000.0</v>
      </c>
      <c r="P34" s="93">
        <v>6.3649E7</v>
      </c>
      <c r="Q34" s="93">
        <v>1.48002E8</v>
      </c>
      <c r="R34" s="67"/>
      <c r="S34" s="132">
        <v>2019.0</v>
      </c>
      <c r="T34" s="93">
        <v>1.020916E8</v>
      </c>
      <c r="U34" s="93">
        <v>1345600.0</v>
      </c>
      <c r="V34" s="93">
        <v>1.66518E7</v>
      </c>
      <c r="W34" s="93">
        <v>3.681898E8</v>
      </c>
      <c r="X34" s="93">
        <v>968600.0</v>
      </c>
      <c r="Y34" s="93">
        <v>3.691642E8</v>
      </c>
      <c r="Z34" s="93">
        <v>8.584116E8</v>
      </c>
      <c r="AA34" s="67"/>
    </row>
    <row r="35" ht="15.75" customHeight="1">
      <c r="A35" s="132" t="s">
        <v>186</v>
      </c>
      <c r="B35" s="93">
        <v>11732.0</v>
      </c>
      <c r="C35" s="90">
        <v>269.0</v>
      </c>
      <c r="D35" s="93">
        <v>2667.0</v>
      </c>
      <c r="E35" s="93">
        <v>65565.0</v>
      </c>
      <c r="F35" s="90">
        <v>177.0</v>
      </c>
      <c r="G35" s="93">
        <v>69118.0</v>
      </c>
      <c r="H35" s="93">
        <v>149529.0</v>
      </c>
      <c r="I35" s="67"/>
      <c r="J35" s="132" t="s">
        <v>186</v>
      </c>
      <c r="K35" s="93">
        <v>1.1732E7</v>
      </c>
      <c r="L35" s="93">
        <v>269000.0</v>
      </c>
      <c r="M35" s="93">
        <v>2667000.0</v>
      </c>
      <c r="N35" s="93">
        <v>6.5565E7</v>
      </c>
      <c r="O35" s="93">
        <v>177000.0</v>
      </c>
      <c r="P35" s="93">
        <v>6.9118E7</v>
      </c>
      <c r="Q35" s="93">
        <v>1.49529E8</v>
      </c>
      <c r="R35" s="67"/>
      <c r="S35" s="132">
        <v>2020.0</v>
      </c>
      <c r="T35" s="93">
        <v>6.80456E7</v>
      </c>
      <c r="U35" s="93">
        <v>1560200.0</v>
      </c>
      <c r="V35" s="93">
        <v>1.54686E7</v>
      </c>
      <c r="W35" s="93">
        <v>3.80277E8</v>
      </c>
      <c r="X35" s="93">
        <v>1026600.0</v>
      </c>
      <c r="Y35" s="93">
        <v>4.008844E8</v>
      </c>
      <c r="Z35" s="93">
        <v>8.672682E8</v>
      </c>
      <c r="AA35" s="67"/>
    </row>
    <row r="36" ht="15.75" customHeight="1">
      <c r="A36" s="132">
        <v>2021.0</v>
      </c>
      <c r="B36" s="93">
        <v>5625.0</v>
      </c>
      <c r="C36" s="90">
        <v>308.0</v>
      </c>
      <c r="D36" s="93">
        <v>2657.0</v>
      </c>
      <c r="E36" s="93">
        <v>69928.0</v>
      </c>
      <c r="F36" s="90">
        <v>180.0</v>
      </c>
      <c r="G36" s="93">
        <v>70289.0</v>
      </c>
      <c r="H36" s="93">
        <v>148986.0</v>
      </c>
      <c r="I36" s="67"/>
      <c r="J36" s="132">
        <v>2021.0</v>
      </c>
      <c r="K36" s="93">
        <v>5625000.0</v>
      </c>
      <c r="L36" s="93">
        <v>308000.0</v>
      </c>
      <c r="M36" s="93">
        <v>2657000.0</v>
      </c>
      <c r="N36" s="93">
        <v>6.9928E7</v>
      </c>
      <c r="O36" s="93">
        <v>180000.0</v>
      </c>
      <c r="P36" s="93">
        <v>7.0289E7</v>
      </c>
      <c r="Q36" s="93">
        <v>1.48986E8</v>
      </c>
      <c r="R36" s="67"/>
      <c r="S36" s="132">
        <v>2021.0</v>
      </c>
      <c r="T36" s="93">
        <v>3.2625E7</v>
      </c>
      <c r="U36" s="93">
        <v>1786400.0</v>
      </c>
      <c r="V36" s="93">
        <v>1.54106E7</v>
      </c>
      <c r="W36" s="93">
        <v>4.055824E8</v>
      </c>
      <c r="X36" s="93">
        <v>1044000.0</v>
      </c>
      <c r="Y36" s="93">
        <v>4.076762E8</v>
      </c>
      <c r="Z36" s="93">
        <v>8.641188E8</v>
      </c>
      <c r="AA36" s="67"/>
    </row>
    <row r="37" ht="15.75" customHeight="1">
      <c r="A37" s="139"/>
      <c r="B37" s="67"/>
      <c r="C37" s="67"/>
      <c r="D37" s="67"/>
      <c r="E37" s="67"/>
      <c r="F37" s="67"/>
      <c r="G37" s="67"/>
      <c r="H37" s="67"/>
      <c r="I37" s="67"/>
      <c r="J37" s="140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 ht="15.75" customHeight="1">
      <c r="A38" s="141" t="s">
        <v>187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 ht="15.75" customHeight="1">
      <c r="A39" s="142" t="s">
        <v>188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 ht="15.75" customHeight="1">
      <c r="A40" s="142" t="s">
        <v>6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 ht="15.75" customHeight="1">
      <c r="A41" s="96" t="s">
        <v>189</v>
      </c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ht="15.75" customHeight="1">
      <c r="A42" s="143" t="s">
        <v>190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 ht="15.75" customHeight="1">
      <c r="A43" s="105" t="s">
        <v>191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ht="15.75" customHeight="1">
      <c r="A44" s="144" t="s">
        <v>192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 ht="15.75" customHeight="1">
      <c r="A45" s="144" t="s">
        <v>193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 ht="15.7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</row>
    <row r="47" ht="15.7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</row>
    <row r="48" ht="15.7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</row>
    <row r="49" ht="15.7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</row>
    <row r="50" ht="15.7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</row>
    <row r="51" ht="15.7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</row>
    <row r="52" ht="15.7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</row>
    <row r="53" ht="15.7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</row>
    <row r="54" ht="15.7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</row>
    <row r="55" ht="15.7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</row>
    <row r="56" ht="15.7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</row>
    <row r="57" ht="15.7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</row>
    <row r="58" ht="15.7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</row>
    <row r="59" ht="15.7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</row>
    <row r="60" ht="15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</row>
    <row r="61" ht="15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</row>
    <row r="62" ht="15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</row>
    <row r="63" ht="15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</row>
    <row r="64" ht="15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</row>
    <row r="65" ht="15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</row>
    <row r="66" ht="15.7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</row>
    <row r="67" ht="15.7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</row>
    <row r="68" ht="15.7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</row>
    <row r="69" ht="15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</row>
    <row r="70" ht="15.7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</row>
    <row r="71" ht="15.7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</row>
    <row r="72" ht="15.7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</row>
    <row r="73" ht="15.7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</row>
    <row r="74" ht="15.7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</row>
    <row r="75" ht="15.7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</row>
    <row r="76" ht="15.7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</row>
    <row r="77" ht="15.7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</row>
    <row r="78" ht="15.7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</row>
    <row r="79" ht="15.7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</row>
    <row r="80" ht="15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</row>
    <row r="81" ht="15.7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</row>
    <row r="82" ht="15.7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</row>
    <row r="83" ht="15.7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</row>
    <row r="84" ht="15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</row>
    <row r="85" ht="15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</row>
    <row r="86" ht="15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</row>
    <row r="87" ht="15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</row>
    <row r="88" ht="15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</row>
    <row r="89" ht="15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</row>
    <row r="90" ht="15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</row>
    <row r="91" ht="15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</row>
    <row r="92" ht="15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</row>
    <row r="93" ht="15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</row>
    <row r="94" ht="15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</row>
    <row r="95" ht="15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</row>
    <row r="96" ht="15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</row>
    <row r="97" ht="15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</row>
    <row r="98" ht="15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</row>
    <row r="99" ht="15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</row>
    <row r="100" ht="15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</row>
    <row r="101" ht="15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</row>
    <row r="102" ht="15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</row>
    <row r="103" ht="15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</row>
    <row r="104" ht="15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</row>
    <row r="105" ht="15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</row>
    <row r="106" ht="15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</row>
    <row r="107" ht="15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</row>
    <row r="108" ht="15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</row>
    <row r="109" ht="15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</row>
    <row r="110" ht="15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</row>
    <row r="111" ht="15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</row>
    <row r="112" ht="15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</row>
    <row r="113" ht="15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</row>
    <row r="114" ht="15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</row>
    <row r="115" ht="15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</row>
    <row r="116" ht="15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</row>
    <row r="117" ht="15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</row>
    <row r="118" ht="15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</row>
    <row r="119" ht="15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</row>
    <row r="120" ht="15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</row>
    <row r="121" ht="15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</row>
    <row r="122" ht="15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</row>
    <row r="123" ht="15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</row>
    <row r="124" ht="15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</row>
    <row r="125" ht="15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</row>
    <row r="126" ht="15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</row>
    <row r="127" ht="15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</row>
    <row r="128" ht="15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</row>
    <row r="129" ht="15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</row>
    <row r="130" ht="15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</row>
    <row r="131" ht="15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</row>
    <row r="132" ht="15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</row>
    <row r="133" ht="15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</row>
    <row r="134" ht="15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</row>
    <row r="135" ht="15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</row>
    <row r="136" ht="15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</row>
    <row r="137" ht="15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</row>
    <row r="138" ht="15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</row>
    <row r="139" ht="15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</row>
    <row r="140" ht="15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</row>
    <row r="141" ht="15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</row>
    <row r="142" ht="15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</row>
    <row r="143" ht="15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</row>
    <row r="144" ht="15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</row>
    <row r="145" ht="15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</row>
    <row r="146" ht="15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</row>
    <row r="147" ht="15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</row>
    <row r="148" ht="15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</row>
    <row r="149" ht="15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</row>
    <row r="150" ht="15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</row>
    <row r="151" ht="15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</row>
    <row r="152" ht="15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</row>
    <row r="153" ht="15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</row>
    <row r="154" ht="15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</row>
    <row r="155" ht="15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</row>
    <row r="156" ht="15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</row>
    <row r="157" ht="15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</row>
    <row r="158" ht="15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</row>
    <row r="159" ht="15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</row>
    <row r="160" ht="15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</row>
    <row r="161" ht="15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</row>
    <row r="162" ht="15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</row>
    <row r="163" ht="15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</row>
    <row r="164" ht="15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</row>
    <row r="165" ht="15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</row>
    <row r="166" ht="15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</row>
    <row r="167" ht="15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</row>
    <row r="168" ht="15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</row>
    <row r="169" ht="15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</row>
    <row r="170" ht="15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</row>
    <row r="171" ht="15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</row>
    <row r="172" ht="15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</row>
    <row r="173" ht="15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</row>
    <row r="174" ht="15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</row>
    <row r="175" ht="15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</row>
    <row r="176" ht="15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</row>
    <row r="177" ht="15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</row>
    <row r="178" ht="15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</row>
    <row r="179" ht="15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</row>
    <row r="180" ht="15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</row>
    <row r="181" ht="15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</row>
    <row r="182" ht="15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</row>
    <row r="183" ht="15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</row>
    <row r="184" ht="15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</row>
    <row r="185" ht="15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</row>
    <row r="186" ht="15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</row>
    <row r="187" ht="15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</row>
    <row r="188" ht="15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</row>
    <row r="189" ht="15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</row>
    <row r="190" ht="15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</row>
    <row r="191" ht="15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</row>
    <row r="192" ht="15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</row>
    <row r="193" ht="15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</row>
    <row r="194" ht="15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</row>
    <row r="195" ht="15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</row>
    <row r="196" ht="15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</row>
    <row r="197" ht="15.7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</row>
    <row r="198" ht="15.7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</row>
    <row r="199" ht="15.7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</row>
    <row r="200" ht="15.7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</row>
    <row r="201" ht="15.7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</row>
    <row r="202" ht="15.7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</row>
    <row r="203" ht="15.7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</row>
    <row r="204" ht="15.7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</row>
    <row r="205" ht="15.7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</row>
    <row r="206" ht="15.7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</row>
    <row r="207" ht="15.7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</row>
    <row r="208" ht="15.7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</row>
    <row r="209" ht="15.7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</row>
    <row r="210" ht="15.7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</row>
    <row r="211" ht="15.7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</row>
    <row r="212" ht="15.7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</row>
    <row r="213" ht="15.7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</row>
    <row r="214" ht="15.7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</row>
    <row r="215" ht="15.7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</row>
    <row r="216" ht="15.7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</row>
    <row r="217" ht="15.7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</row>
    <row r="218" ht="15.7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</row>
    <row r="219" ht="15.7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</row>
    <row r="220" ht="15.7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</row>
    <row r="221" ht="15.7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</row>
    <row r="222" ht="15.7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</row>
    <row r="223" ht="15.7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</row>
    <row r="224" ht="15.7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</row>
    <row r="225" ht="15.7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</row>
    <row r="226" ht="15.7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</row>
    <row r="227" ht="15.75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</row>
    <row r="228" ht="15.75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</row>
    <row r="229" ht="15.75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</row>
    <row r="230" ht="15.75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</row>
    <row r="231" ht="15.75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</row>
    <row r="232" ht="15.75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</row>
    <row r="233" ht="15.75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</row>
    <row r="234" ht="15.75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</row>
    <row r="235" ht="15.75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</row>
    <row r="236" ht="15.75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</row>
    <row r="237" ht="15.75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</row>
    <row r="238" ht="15.75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</row>
    <row r="239" ht="15.75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</row>
    <row r="240" ht="15.75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</row>
    <row r="241" ht="15.75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</row>
    <row r="242" ht="15.75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</row>
    <row r="243" ht="15.75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</row>
    <row r="244" ht="15.75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</row>
    <row r="245" ht="15.75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</row>
    <row r="246" ht="15.75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</row>
    <row r="247" ht="15.75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</row>
    <row r="248" ht="15.75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</row>
    <row r="249" ht="15.75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</row>
    <row r="250" ht="15.75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</row>
    <row r="251" ht="15.75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</row>
    <row r="252" ht="15.75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</row>
    <row r="253" ht="15.75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</row>
    <row r="254" ht="15.75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</row>
    <row r="255" ht="15.75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</row>
    <row r="256" ht="15.75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</row>
    <row r="257" ht="15.75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</row>
    <row r="258" ht="15.75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</row>
    <row r="259" ht="15.75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</row>
    <row r="260" ht="15.75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</row>
    <row r="261" ht="15.75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</row>
    <row r="262" ht="15.75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</row>
    <row r="263" ht="15.75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</row>
    <row r="264" ht="15.75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</row>
    <row r="265" ht="15.75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</row>
    <row r="266" ht="15.75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</row>
    <row r="267" ht="15.75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</row>
    <row r="268" ht="15.75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</row>
    <row r="269" ht="15.75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</row>
    <row r="270" ht="15.75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</row>
    <row r="271" ht="15.75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</row>
    <row r="272" ht="15.75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</row>
    <row r="273" ht="15.75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</row>
    <row r="274" ht="15.75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</row>
    <row r="275" ht="15.75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</row>
    <row r="276" ht="15.75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</row>
    <row r="277" ht="15.75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</row>
    <row r="278" ht="15.75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</row>
    <row r="279" ht="15.75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</row>
    <row r="280" ht="15.75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</row>
    <row r="281" ht="15.75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</row>
    <row r="282" ht="15.75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</row>
    <row r="283" ht="15.75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</row>
    <row r="284" ht="15.75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</row>
    <row r="285" ht="15.75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</row>
    <row r="286" ht="15.75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</row>
    <row r="287" ht="15.75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</row>
    <row r="288" ht="15.75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</row>
    <row r="289" ht="15.75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</row>
    <row r="290" ht="15.75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</row>
    <row r="291" ht="15.75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</row>
    <row r="292" ht="15.75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</row>
    <row r="293" ht="15.75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</row>
    <row r="294" ht="15.75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</row>
    <row r="295" ht="15.75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</row>
    <row r="296" ht="15.75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</row>
    <row r="297" ht="15.75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</row>
    <row r="298" ht="15.75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</row>
    <row r="299" ht="15.75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</row>
    <row r="300" ht="15.75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</row>
    <row r="301" ht="15.75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</row>
    <row r="302" ht="15.75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</row>
    <row r="303" ht="15.75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</row>
    <row r="304" ht="15.75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</row>
    <row r="305" ht="15.75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</row>
    <row r="306" ht="15.75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</row>
    <row r="307" ht="15.75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</row>
    <row r="308" ht="15.75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</row>
    <row r="309" ht="15.75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</row>
    <row r="310" ht="15.75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</row>
    <row r="311" ht="15.75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</row>
    <row r="312" ht="15.75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</row>
    <row r="313" ht="15.75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</row>
    <row r="314" ht="15.75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</row>
    <row r="315" ht="15.75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</row>
    <row r="316" ht="15.75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</row>
    <row r="317" ht="15.75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</row>
    <row r="318" ht="15.75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</row>
    <row r="319" ht="15.75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</row>
    <row r="320" ht="15.75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</row>
    <row r="321" ht="15.75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</row>
    <row r="322" ht="15.75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</row>
    <row r="323" ht="15.75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</row>
    <row r="324" ht="15.75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</row>
    <row r="325" ht="15.75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</row>
    <row r="326" ht="15.75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</row>
    <row r="327" ht="15.75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</row>
    <row r="328" ht="15.75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</row>
    <row r="329" ht="15.75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</row>
    <row r="330" ht="15.75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</row>
    <row r="331" ht="15.75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</row>
    <row r="332" ht="15.75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</row>
    <row r="333" ht="15.75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</row>
    <row r="334" ht="15.75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</row>
    <row r="335" ht="15.75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</row>
    <row r="336" ht="15.75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</row>
    <row r="337" ht="15.75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</row>
    <row r="338" ht="15.75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</row>
    <row r="339" ht="15.75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</row>
    <row r="340" ht="15.75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</row>
    <row r="341" ht="15.75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</row>
    <row r="342" ht="15.75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</row>
    <row r="343" ht="15.75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</row>
    <row r="344" ht="15.75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</row>
    <row r="345" ht="15.75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</row>
    <row r="346" ht="15.75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</row>
    <row r="347" ht="15.75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</row>
    <row r="348" ht="15.75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</row>
    <row r="349" ht="15.75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</row>
    <row r="350" ht="15.75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</row>
    <row r="351" ht="15.75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</row>
    <row r="352" ht="15.75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</row>
    <row r="353" ht="15.75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</row>
    <row r="354" ht="15.75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</row>
    <row r="355" ht="15.75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</row>
    <row r="356" ht="15.75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</row>
    <row r="357" ht="15.75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</row>
    <row r="358" ht="15.75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</row>
    <row r="359" ht="15.75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</row>
    <row r="360" ht="15.75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</row>
    <row r="361" ht="15.75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</row>
    <row r="362" ht="15.75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</row>
    <row r="363" ht="15.75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</row>
    <row r="364" ht="15.75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</row>
    <row r="365" ht="15.75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</row>
    <row r="366" ht="15.75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</row>
    <row r="367" ht="15.75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</row>
    <row r="368" ht="15.75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</row>
    <row r="369" ht="15.75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</row>
    <row r="370" ht="15.75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</row>
    <row r="371" ht="15.75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</row>
    <row r="372" ht="15.75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</row>
    <row r="373" ht="15.75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</row>
    <row r="374" ht="15.75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</row>
    <row r="375" ht="15.75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</row>
    <row r="376" ht="15.75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</row>
    <row r="377" ht="15.75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</row>
    <row r="378" ht="15.75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</row>
    <row r="379" ht="15.75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</row>
    <row r="380" ht="15.75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</row>
    <row r="381" ht="15.75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</row>
    <row r="382" ht="15.75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</row>
    <row r="383" ht="15.75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</row>
    <row r="384" ht="15.75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</row>
    <row r="385" ht="15.75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</row>
    <row r="386" ht="15.75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</row>
    <row r="387" ht="15.75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</row>
    <row r="388" ht="15.75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</row>
    <row r="389" ht="15.75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</row>
    <row r="390" ht="15.75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</row>
    <row r="391" ht="15.75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</row>
    <row r="392" ht="15.75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</row>
    <row r="393" ht="15.75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</row>
    <row r="394" ht="15.75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</row>
    <row r="395" ht="15.75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</row>
    <row r="396" ht="15.75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</row>
    <row r="397" ht="15.75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</row>
    <row r="398" ht="15.75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</row>
    <row r="399" ht="15.75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</row>
    <row r="400" ht="15.75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</row>
    <row r="401" ht="15.75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</row>
    <row r="402" ht="15.75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</row>
    <row r="403" ht="15.75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</row>
    <row r="404" ht="15.75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</row>
    <row r="405" ht="15.75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</row>
    <row r="406" ht="15.75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</row>
    <row r="407" ht="15.75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</row>
    <row r="408" ht="15.75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</row>
    <row r="409" ht="15.75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</row>
    <row r="410" ht="15.75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</row>
    <row r="411" ht="15.75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</row>
    <row r="412" ht="15.75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</row>
    <row r="413" ht="15.75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</row>
    <row r="414" ht="15.75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</row>
    <row r="415" ht="15.75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</row>
    <row r="416" ht="15.75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</row>
    <row r="417" ht="15.75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</row>
    <row r="418" ht="15.75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</row>
    <row r="419" ht="15.75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</row>
    <row r="420" ht="15.75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</row>
    <row r="421" ht="15.75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</row>
    <row r="422" ht="15.75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</row>
    <row r="423" ht="15.75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</row>
    <row r="424" ht="15.75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</row>
    <row r="425" ht="15.75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</row>
    <row r="426" ht="15.75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</row>
    <row r="427" ht="15.75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</row>
    <row r="428" ht="15.75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</row>
    <row r="429" ht="15.75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</row>
    <row r="430" ht="15.75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</row>
    <row r="431" ht="15.75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</row>
    <row r="432" ht="15.75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</row>
    <row r="433" ht="15.75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</row>
    <row r="434" ht="15.75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</row>
    <row r="435" ht="15.75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</row>
    <row r="436" ht="15.75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</row>
    <row r="437" ht="15.75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</row>
    <row r="438" ht="15.75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</row>
    <row r="439" ht="15.75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</row>
    <row r="440" ht="15.75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</row>
    <row r="441" ht="15.75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</row>
    <row r="442" ht="15.75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</row>
    <row r="443" ht="15.75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</row>
    <row r="444" ht="15.75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</row>
    <row r="445" ht="15.75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</row>
    <row r="446" ht="15.75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</row>
    <row r="447" ht="15.75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</row>
    <row r="448" ht="15.75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</row>
    <row r="449" ht="15.75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</row>
    <row r="450" ht="15.75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</row>
    <row r="451" ht="15.75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</row>
    <row r="452" ht="15.75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</row>
    <row r="453" ht="15.75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</row>
    <row r="454" ht="15.75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</row>
    <row r="455" ht="15.75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</row>
    <row r="456" ht="15.75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</row>
    <row r="457" ht="15.75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</row>
    <row r="458" ht="15.75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</row>
    <row r="459" ht="15.75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</row>
    <row r="460" ht="15.75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</row>
    <row r="461" ht="15.75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</row>
    <row r="462" ht="15.75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</row>
    <row r="463" ht="15.75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</row>
    <row r="464" ht="15.75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</row>
    <row r="465" ht="15.75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</row>
    <row r="466" ht="15.75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</row>
    <row r="467" ht="15.75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</row>
    <row r="468" ht="15.75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</row>
    <row r="469" ht="15.75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</row>
    <row r="470" ht="15.75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</row>
    <row r="471" ht="15.75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</row>
    <row r="472" ht="15.75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</row>
    <row r="473" ht="15.75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</row>
    <row r="474" ht="15.75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</row>
    <row r="475" ht="15.75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</row>
    <row r="476" ht="15.75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</row>
    <row r="477" ht="15.75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</row>
    <row r="478" ht="15.75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</row>
    <row r="479" ht="15.75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</row>
    <row r="480" ht="15.75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</row>
    <row r="481" ht="15.75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</row>
    <row r="482" ht="15.75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</row>
    <row r="483" ht="15.75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</row>
    <row r="484" ht="15.75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</row>
    <row r="485" ht="15.75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</row>
    <row r="486" ht="15.75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</row>
    <row r="487" ht="15.75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</row>
    <row r="488" ht="15.75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</row>
    <row r="489" ht="15.75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</row>
    <row r="490" ht="15.75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</row>
    <row r="491" ht="15.75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</row>
    <row r="492" ht="15.75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</row>
    <row r="493" ht="15.75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</row>
    <row r="494" ht="15.75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</row>
    <row r="495" ht="15.75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</row>
    <row r="496" ht="15.75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</row>
    <row r="497" ht="15.75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</row>
    <row r="498" ht="15.75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</row>
    <row r="499" ht="15.75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</row>
    <row r="500" ht="15.75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</row>
    <row r="501" ht="15.75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</row>
    <row r="502" ht="15.75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</row>
    <row r="503" ht="15.75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</row>
    <row r="504" ht="15.75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</row>
    <row r="505" ht="15.75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</row>
    <row r="506" ht="15.75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</row>
    <row r="507" ht="15.75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</row>
    <row r="508" ht="15.75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</row>
    <row r="509" ht="15.75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</row>
    <row r="510" ht="15.75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</row>
    <row r="511" ht="15.75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</row>
    <row r="512" ht="15.75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</row>
    <row r="513" ht="15.75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</row>
    <row r="514" ht="15.75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</row>
    <row r="515" ht="15.75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</row>
    <row r="516" ht="15.75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</row>
    <row r="517" ht="15.75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</row>
    <row r="518" ht="15.75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</row>
    <row r="519" ht="15.75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</row>
    <row r="520" ht="15.75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</row>
    <row r="521" ht="15.75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</row>
    <row r="522" ht="15.75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</row>
    <row r="523" ht="15.75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</row>
    <row r="524" ht="15.75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</row>
    <row r="525" ht="15.75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</row>
    <row r="526" ht="15.75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</row>
    <row r="527" ht="15.75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</row>
    <row r="528" ht="15.75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</row>
    <row r="529" ht="15.75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</row>
    <row r="530" ht="15.75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</row>
    <row r="531" ht="15.75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</row>
    <row r="532" ht="15.75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</row>
    <row r="533" ht="15.75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</row>
    <row r="534" ht="15.75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</row>
    <row r="535" ht="15.75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</row>
    <row r="536" ht="15.75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</row>
    <row r="537" ht="15.75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</row>
    <row r="538" ht="15.75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</row>
    <row r="539" ht="15.75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</row>
    <row r="540" ht="15.75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</row>
    <row r="541" ht="15.75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</row>
    <row r="542" ht="15.75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</row>
    <row r="543" ht="15.75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</row>
    <row r="544" ht="15.75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</row>
    <row r="545" ht="15.75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</row>
    <row r="546" ht="15.75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</row>
    <row r="547" ht="15.75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</row>
    <row r="548" ht="15.75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</row>
    <row r="549" ht="15.75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</row>
    <row r="550" ht="15.75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</row>
    <row r="551" ht="15.75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</row>
    <row r="552" ht="15.75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</row>
    <row r="553" ht="15.75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</row>
    <row r="554" ht="15.75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</row>
    <row r="555" ht="15.75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</row>
    <row r="556" ht="15.75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</row>
    <row r="557" ht="15.75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</row>
    <row r="558" ht="15.75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</row>
    <row r="559" ht="15.75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</row>
    <row r="560" ht="15.75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</row>
    <row r="561" ht="15.75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</row>
    <row r="562" ht="15.75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</row>
    <row r="563" ht="15.75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</row>
    <row r="564" ht="15.75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</row>
    <row r="565" ht="15.75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</row>
    <row r="566" ht="15.75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</row>
    <row r="567" ht="15.75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</row>
    <row r="568" ht="15.75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</row>
    <row r="569" ht="15.75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</row>
    <row r="570" ht="15.75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</row>
    <row r="571" ht="15.75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</row>
    <row r="572" ht="15.75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</row>
    <row r="573" ht="15.75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</row>
    <row r="574" ht="15.75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</row>
    <row r="575" ht="15.75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</row>
    <row r="576" ht="15.75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</row>
    <row r="577" ht="15.75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</row>
    <row r="578" ht="15.75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</row>
    <row r="579" ht="15.75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</row>
    <row r="580" ht="15.75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</row>
    <row r="581" ht="15.75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</row>
    <row r="582" ht="15.75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</row>
    <row r="583" ht="15.75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</row>
    <row r="584" ht="15.75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</row>
    <row r="585" ht="15.75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</row>
    <row r="586" ht="15.75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</row>
    <row r="587" ht="15.75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</row>
    <row r="588" ht="15.75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</row>
    <row r="589" ht="15.75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</row>
    <row r="590" ht="15.75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</row>
    <row r="591" ht="15.75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</row>
    <row r="592" ht="15.75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</row>
    <row r="593" ht="15.75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</row>
    <row r="594" ht="15.75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</row>
    <row r="595" ht="15.75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</row>
    <row r="596" ht="15.75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</row>
    <row r="597" ht="15.75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</row>
    <row r="598" ht="15.75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</row>
    <row r="599" ht="15.75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</row>
    <row r="600" ht="15.75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</row>
    <row r="601" ht="15.75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</row>
    <row r="602" ht="15.75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</row>
    <row r="603" ht="15.75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</row>
    <row r="604" ht="15.75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</row>
    <row r="605" ht="15.75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</row>
    <row r="606" ht="15.75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</row>
    <row r="607" ht="15.75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</row>
    <row r="608" ht="15.75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</row>
    <row r="609" ht="15.75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</row>
    <row r="610" ht="15.75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</row>
    <row r="611" ht="15.75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</row>
    <row r="612" ht="15.75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</row>
    <row r="613" ht="15.75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</row>
    <row r="614" ht="15.75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</row>
    <row r="615" ht="15.75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</row>
    <row r="616" ht="15.75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</row>
    <row r="617" ht="15.75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</row>
    <row r="618" ht="15.75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</row>
    <row r="619" ht="15.75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</row>
    <row r="620" ht="15.75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</row>
    <row r="621" ht="15.75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</row>
    <row r="622" ht="15.75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</row>
    <row r="623" ht="15.75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</row>
    <row r="624" ht="15.75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</row>
    <row r="625" ht="15.75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</row>
    <row r="626" ht="15.75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</row>
    <row r="627" ht="15.75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</row>
    <row r="628" ht="15.75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</row>
    <row r="629" ht="15.75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</row>
    <row r="630" ht="15.75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</row>
    <row r="631" ht="15.75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</row>
    <row r="632" ht="15.75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</row>
    <row r="633" ht="15.75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</row>
    <row r="634" ht="15.75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</row>
    <row r="635" ht="15.75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</row>
    <row r="636" ht="15.75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</row>
    <row r="637" ht="15.75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</row>
    <row r="638" ht="15.75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</row>
    <row r="639" ht="15.75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</row>
    <row r="640" ht="15.75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</row>
    <row r="641" ht="15.75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</row>
    <row r="642" ht="15.75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</row>
    <row r="643" ht="15.75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</row>
    <row r="644" ht="15.75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</row>
    <row r="645" ht="15.75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</row>
    <row r="646" ht="15.75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</row>
    <row r="647" ht="15.75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</row>
    <row r="648" ht="15.75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</row>
    <row r="649" ht="15.75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</row>
    <row r="650" ht="15.75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</row>
    <row r="651" ht="15.75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</row>
    <row r="652" ht="15.75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</row>
    <row r="653" ht="15.75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</row>
    <row r="654" ht="15.75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</row>
    <row r="655" ht="15.75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</row>
    <row r="656" ht="15.75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</row>
    <row r="657" ht="15.75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</row>
    <row r="658" ht="15.75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</row>
    <row r="659" ht="15.75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</row>
    <row r="660" ht="15.75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</row>
    <row r="661" ht="15.75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</row>
    <row r="662" ht="15.75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</row>
    <row r="663" ht="15.75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</row>
    <row r="664" ht="15.75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</row>
    <row r="665" ht="15.75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ht="15.75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</row>
    <row r="667" ht="15.75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</row>
    <row r="668" ht="15.75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</row>
    <row r="669" ht="15.75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</row>
    <row r="670" ht="15.75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</row>
    <row r="671" ht="15.75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</row>
    <row r="672" ht="15.75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</row>
    <row r="673" ht="15.75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</row>
    <row r="674" ht="15.75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</row>
    <row r="675" ht="15.75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</row>
    <row r="676" ht="15.75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</row>
    <row r="677" ht="15.75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</row>
    <row r="678" ht="15.75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</row>
    <row r="679" ht="15.75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</row>
    <row r="680" ht="15.75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</row>
    <row r="681" ht="15.75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</row>
    <row r="682" ht="15.75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</row>
    <row r="683" ht="15.75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</row>
    <row r="684" ht="15.75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</row>
    <row r="685" ht="15.75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</row>
    <row r="686" ht="15.75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ht="15.75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</row>
    <row r="688" ht="15.75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</row>
    <row r="689" ht="15.75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</row>
    <row r="690" ht="15.75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</row>
    <row r="691" ht="15.75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</row>
    <row r="692" ht="15.75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</row>
    <row r="693" ht="15.75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</row>
    <row r="694" ht="15.75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</row>
    <row r="695" ht="15.75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</row>
    <row r="696" ht="15.75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</row>
    <row r="697" ht="15.75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</row>
    <row r="698" ht="15.75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</row>
    <row r="699" ht="15.75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</row>
    <row r="700" ht="15.75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ht="15.75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</row>
    <row r="702" ht="15.75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</row>
    <row r="703" ht="15.75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</row>
    <row r="704" ht="15.75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</row>
    <row r="705" ht="15.75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ht="15.75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</row>
    <row r="707" ht="15.75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ht="15.75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</row>
    <row r="709" ht="15.75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</row>
    <row r="710" ht="15.75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</row>
    <row r="711" ht="15.75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</row>
    <row r="712" ht="15.75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</row>
    <row r="713" ht="15.75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ht="15.75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</row>
    <row r="715" ht="15.75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</row>
    <row r="716" ht="15.75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</row>
    <row r="717" ht="15.75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</row>
    <row r="718" ht="15.75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</row>
    <row r="719" ht="15.75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</row>
    <row r="720" ht="15.75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</row>
    <row r="721" ht="15.75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</row>
    <row r="722" ht="15.75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</row>
    <row r="723" ht="15.75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</row>
    <row r="724" ht="15.75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</row>
    <row r="725" ht="15.75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</row>
    <row r="726" ht="15.75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</row>
    <row r="727" ht="15.75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</row>
    <row r="728" ht="15.75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</row>
    <row r="729" ht="15.75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</row>
    <row r="730" ht="15.75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</row>
    <row r="731" ht="15.75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</row>
    <row r="732" ht="15.75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</row>
    <row r="733" ht="15.75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</row>
    <row r="734" ht="15.75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</row>
    <row r="735" ht="15.75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</row>
    <row r="736" ht="15.75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</row>
    <row r="737" ht="15.75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</row>
    <row r="738" ht="15.75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</row>
    <row r="739" ht="15.75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</row>
    <row r="740" ht="15.75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</row>
    <row r="741" ht="15.75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</row>
    <row r="742" ht="15.75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</row>
    <row r="743" ht="15.75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</row>
    <row r="744" ht="15.75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</row>
    <row r="745" ht="15.75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</row>
    <row r="746" ht="15.75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</row>
    <row r="747" ht="15.75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</row>
    <row r="748" ht="15.75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</row>
    <row r="749" ht="15.75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</row>
    <row r="750" ht="15.75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</row>
    <row r="751" ht="15.75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</row>
    <row r="752" ht="15.75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</row>
    <row r="753" ht="15.75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</row>
    <row r="754" ht="15.75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</row>
    <row r="755" ht="15.75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</row>
    <row r="756" ht="15.75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</row>
    <row r="757" ht="15.75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</row>
    <row r="758" ht="15.75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</row>
    <row r="759" ht="15.75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</row>
    <row r="760" ht="15.75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</row>
    <row r="761" ht="15.75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</row>
    <row r="762" ht="15.75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</row>
    <row r="763" ht="15.75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</row>
    <row r="764" ht="15.75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</row>
    <row r="765" ht="15.75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</row>
    <row r="766" ht="15.75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</row>
    <row r="767" ht="15.75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</row>
    <row r="768" ht="15.75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</row>
    <row r="769" ht="15.75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</row>
    <row r="770" ht="15.75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</row>
    <row r="771" ht="15.75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</row>
    <row r="772" ht="15.75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</row>
    <row r="773" ht="15.75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</row>
    <row r="774" ht="15.75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</row>
    <row r="775" ht="15.75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</row>
    <row r="776" ht="15.75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</row>
    <row r="777" ht="15.75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</row>
    <row r="778" ht="15.75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</row>
    <row r="779" ht="15.75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</row>
    <row r="780" ht="15.75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</row>
    <row r="781" ht="15.75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</row>
    <row r="782" ht="15.75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</row>
    <row r="783" ht="15.75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</row>
    <row r="784" ht="15.75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</row>
    <row r="785" ht="15.75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</row>
    <row r="786" ht="15.75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</row>
    <row r="787" ht="15.75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</row>
    <row r="788" ht="15.75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</row>
    <row r="789" ht="15.75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</row>
    <row r="790" ht="15.75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</row>
    <row r="791" ht="15.75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</row>
    <row r="792" ht="15.75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</row>
    <row r="793" ht="15.75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</row>
    <row r="794" ht="15.75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</row>
    <row r="795" ht="15.75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</row>
    <row r="796" ht="15.75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</row>
    <row r="797" ht="15.75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</row>
    <row r="798" ht="15.75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</row>
    <row r="799" ht="15.75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</row>
    <row r="800" ht="15.75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</row>
    <row r="801" ht="15.75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ht="15.75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</row>
    <row r="803" ht="15.75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</row>
    <row r="804" ht="15.75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</row>
    <row r="805" ht="15.75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</row>
    <row r="806" ht="15.75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</row>
    <row r="807" ht="15.75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</row>
    <row r="808" ht="15.7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</row>
    <row r="809" ht="15.7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</row>
    <row r="810" ht="15.7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</row>
    <row r="811" ht="15.7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</row>
    <row r="812" ht="15.7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</row>
    <row r="813" ht="15.7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</row>
    <row r="814" ht="15.7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</row>
    <row r="815" ht="15.7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</row>
    <row r="816" ht="15.7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</row>
    <row r="817" ht="15.7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</row>
    <row r="818" ht="15.7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</row>
    <row r="819" ht="15.7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</row>
    <row r="820" ht="15.7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</row>
    <row r="821" ht="15.7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</row>
    <row r="822" ht="15.7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</row>
    <row r="823" ht="15.7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</row>
    <row r="824" ht="15.7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</row>
    <row r="825" ht="15.7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</row>
    <row r="826" ht="15.7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</row>
    <row r="827" ht="15.7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</row>
    <row r="828" ht="15.7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</row>
    <row r="829" ht="15.7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</row>
    <row r="830" ht="15.7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</row>
    <row r="831" ht="15.7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</row>
    <row r="832" ht="15.7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</row>
    <row r="833" ht="15.7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</row>
    <row r="834" ht="15.7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</row>
    <row r="835" ht="15.7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</row>
    <row r="836" ht="15.7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</row>
    <row r="837" ht="15.7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</row>
    <row r="838" ht="15.7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</row>
    <row r="839" ht="15.7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</row>
    <row r="840" ht="15.7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</row>
    <row r="841" ht="15.7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</row>
    <row r="842" ht="15.7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</row>
    <row r="843" ht="15.7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</row>
    <row r="844" ht="15.7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</row>
    <row r="845" ht="15.7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</row>
    <row r="846" ht="15.7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</row>
    <row r="847" ht="15.7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</row>
    <row r="848" ht="15.7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</row>
    <row r="849" ht="15.7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</row>
    <row r="850" ht="15.7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</row>
    <row r="851" ht="15.7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</row>
    <row r="852" ht="15.7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</row>
    <row r="853" ht="15.7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</row>
    <row r="854" ht="15.7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</row>
    <row r="855" ht="15.7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</row>
    <row r="856" ht="15.7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</row>
    <row r="857" ht="15.7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</row>
    <row r="858" ht="15.7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</row>
    <row r="859" ht="15.7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</row>
    <row r="860" ht="15.7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</row>
    <row r="861" ht="15.7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</row>
    <row r="862" ht="15.7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</row>
    <row r="863" ht="15.7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</row>
    <row r="864" ht="15.7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</row>
    <row r="865" ht="15.7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</row>
    <row r="866" ht="15.7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</row>
    <row r="867" ht="15.7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</row>
    <row r="868" ht="15.7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</row>
    <row r="869" ht="15.7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</row>
    <row r="870" ht="15.7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</row>
    <row r="871" ht="15.7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</row>
    <row r="872" ht="15.7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</row>
    <row r="873" ht="15.7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</row>
    <row r="874" ht="15.7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</row>
    <row r="875" ht="15.7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</row>
    <row r="876" ht="15.7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</row>
    <row r="877" ht="15.7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</row>
    <row r="878" ht="15.7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</row>
    <row r="879" ht="15.7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</row>
    <row r="880" ht="15.7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</row>
    <row r="881" ht="15.7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</row>
    <row r="882" ht="15.7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</row>
    <row r="883" ht="15.7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</row>
    <row r="884" ht="15.7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</row>
    <row r="885" ht="15.7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</row>
    <row r="886" ht="15.7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</row>
    <row r="887" ht="15.7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</row>
    <row r="888" ht="15.7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</row>
    <row r="889" ht="15.7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</row>
    <row r="890" ht="15.7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</row>
    <row r="891" ht="15.7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</row>
    <row r="892" ht="15.7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</row>
    <row r="893" ht="15.7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</row>
    <row r="894" ht="15.7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</row>
    <row r="895" ht="15.7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</row>
    <row r="896" ht="15.7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ht="15.7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</row>
    <row r="898" ht="15.7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</row>
    <row r="899" ht="15.7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</row>
    <row r="900" ht="15.7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</row>
    <row r="901" ht="15.7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</row>
    <row r="902" ht="15.7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</row>
    <row r="903" ht="15.7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ht="15.7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</row>
    <row r="905" ht="15.7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</row>
    <row r="906" ht="15.7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</row>
    <row r="907" ht="15.7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</row>
    <row r="908" ht="15.7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</row>
    <row r="909" ht="15.7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</row>
    <row r="910" ht="15.7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</row>
    <row r="911" ht="15.7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</row>
    <row r="912" ht="15.7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</row>
    <row r="913" ht="15.7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</row>
    <row r="914" ht="15.7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</row>
    <row r="915" ht="15.7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</row>
    <row r="916" ht="15.7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</row>
    <row r="917" ht="15.7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</row>
    <row r="918" ht="15.7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</row>
    <row r="919" ht="15.7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</row>
    <row r="920" ht="15.7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</row>
    <row r="921" ht="15.7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</row>
    <row r="922" ht="15.7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</row>
    <row r="923" ht="15.7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</row>
    <row r="924" ht="15.7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</row>
    <row r="925" ht="15.7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</row>
    <row r="926" ht="15.7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</row>
    <row r="927" ht="15.7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</row>
    <row r="928" ht="15.7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</row>
    <row r="929" ht="15.7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</row>
    <row r="930" ht="15.7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</row>
    <row r="931" ht="15.7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</row>
    <row r="932" ht="15.7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</row>
    <row r="933" ht="15.7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</row>
    <row r="934" ht="15.7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</row>
    <row r="935" ht="15.7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</row>
    <row r="936" ht="15.7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</row>
    <row r="937" ht="15.7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</row>
    <row r="938" ht="15.7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</row>
    <row r="939" ht="15.7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</row>
    <row r="940" ht="15.7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</row>
    <row r="941" ht="15.7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</row>
    <row r="942" ht="15.7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</row>
    <row r="943" ht="15.7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</row>
    <row r="944" ht="15.7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</row>
    <row r="945" ht="15.7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</row>
    <row r="946" ht="15.7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</row>
    <row r="947" ht="15.7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</row>
    <row r="948" ht="15.7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</row>
    <row r="949" ht="15.7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</row>
    <row r="950" ht="15.7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</row>
    <row r="951" ht="15.7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</row>
    <row r="952" ht="15.7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</row>
    <row r="953" ht="15.7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</row>
    <row r="954" ht="15.7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</row>
    <row r="955" ht="15.7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</row>
    <row r="956" ht="15.7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</row>
    <row r="957" ht="15.7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</row>
    <row r="958" ht="15.7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</row>
    <row r="959" ht="15.7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</row>
    <row r="960" ht="15.7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</row>
    <row r="961" ht="15.7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</row>
    <row r="962" ht="15.7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</row>
    <row r="963" ht="15.7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</row>
    <row r="964" ht="15.7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</row>
    <row r="965" ht="15.7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</row>
    <row r="966" ht="15.7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</row>
    <row r="967" ht="15.7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</row>
    <row r="968" ht="15.7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</row>
    <row r="969" ht="15.7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</row>
    <row r="970" ht="15.7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</row>
    <row r="971" ht="15.7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</row>
    <row r="972" ht="15.7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</row>
    <row r="973" ht="15.7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</row>
    <row r="974" ht="15.7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</row>
    <row r="975" ht="15.7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</row>
    <row r="976" ht="15.7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</row>
    <row r="977" ht="15.7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</row>
    <row r="978" ht="15.7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</row>
    <row r="979" ht="15.7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</row>
    <row r="980" ht="15.75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</row>
    <row r="981" ht="15.75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</row>
    <row r="982" ht="15.75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</row>
    <row r="983" ht="15.75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</row>
    <row r="984" ht="15.75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</row>
    <row r="985" ht="15.75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</row>
    <row r="986" ht="15.75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</row>
    <row r="987" ht="15.75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</row>
    <row r="988" ht="15.75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</row>
    <row r="989" ht="15.75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</row>
    <row r="990" ht="15.75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</row>
    <row r="991" ht="15.75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</row>
    <row r="992" ht="15.75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</row>
    <row r="993" ht="15.75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</row>
    <row r="994" ht="15.75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</row>
    <row r="995" ht="15.75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</row>
    <row r="996" ht="15.75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</row>
    <row r="997" ht="15.75" customHeight="1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</row>
    <row r="998" ht="15.75" customHeight="1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</row>
    <row r="999" ht="15.75" customHeight="1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</row>
    <row r="1000" ht="15.75" customHeight="1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</row>
  </sheetData>
  <mergeCells count="11">
    <mergeCell ref="A13:H13"/>
    <mergeCell ref="A41:I41"/>
    <mergeCell ref="A44:B44"/>
    <mergeCell ref="A45:B45"/>
    <mergeCell ref="C3:I3"/>
    <mergeCell ref="C6:D6"/>
    <mergeCell ref="C7:D7"/>
    <mergeCell ref="C9:D9"/>
    <mergeCell ref="C10:D10"/>
    <mergeCell ref="J13:Q13"/>
    <mergeCell ref="S13:Z13"/>
  </mergeCells>
  <hyperlinks>
    <hyperlink r:id="rId2" ref="A39"/>
    <hyperlink r:id="rId3" ref="A40"/>
    <hyperlink r:id="rId4" ref="A41"/>
  </hyperlinks>
  <printOptions/>
  <pageMargins bottom="0.75" footer="0.0" header="0.0" left="0.7" right="0.7" top="0.75"/>
  <pageSetup orientation="landscape"/>
  <drawing r:id="rId5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6.43"/>
    <col customWidth="1" min="3" max="33" width="8.86"/>
  </cols>
  <sheetData>
    <row r="1">
      <c r="A1" s="2" t="s">
        <v>194</v>
      </c>
      <c r="B1" s="2" t="s">
        <v>195</v>
      </c>
      <c r="C1" s="2">
        <v>2020.0</v>
      </c>
      <c r="D1" s="2">
        <v>2021.0</v>
      </c>
      <c r="E1" s="2">
        <v>2022.0</v>
      </c>
      <c r="F1" s="2">
        <v>2023.0</v>
      </c>
      <c r="G1" s="2">
        <v>2024.0</v>
      </c>
      <c r="H1" s="2">
        <v>2025.0</v>
      </c>
      <c r="I1" s="2">
        <v>2026.0</v>
      </c>
      <c r="J1" s="2">
        <v>2027.0</v>
      </c>
      <c r="K1" s="2">
        <v>2028.0</v>
      </c>
      <c r="L1" s="2">
        <v>2029.0</v>
      </c>
      <c r="M1" s="2">
        <v>2030.0</v>
      </c>
      <c r="N1" s="2">
        <v>2031.0</v>
      </c>
      <c r="O1" s="2">
        <v>2032.0</v>
      </c>
      <c r="P1" s="2">
        <v>2033.0</v>
      </c>
      <c r="Q1" s="2">
        <v>2034.0</v>
      </c>
      <c r="R1" s="2">
        <v>2035.0</v>
      </c>
      <c r="S1" s="2">
        <v>2036.0</v>
      </c>
      <c r="T1" s="2">
        <v>2037.0</v>
      </c>
      <c r="U1" s="2">
        <v>2038.0</v>
      </c>
      <c r="V1" s="2">
        <v>2039.0</v>
      </c>
      <c r="W1" s="2">
        <v>2040.0</v>
      </c>
      <c r="X1" s="2">
        <v>2041.0</v>
      </c>
      <c r="Y1" s="2">
        <v>2042.0</v>
      </c>
      <c r="Z1" s="2">
        <v>2043.0</v>
      </c>
      <c r="AA1" s="2">
        <v>2044.0</v>
      </c>
      <c r="AB1" s="2">
        <v>2045.0</v>
      </c>
      <c r="AC1" s="2">
        <v>2046.0</v>
      </c>
      <c r="AD1" s="2">
        <v>2047.0</v>
      </c>
      <c r="AE1" s="2">
        <v>2048.0</v>
      </c>
      <c r="AF1" s="2">
        <v>2049.0</v>
      </c>
      <c r="AG1" s="2">
        <v>2050.0</v>
      </c>
    </row>
    <row r="2">
      <c r="A2" s="2" t="s">
        <v>165</v>
      </c>
      <c r="B2" s="2" t="s">
        <v>195</v>
      </c>
      <c r="C2" s="145">
        <v>1.95707E13</v>
      </c>
      <c r="D2" s="145">
        <v>1.98469E13</v>
      </c>
      <c r="E2" s="145">
        <v>2.01369E13</v>
      </c>
      <c r="F2" s="145">
        <v>2.04499E13</v>
      </c>
      <c r="G2" s="145">
        <v>2.07851E13</v>
      </c>
      <c r="H2" s="145">
        <v>2.11379E13</v>
      </c>
      <c r="I2" s="145">
        <v>2.15049E13</v>
      </c>
      <c r="J2" s="145">
        <v>2.18838E13</v>
      </c>
      <c r="K2" s="145">
        <v>2.22727E13</v>
      </c>
      <c r="L2" s="145">
        <v>2.26705E13</v>
      </c>
      <c r="M2" s="145">
        <v>2.30761E13</v>
      </c>
      <c r="N2" s="145">
        <v>2.34895E13</v>
      </c>
      <c r="O2" s="145">
        <v>2.39112E13</v>
      </c>
      <c r="P2" s="145">
        <v>2.4342E13</v>
      </c>
      <c r="Q2" s="145">
        <v>2.47831E13</v>
      </c>
      <c r="R2" s="145">
        <v>2.52352E13</v>
      </c>
      <c r="S2" s="145">
        <v>2.56994E13</v>
      </c>
      <c r="T2" s="145">
        <v>2.61765E13</v>
      </c>
      <c r="U2" s="145">
        <v>2.66673E13</v>
      </c>
      <c r="V2" s="145">
        <v>2.71723E13</v>
      </c>
      <c r="W2" s="145">
        <v>2.76918E13</v>
      </c>
      <c r="X2" s="145">
        <v>2.82259E13</v>
      </c>
      <c r="Y2" s="145">
        <v>2.8775E13</v>
      </c>
      <c r="Z2" s="145">
        <v>2.93392E13</v>
      </c>
      <c r="AA2" s="145">
        <v>2.99181E13</v>
      </c>
      <c r="AB2" s="145">
        <v>3.05114E13</v>
      </c>
      <c r="AC2" s="145">
        <v>3.11187E13</v>
      </c>
      <c r="AD2" s="145">
        <v>3.17399E13</v>
      </c>
      <c r="AE2" s="145">
        <v>3.23748E13</v>
      </c>
      <c r="AF2" s="145">
        <v>3.30229E13</v>
      </c>
      <c r="AG2" s="145">
        <v>3.36836E13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