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sheetId="1" r:id="rId4"/>
    <sheet state="visible" name="solar thermal" sheetId="2" r:id="rId5"/>
    <sheet state="visible" name="nuclear" sheetId="3" r:id="rId6"/>
    <sheet state="visible" name="capital processing" sheetId="4" r:id="rId7"/>
    <sheet state="visible" name="Coal-TDIPS" sheetId="5" r:id="rId8"/>
    <sheet state="visible" name="Natural-gas-TDIPS" sheetId="6" r:id="rId9"/>
    <sheet state="visible" name="Nuclear-TDIPS" sheetId="7" r:id="rId10"/>
    <sheet state="visible" name="Hydro-TDIPS" sheetId="8" r:id="rId11"/>
    <sheet state="visible" name="Onshore-wind-TDIPS" sheetId="9" r:id="rId12"/>
    <sheet state="visible" name="Offshore-wind-TDIPS" sheetId="10" r:id="rId13"/>
    <sheet state="visible" name="Solar-PV-TDIPS" sheetId="11" r:id="rId14"/>
    <sheet state="visible" name="Biomass-TDIPS" sheetId="12" r:id="rId15"/>
    <sheet state="visible" name="Geothermal-TDIPS" sheetId="13" r:id="rId16"/>
    <sheet state="visible" name="Oil-TDIPS" sheetId="14" r:id="rId17"/>
    <sheet state="visible" name="MSW-TDIPS" sheetId="15" r:id="rId18"/>
    <sheet state="visible" name="Cal" sheetId="16" r:id="rId19"/>
    <sheet state="visible" name="CCaMC-AFOaMCpUC-pre-ret" sheetId="17" r:id="rId20"/>
    <sheet state="visible" name="CCaMC-AFOaMCpUC-pre-nonret" sheetId="18" r:id="rId21"/>
    <sheet state="visible" name="CCaMC-AFOaMCpUC-new" sheetId="19" r:id="rId22"/>
    <sheet state="visible" name="CCaMC-VOaMCpUC-pre-ret" sheetId="20" r:id="rId23"/>
    <sheet state="visible" name="CCaMC-VOaMCpUC-pre-nonret" sheetId="21" r:id="rId24"/>
    <sheet state="visible" name="CCaMC-VOaMCpUC-new" sheetId="22" r:id="rId25"/>
    <sheet state="visible" name="CCaMC-BCCpUC" sheetId="23" r:id="rId26"/>
    <sheet state="visible" name="CCaMC-BSCpUC" sheetId="24" r:id="rId27"/>
  </sheets>
  <definedNames/>
  <calcPr/>
  <extLst>
    <ext uri="GoogleSheetsCustomDataVersion2">
      <go:sheetsCustomData xmlns:go="http://customooxmlschemas.google.com/" r:id="rId28" roundtripDataChecksum="76utdfYuR1bJfKiGdjjDCloBJpC3NEiTtxfWtMlP3Hk="/>
    </ext>
  </extLst>
</workbook>
</file>

<file path=xl/sharedStrings.xml><?xml version="1.0" encoding="utf-8"?>
<sst xmlns="http://schemas.openxmlformats.org/spreadsheetml/2006/main" count="447" uniqueCount="169">
  <si>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</si>
  <si>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</si>
  <si>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</si>
  <si>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</si>
  <si>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</si>
  <si>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</si>
  <si>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</si>
  <si>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</si>
  <si>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2017 Report</t>
  </si>
  <si>
    <t>https://www.sipet.org/Publications_details.aspx?id=8KD8RQ5MLQFJT5VQ43rxqw==</t>
  </si>
  <si>
    <t>2024 Report</t>
  </si>
  <si>
    <t>https://gatrik.esdm.go.id/assets/uploads/download_index/files/c4d42-technology-data-for-the-indonesian-power-sector-2024-annoteret-af-kb-.pdf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</si>
  <si>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</si>
  <si>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</si>
  <si>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</si>
  <si>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</si>
  <si>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</si>
  <si>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</si>
  <si>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</si>
  <si>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</si>
  <si>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</si>
  <si>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</si>
  <si>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For 2020 (use 2016 USD- Check page 8 from the 2017 TDIPS report for more info)</t>
  </si>
  <si>
    <t>For 2023-2050 (use 2022 USD- Check page 8 from the 2024 TDIPS report for more info)</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</si>
  <si>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</si>
  <si>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</si>
  <si>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</si>
  <si>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</si>
  <si>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</si>
  <si>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</si>
  <si>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2016 USD to 2012 USD</t>
  </si>
  <si>
    <t>2020 USD to 2012 USD</t>
  </si>
  <si>
    <t>2022 USD to 2012 USD</t>
  </si>
  <si>
    <t>https://www.officialdata.org/us/inflation/2022?endYear=2012&amp;amount=1</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</si>
  <si>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</si>
  <si>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</si>
  <si>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</si>
  <si>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</si>
  <si>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</si>
  <si>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</si>
  <si>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</si>
  <si>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</si>
  <si>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</si>
  <si>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</si>
  <si>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Investment ($/MW)-2012$-IND</t>
  </si>
  <si>
    <t>Investment ($/MW)-2012$-US</t>
  </si>
  <si>
    <t>Adjustement factor</t>
  </si>
  <si>
    <t>Fixed O&amp;M Cost ($/MW)-US</t>
  </si>
  <si>
    <t>Fixed O&amp;M Cost ($/MW)-IND</t>
  </si>
  <si>
    <t>Variable O&amp;M Cost ($/MWh)-US</t>
  </si>
  <si>
    <t>Variable O&amp;M Cost ($/MWh)-IND</t>
  </si>
  <si>
    <t>US Data</t>
  </si>
  <si>
    <t>RetireYear</t>
  </si>
  <si>
    <t>(Multiple Items)</t>
  </si>
  <si>
    <t>Row Labels</t>
  </si>
  <si>
    <t>Sum of WeightedVOM</t>
  </si>
  <si>
    <t>Sum of WeightedFOM</t>
  </si>
  <si>
    <t>VOM Adjusted for Currency Year</t>
  </si>
  <si>
    <t>FOM Adjusted for Currency Year</t>
  </si>
  <si>
    <t>battery</t>
  </si>
  <si>
    <t>biopower</t>
  </si>
  <si>
    <t>coal</t>
  </si>
  <si>
    <t>csp-ns</t>
  </si>
  <si>
    <t>DUPV</t>
  </si>
  <si>
    <t>gas-CC</t>
  </si>
  <si>
    <t>gas-CT</t>
  </si>
  <si>
    <t>geothermal</t>
  </si>
  <si>
    <t>hydro</t>
  </si>
  <si>
    <t>lfill-gas</t>
  </si>
  <si>
    <t>nuclear</t>
  </si>
  <si>
    <t>o-g-s</t>
  </si>
  <si>
    <t>pumped-hydro</t>
  </si>
  <si>
    <t>UPV</t>
  </si>
  <si>
    <t>wind-ofs</t>
  </si>
  <si>
    <t>wind-ons</t>
  </si>
  <si>
    <t>(blank)</t>
  </si>
  <si>
    <t>Grand Total</t>
  </si>
  <si>
    <t>NREL CAPEX ($/kW)</t>
  </si>
  <si>
    <t>Model Electricity Source</t>
  </si>
  <si>
    <t>NREL Electricity Source</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</si>
  <si>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</si>
  <si>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</si>
  <si>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</si>
  <si>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</si>
  <si>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</si>
  <si>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</si>
  <si>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</si>
  <si>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</si>
  <si>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</si>
  <si>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</si>
  <si>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</si>
  <si>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</si>
  <si>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</si>
  <si>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onshore wind</t>
  </si>
  <si>
    <t>solar PV</t>
  </si>
  <si>
    <t>biomass</t>
  </si>
  <si>
    <t>petroleum</t>
  </si>
  <si>
    <t>natural gas peaker</t>
  </si>
  <si>
    <t>lignite</t>
  </si>
  <si>
    <t>offshore wind</t>
  </si>
  <si>
    <t>crude oil</t>
  </si>
  <si>
    <t>heavy or residual fuel oil</t>
  </si>
  <si>
    <t>municipal solid waste</t>
  </si>
  <si>
    <t>Fixed O&amp;M Cost ($/MW)</t>
  </si>
  <si>
    <t>Variable O&amp;M Cost ($/MWh)</t>
  </si>
  <si>
    <t>Subcritical coal power plant</t>
  </si>
  <si>
    <t>Supercritical coal power plant</t>
  </si>
  <si>
    <t>Ultra-subcritical coal power plant</t>
  </si>
  <si>
    <t>Coal</t>
  </si>
  <si>
    <t>Simple Cycle Gas Turbine - large system</t>
  </si>
  <si>
    <t>Combined Cycle Gas Turbine</t>
  </si>
  <si>
    <t>Natural gas</t>
  </si>
  <si>
    <t>Nuclear</t>
  </si>
  <si>
    <t>Hydro power plant - Mini/micro system</t>
  </si>
  <si>
    <t>Hydro power plant - Medium system</t>
  </si>
  <si>
    <t>Hydro power plant - large system</t>
  </si>
  <si>
    <t>Hydro</t>
  </si>
  <si>
    <t>Onshore wind</t>
  </si>
  <si>
    <t>Offshore wind</t>
  </si>
  <si>
    <t>Solar PV - Large scale grid connected</t>
  </si>
  <si>
    <t>-</t>
  </si>
  <si>
    <t>PV ground-mounted, utility-scale, grid connected</t>
  </si>
  <si>
    <t>PV household scale, rooftop, grid connected</t>
  </si>
  <si>
    <t>PV Industrial scale, rooftop or ground mounted, grid connected</t>
  </si>
  <si>
    <t>PV Floating, utility-scale, grid connected</t>
  </si>
  <si>
    <t>Solar PV</t>
  </si>
  <si>
    <t>Capital Cost ($/MW)-IND</t>
  </si>
  <si>
    <t>Capital Cost ($/MW)-US</t>
  </si>
  <si>
    <t>https://iesr.or.id/wp-content/uploads/2020/01/LCOE-Full-Report-ENG.pdf</t>
  </si>
  <si>
    <t>https://www.smartenergy.tech/post/off-grid-solar-cost-indonesia#:~:text=The%20average%20pricing%20of%20a,less%20if%20for%20larger%20installations.</t>
  </si>
  <si>
    <t>https://www.getsolar.ai/en-sg/blog/solar-panel-installation-maintenance-price-indonesia</t>
  </si>
  <si>
    <t>Biomass</t>
  </si>
  <si>
    <t>Geothermal</t>
  </si>
  <si>
    <t>Oil</t>
  </si>
  <si>
    <t>Minicipal Solid Waste</t>
  </si>
  <si>
    <t>Solar thermal</t>
  </si>
  <si>
    <t>Fixed O&amp;M ($/MW) - Preex.Retiring</t>
  </si>
  <si>
    <t>solar thermal</t>
  </si>
  <si>
    <t>Fixed O&amp;M ($/MW) - Preex.Nonretiring</t>
  </si>
  <si>
    <t>Variable O&amp;M ($/MWh)-Preex.Retiring</t>
  </si>
  <si>
    <t>Variable O&amp;M ($/MWh)-Newly Built</t>
  </si>
  <si>
    <t>Unit: $/MW</t>
  </si>
  <si>
    <t>Hard Coal</t>
  </si>
  <si>
    <t>Natural Gas Nonpeaker</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</si>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</sst>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2">
    <font>
      <sz val="11.0"/>
      <color theme="1"/>
      <name val="Calibri"/>
      <scheme val="minor"/>
    </font>
    <font>
      <b/>
      <sz val="11.0"/>
      <color theme="1"/>
      <name val="Calibri"/>
    </font>
    <font>
      <sz val="11.0"/>
      <color theme="1"/>
      <name val="Calibri"/>
    </font>
    <font>
      <u/>
      <sz val="11.0"/>
      <color theme="10"/>
      <name val="Calibri"/>
    </font>
    <font>
      <u/>
      <sz val="11.0"/>
      <color theme="10"/>
      <name val="Calibri"/>
    </font>
    <font>
      <sz val="11.0"/>
      <color rgb="FF000000"/>
      <name val="Calibri"/>
    </font>
    <font>
      <sz val="11.0"/>
      <color rgb="FFFF0000"/>
      <name val="Calibri"/>
    </font>
    <font>
      <color theme="1"/>
      <name val="Calibri"/>
      <scheme val="minor"/>
    </font>
    <font>
      <b/>
      <sz val="11.0"/>
      <color rgb="FF000000"/>
      <name val="Calibri"/>
    </font>
    <font>
      <b/>
      <sz val="10.0"/>
      <color theme="1"/>
      <name val="Calibri"/>
    </font>
    <font>
      <sz val="10.0"/>
      <color theme="1"/>
      <name val="Calibri"/>
    </font>
    <font>
      <i/>
      <sz val="11.0"/>
      <color theme="1"/>
      <name val="Calibri"/>
    </font>
  </fonts>
  <fills count="5">
    <fill>
      <patternFill patternType="none"/>
    </fill>
    <fill>
      <patternFill patternType="lightGray"/>
    </fill>
    <fill>
      <patternFill patternType="solid">
        <fgColor rgb="FFBFBFBF"/>
        <bgColor rgb="FFBFBFBF"/>
      </patternFill>
    </fill>
    <fill>
      <patternFill patternType="solid">
        <fgColor rgb="FFFFFF00"/>
        <bgColor rgb="FFFFFF00"/>
      </patternFill>
    </fill>
    <fill>
      <patternFill patternType="solid">
        <fgColor rgb="FFFFFFFF"/>
        <bgColor rgb="FFFFFFFF"/>
      </patternFill>
    </fill>
  </fills>
  <borders count="3">
    <border/>
    <border>
      <left/>
      <right/>
      <top/>
      <bottom/>
    </border>
    <border>
      <left style="thin">
        <color rgb="FFD8D8D8"/>
      </left>
      <right style="thin">
        <color rgb="FFD8D8D8"/>
      </right>
      <top style="thin">
        <color rgb="FFD8D8D8"/>
      </top>
      <bottom style="thin">
        <color rgb="FFD8D8D8"/>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1" numFmtId="0" xfId="0" applyAlignment="1" applyFont="1">
      <alignment horizontal="left"/>
    </xf>
    <xf borderId="1" fillId="2" fontId="1" numFmtId="1" xfId="0" applyAlignment="1" applyBorder="1" applyFill="1" applyFont="1" applyNumberFormat="1">
      <alignment horizontal="left"/>
    </xf>
    <xf borderId="0" fillId="0" fontId="2" numFmtId="0" xfId="0" applyFont="1"/>
    <xf borderId="0" fillId="0" fontId="3" numFmtId="0" xfId="0" applyAlignment="1" applyFont="1">
      <alignment horizontal="left"/>
    </xf>
    <xf borderId="0" fillId="0" fontId="4" numFmtId="0" xfId="0" applyFont="1"/>
    <xf borderId="1" fillId="2" fontId="1" numFmtId="0" xfId="0" applyAlignment="1" applyBorder="1" applyFont="1">
      <alignment horizontal="left"/>
    </xf>
    <xf borderId="0" fillId="0" fontId="2" numFmtId="0" xfId="0" applyAlignment="1" applyFont="1">
      <alignment vertical="top"/>
    </xf>
    <xf borderId="0" fillId="0" fontId="2" numFmtId="0" xfId="0" applyAlignment="1" applyFont="1">
      <alignment shrinkToFit="0" wrapText="1"/>
    </xf>
    <xf borderId="0" fillId="0" fontId="5" numFmtId="0" xfId="0" applyFont="1"/>
    <xf borderId="0" fillId="0" fontId="6" numFmtId="0" xfId="0" applyAlignment="1" applyFont="1">
      <alignment vertical="top"/>
    </xf>
    <xf borderId="0" fillId="0" fontId="6" numFmtId="0" xfId="0" applyFont="1"/>
    <xf borderId="1" fillId="3" fontId="1" numFmtId="0" xfId="0" applyBorder="1" applyFill="1" applyFont="1"/>
    <xf borderId="1" fillId="2" fontId="1" numFmtId="0" xfId="0" applyBorder="1" applyFont="1"/>
    <xf borderId="0" fillId="0" fontId="2" numFmtId="9" xfId="0" applyFont="1" applyNumberFormat="1"/>
    <xf borderId="0" fillId="0" fontId="2" numFmtId="164" xfId="0" applyFont="1" applyNumberFormat="1"/>
    <xf borderId="0" fillId="0" fontId="7" numFmtId="0" xfId="0" applyFont="1"/>
    <xf borderId="0" fillId="0" fontId="8" numFmtId="0" xfId="0" applyFont="1"/>
    <xf borderId="0" fillId="0" fontId="1" numFmtId="0" xfId="0" applyAlignment="1" applyFont="1">
      <alignment shrinkToFit="0" wrapText="1"/>
    </xf>
    <xf borderId="1" fillId="2" fontId="2" numFmtId="0" xfId="0" applyBorder="1" applyFont="1"/>
    <xf borderId="0" fillId="0" fontId="1" numFmtId="0" xfId="0" applyAlignment="1" applyFont="1">
      <alignment horizontal="right" shrinkToFit="0" wrapText="1"/>
    </xf>
    <xf borderId="0" fillId="0" fontId="1" numFmtId="0" xfId="0" applyAlignment="1" applyFont="1">
      <alignment horizontal="center" shrinkToFit="0" wrapText="1"/>
    </xf>
    <xf borderId="0" fillId="0" fontId="2" numFmtId="2" xfId="0" applyFont="1" applyNumberFormat="1"/>
    <xf borderId="0" fillId="0" fontId="2" numFmtId="0" xfId="0" applyAlignment="1" applyFont="1">
      <alignment horizontal="center"/>
    </xf>
    <xf borderId="0" fillId="0" fontId="2" numFmtId="1" xfId="0" applyFont="1" applyNumberFormat="1"/>
    <xf borderId="0" fillId="0" fontId="2" numFmtId="0" xfId="0" applyAlignment="1" applyFont="1">
      <alignment horizontal="right"/>
    </xf>
    <xf borderId="0" fillId="0" fontId="2" numFmtId="11" xfId="0" applyAlignment="1" applyFont="1" applyNumberFormat="1">
      <alignment horizontal="left"/>
    </xf>
    <xf borderId="2" fillId="3" fontId="2" numFmtId="0" xfId="0" applyBorder="1" applyFont="1"/>
    <xf borderId="2" fillId="3" fontId="2" numFmtId="11" xfId="0" applyAlignment="1" applyBorder="1" applyFont="1" applyNumberFormat="1">
      <alignment horizontal="left"/>
    </xf>
    <xf borderId="2" fillId="0" fontId="2" numFmtId="0" xfId="0" applyBorder="1" applyFont="1"/>
    <xf borderId="2" fillId="0" fontId="2" numFmtId="11" xfId="0" applyAlignment="1" applyBorder="1" applyFont="1" applyNumberFormat="1">
      <alignment horizontal="left"/>
    </xf>
    <xf borderId="2" fillId="4" fontId="2" numFmtId="0" xfId="0" applyBorder="1" applyFill="1" applyFont="1"/>
    <xf borderId="2" fillId="4" fontId="2" numFmtId="11" xfId="0" applyAlignment="1" applyBorder="1" applyFont="1" applyNumberFormat="1">
      <alignment horizontal="left"/>
    </xf>
    <xf borderId="0" fillId="0" fontId="2" numFmtId="11" xfId="0" applyFont="1" applyNumberFormat="1"/>
    <xf borderId="0" fillId="0" fontId="9" numFmtId="0" xfId="0" applyAlignment="1" applyFont="1">
      <alignment horizontal="left"/>
    </xf>
    <xf borderId="0" fillId="0" fontId="9" numFmtId="0" xfId="0" applyAlignment="1" applyFont="1">
      <alignment horizontal="right"/>
    </xf>
    <xf borderId="0" fillId="0" fontId="9" numFmtId="0" xfId="0" applyFont="1"/>
    <xf borderId="0" fillId="0" fontId="10" numFmtId="0" xfId="0" applyFont="1"/>
    <xf borderId="0" fillId="0" fontId="10" numFmtId="4" xfId="0" applyFont="1" applyNumberFormat="1"/>
    <xf borderId="0" fillId="0" fontId="10" numFmtId="11" xfId="0" applyFont="1" applyNumberFormat="1"/>
    <xf borderId="0" fillId="0" fontId="1" numFmtId="0" xfId="0" applyAlignment="1" applyFont="1">
      <alignment horizontal="right"/>
    </xf>
    <xf borderId="0" fillId="0" fontId="2" numFmtId="4" xfId="0" applyFont="1" applyNumberFormat="1"/>
    <xf borderId="0" fillId="0" fontId="1" numFmtId="0" xfId="0" applyAlignment="1" applyFont="1">
      <alignment horizontal="left" shrinkToFit="0" wrapText="1"/>
    </xf>
    <xf borderId="0" fillId="0" fontId="11" numFmtId="0" xfId="0" applyFont="1"/>
    <xf borderId="1" fillId="2" fontId="2" numFmtId="11" xfId="0" applyBorder="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Investment ($/MW)</c:v>
          </c:tx>
          <c:spPr>
            <a:ln cmpd="sng" w="28575">
              <a:solidFill>
                <a:schemeClr val="accent1"/>
              </a:solidFill>
            </a:ln>
          </c:spPr>
          <c:marker>
            <c:symbol val="none"/>
          </c:marker>
          <c:cat>
            <c:strRef>
              <c:f>'solar thermal'!$B$10:$BA$10</c:f>
            </c:strRef>
          </c:cat>
          <c:val>
            <c:numRef>
              <c:f>'solar thermal'!$B$11:$BA$11</c:f>
              <c:numCache/>
            </c:numRef>
          </c:val>
          <c:smooth val="0"/>
        </c:ser>
        <c:ser>
          <c:idx val="1"/>
          <c:order val="1"/>
          <c:tx>
            <c:v>Investment ($/MW)-2012$-IND</c:v>
          </c:tx>
          <c:spPr>
            <a:ln cmpd="sng" w="28575">
              <a:solidFill>
                <a:schemeClr val="accent2"/>
              </a:solidFill>
            </a:ln>
          </c:spPr>
          <c:marker>
            <c:symbol val="none"/>
          </c:marker>
          <c:cat>
            <c:strRef>
              <c:f>'solar thermal'!$B$10:$BA$10</c:f>
            </c:strRef>
          </c:cat>
          <c:val>
            <c:numRef>
              <c:f>'solar thermal'!$B$12:$BA$12</c:f>
              <c:numCache/>
            </c:numRef>
          </c:val>
          <c:smooth val="0"/>
        </c:ser>
        <c:ser>
          <c:idx val="2"/>
          <c:order val="2"/>
          <c:tx>
            <c:v>Investment ($/MW)-2012$-US</c:v>
          </c:tx>
          <c:spPr>
            <a:ln cmpd="sng" w="28575">
              <a:solidFill>
                <a:schemeClr val="accent3"/>
              </a:solidFill>
            </a:ln>
          </c:spPr>
          <c:marker>
            <c:symbol val="none"/>
          </c:marker>
          <c:cat>
            <c:strRef>
              <c:f>'solar thermal'!$B$10:$BA$10</c:f>
            </c:strRef>
          </c:cat>
          <c:val>
            <c:numRef>
              <c:f>'solar thermal'!$B$13:$BA$13</c:f>
              <c:numCache/>
            </c:numRef>
          </c:val>
          <c:smooth val="0"/>
        </c:ser>
        <c:ser>
          <c:idx val="3"/>
          <c:order val="3"/>
          <c:tx>
            <c:v>Adjustement factor</c:v>
          </c:tx>
          <c:spPr>
            <a:ln cmpd="sng" w="28575">
              <a:solidFill>
                <a:schemeClr val="accent4"/>
              </a:solidFill>
            </a:ln>
          </c:spPr>
          <c:marker>
            <c:symbol val="none"/>
          </c:marker>
          <c:cat>
            <c:strRef>
              <c:f>'solar thermal'!$B$10:$BA$10</c:f>
            </c:strRef>
          </c:cat>
          <c:val>
            <c:numRef>
              <c:f>'solar thermal'!$B$14:$BA$14</c:f>
              <c:numCache/>
            </c:numRef>
          </c:val>
          <c:smooth val="0"/>
        </c:ser>
        <c:ser>
          <c:idx val="4"/>
          <c:order val="4"/>
          <c:tx>
            <c:v>Fixed O&amp;M Cost ($/MW)-US</c:v>
          </c:tx>
          <c:spPr>
            <a:ln cmpd="sng" w="28575">
              <a:solidFill>
                <a:schemeClr val="accent5"/>
              </a:solidFill>
            </a:ln>
          </c:spPr>
          <c:marker>
            <c:symbol val="none"/>
          </c:marker>
          <c:cat>
            <c:strRef>
              <c:f>'solar thermal'!$B$10:$BA$10</c:f>
            </c:strRef>
          </c:cat>
          <c:val>
            <c:numRef>
              <c:f>'solar thermal'!$B$15:$BA$15</c:f>
              <c:numCache/>
            </c:numRef>
          </c:val>
          <c:smooth val="0"/>
        </c:ser>
        <c:ser>
          <c:idx val="5"/>
          <c:order val="5"/>
          <c:tx>
            <c:v>Fixed O&amp;M Cost ($/MW)-IND</c:v>
          </c:tx>
          <c:spPr>
            <a:ln cmpd="sng" w="28575">
              <a:solidFill>
                <a:schemeClr val="accent6"/>
              </a:solidFill>
            </a:ln>
          </c:spPr>
          <c:marker>
            <c:symbol val="none"/>
          </c:marker>
          <c:cat>
            <c:strRef>
              <c:f>'solar thermal'!$B$10:$BA$10</c:f>
            </c:strRef>
          </c:cat>
          <c:val>
            <c:numRef>
              <c:f>'solar thermal'!$B$16:$BA$16</c:f>
              <c:numCache/>
            </c:numRef>
          </c:val>
          <c:smooth val="0"/>
        </c:ser>
        <c:axId val="1436785028"/>
        <c:axId val="1403776126"/>
      </c:lineChart>
      <c:catAx>
        <c:axId val="1436785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sz="900">
                <a:solidFill>
                  <a:srgbClr val="000000"/>
                </a:solidFill>
                <a:latin typeface="+mn-lt"/>
              </a:defRPr>
            </a:pPr>
          </a:p>
        </c:txPr>
        <c:crossAx val="1403776126"/>
      </c:catAx>
      <c:valAx>
        <c:axId val="14037761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sz="900">
                <a:solidFill>
                  <a:srgbClr val="000000"/>
                </a:solidFill>
                <a:latin typeface="+mn-lt"/>
              </a:defRPr>
            </a:pPr>
          </a:p>
        </c:txPr>
        <c:crossAx val="1436785028"/>
      </c:valAx>
    </c:plotArea>
    <c:legend>
      <c:legendPos val="b"/>
      <c:overlay val="0"/>
      <c:txPr>
        <a:bodyPr/>
        <a:lstStyle/>
        <a:p>
          <a:pPr lvl="0">
            <a:defRPr b="0" i="0" sz="90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21.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10.png"/><Relationship Id="rId5" Type="http://schemas.openxmlformats.org/officeDocument/2006/relationships/image" Target="../media/image14.png"/><Relationship Id="rId6"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3.png"/><Relationship Id="rId3" Type="http://schemas.openxmlformats.org/officeDocument/2006/relationships/image" Target="../media/image17.png"/><Relationship Id="rId4" Type="http://schemas.openxmlformats.org/officeDocument/2006/relationships/image" Target="../media/image13.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18.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33.png"/><Relationship Id="rId5" Type="http://schemas.openxmlformats.org/officeDocument/2006/relationships/image" Target="../media/image15.png"/><Relationship Id="rId6" Type="http://schemas.openxmlformats.org/officeDocument/2006/relationships/image" Target="../media/image6.png"/></Relationships>
</file>

<file path=xl/drawings/_rels/drawing9.xml.rels><?xml version="1.0" encoding="UTF-8" standalone="yes"?>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5.png"/><Relationship Id="rId2" Type="http://schemas.openxmlformats.org/officeDocument/2006/relationships/image" Target="../media/image2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32.png"/><Relationship Id="rId3" Type="http://schemas.openxmlformats.org/officeDocument/2006/relationships/image" Target="../media/image9.png"/><Relationship Id="rId4" Type="http://schemas.openxmlformats.org/officeDocument/2006/relationships/image" Target="../media/image16.png"/><Relationship Id="rId5" Type="http://schemas.openxmlformats.org/officeDocument/2006/relationships/image" Target="../media/image36.png"/><Relationship Id="rId6" Type="http://schemas.openxmlformats.org/officeDocument/2006/relationships/image" Target="../media/image28.png"/><Relationship Id="rId7" Type="http://schemas.openxmlformats.org/officeDocument/2006/relationships/image" Target="../media/image2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9.png"/><Relationship Id="rId2" Type="http://schemas.openxmlformats.org/officeDocument/2006/relationships/image" Target="../media/image3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2.png"/><Relationship Id="rId2" Type="http://schemas.openxmlformats.org/officeDocument/2006/relationships/image" Target="../media/image3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0.png"/><Relationship Id="rId2" Type="http://schemas.openxmlformats.org/officeDocument/2006/relationships/image" Target="../media/image35.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9.png"/><Relationship Id="rId2" Type="http://schemas.openxmlformats.org/officeDocument/2006/relationships/image" Target="../media/image3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19</xdr:row>
      <xdr:rowOff>161925</xdr:rowOff>
    </xdr:from>
    <xdr:ext cx="4095750" cy="5276850"/>
    <xdr:graphicFrame>
      <xdr:nvGraphicFramePr>
        <xdr:cNvPr id="1591321778"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xdr:row>
      <xdr:rowOff>0</xdr:rowOff>
    </xdr:from>
    <xdr:ext cx="7077075" cy="7019925"/>
    <xdr:pic>
      <xdr:nvPicPr>
        <xdr:cNvPr id="0" name="image21.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695325</xdr:colOff>
      <xdr:row>17</xdr:row>
      <xdr:rowOff>133350</xdr:rowOff>
    </xdr:from>
    <xdr:ext cx="6715125" cy="68770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581025</xdr:colOff>
      <xdr:row>17</xdr:row>
      <xdr:rowOff>123825</xdr:rowOff>
    </xdr:from>
    <xdr:ext cx="7134225" cy="70199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54</xdr:row>
      <xdr:rowOff>0</xdr:rowOff>
    </xdr:from>
    <xdr:ext cx="7000875" cy="695325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581025</xdr:colOff>
      <xdr:row>54</xdr:row>
      <xdr:rowOff>85725</xdr:rowOff>
    </xdr:from>
    <xdr:ext cx="6715125" cy="6877050"/>
    <xdr:pic>
      <xdr:nvPicPr>
        <xdr:cNvPr id="0" name="image14.png"/>
        <xdr:cNvPicPr preferRelativeResize="0"/>
      </xdr:nvPicPr>
      <xdr:blipFill>
        <a:blip cstate="print" r:embed="rId5"/>
        <a:stretch>
          <a:fillRect/>
        </a:stretch>
      </xdr:blipFill>
      <xdr:spPr>
        <a:prstGeom prst="rect">
          <a:avLst/>
        </a:prstGeom>
        <a:noFill/>
      </xdr:spPr>
    </xdr:pic>
    <xdr:clientData fLocksWithSheet="0"/>
  </xdr:oneCellAnchor>
  <xdr:oneCellAnchor>
    <xdr:from>
      <xdr:col>15</xdr:col>
      <xdr:colOff>428625</xdr:colOff>
      <xdr:row>54</xdr:row>
      <xdr:rowOff>123825</xdr:rowOff>
    </xdr:from>
    <xdr:ext cx="7191375" cy="6791325"/>
    <xdr:pic>
      <xdr:nvPicPr>
        <xdr:cNvPr id="0" name="image3.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10</xdr:row>
      <xdr:rowOff>161925</xdr:rowOff>
    </xdr:from>
    <xdr:ext cx="6781800" cy="6753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352425</xdr:colOff>
      <xdr:row>10</xdr:row>
      <xdr:rowOff>85725</xdr:rowOff>
    </xdr:from>
    <xdr:ext cx="6791325" cy="6867525"/>
    <xdr:pic>
      <xdr:nvPicPr>
        <xdr:cNvPr id="0" name="image23.png"/>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38100</xdr:colOff>
      <xdr:row>44</xdr:row>
      <xdr:rowOff>171450</xdr:rowOff>
    </xdr:from>
    <xdr:ext cx="6781800" cy="5924550"/>
    <xdr:pic>
      <xdr:nvPicPr>
        <xdr:cNvPr id="0" name="image1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323850</xdr:colOff>
      <xdr:row>45</xdr:row>
      <xdr:rowOff>0</xdr:rowOff>
    </xdr:from>
    <xdr:ext cx="6791325" cy="5943600"/>
    <xdr:pic>
      <xdr:nvPicPr>
        <xdr:cNvPr id="0" name="image13.pn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6</xdr:row>
      <xdr:rowOff>142875</xdr:rowOff>
    </xdr:from>
    <xdr:ext cx="6829425" cy="600075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20</xdr:row>
      <xdr:rowOff>0</xdr:rowOff>
    </xdr:from>
    <xdr:ext cx="6772275" cy="6515100"/>
    <xdr:pic>
      <xdr:nvPicPr>
        <xdr:cNvPr id="0" name="image1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666750</xdr:colOff>
      <xdr:row>19</xdr:row>
      <xdr:rowOff>152400</xdr:rowOff>
    </xdr:from>
    <xdr:ext cx="6753225" cy="6858000"/>
    <xdr:pic>
      <xdr:nvPicPr>
        <xdr:cNvPr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352425</xdr:colOff>
      <xdr:row>20</xdr:row>
      <xdr:rowOff>0</xdr:rowOff>
    </xdr:from>
    <xdr:ext cx="6772275" cy="6781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53</xdr:row>
      <xdr:rowOff>133350</xdr:rowOff>
    </xdr:from>
    <xdr:ext cx="6772275" cy="5676900"/>
    <xdr:pic>
      <xdr:nvPicPr>
        <xdr:cNvPr id="0" name="image33.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581025</xdr:colOff>
      <xdr:row>54</xdr:row>
      <xdr:rowOff>38100</xdr:rowOff>
    </xdr:from>
    <xdr:ext cx="6753225" cy="5619750"/>
    <xdr:pic>
      <xdr:nvPicPr>
        <xdr:cNvPr id="0" name="image15.png"/>
        <xdr:cNvPicPr preferRelativeResize="0"/>
      </xdr:nvPicPr>
      <xdr:blipFill>
        <a:blip cstate="print" r:embed="rId5"/>
        <a:stretch>
          <a:fillRect/>
        </a:stretch>
      </xdr:blipFill>
      <xdr:spPr>
        <a:prstGeom prst="rect">
          <a:avLst/>
        </a:prstGeom>
        <a:noFill/>
      </xdr:spPr>
    </xdr:pic>
    <xdr:clientData fLocksWithSheet="0"/>
  </xdr:oneCellAnchor>
  <xdr:oneCellAnchor>
    <xdr:from>
      <xdr:col>15</xdr:col>
      <xdr:colOff>361950</xdr:colOff>
      <xdr:row>55</xdr:row>
      <xdr:rowOff>9525</xdr:rowOff>
    </xdr:from>
    <xdr:ext cx="6772275" cy="5562600"/>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11</xdr:row>
      <xdr:rowOff>0</xdr:rowOff>
    </xdr:from>
    <xdr:ext cx="6800850" cy="7267575"/>
    <xdr:pic>
      <xdr:nvPicPr>
        <xdr:cNvPr id="0" name="image26.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476250</xdr:colOff>
      <xdr:row>11</xdr:row>
      <xdr:rowOff>47625</xdr:rowOff>
    </xdr:from>
    <xdr:ext cx="7124700" cy="7086600"/>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47625</xdr:rowOff>
    </xdr:from>
    <xdr:ext cx="6753225" cy="7134225"/>
    <xdr:pic>
      <xdr:nvPicPr>
        <xdr:cNvPr id="0" name="image2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38100</xdr:colOff>
      <xdr:row>9</xdr:row>
      <xdr:rowOff>76200</xdr:rowOff>
    </xdr:from>
    <xdr:ext cx="7162800" cy="7181850"/>
    <xdr:pic>
      <xdr:nvPicPr>
        <xdr:cNvPr id="0" name="image27.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31</xdr:row>
      <xdr:rowOff>85725</xdr:rowOff>
    </xdr:from>
    <xdr:ext cx="6838950" cy="100012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666750</xdr:colOff>
      <xdr:row>31</xdr:row>
      <xdr:rowOff>85725</xdr:rowOff>
    </xdr:from>
    <xdr:ext cx="6724650" cy="9944100"/>
    <xdr:pic>
      <xdr:nvPicPr>
        <xdr:cNvPr id="0" name="image32.png"/>
        <xdr:cNvPicPr preferRelativeResize="0"/>
      </xdr:nvPicPr>
      <xdr:blipFill>
        <a:blip cstate="print" r:embed="rId2"/>
        <a:stretch>
          <a:fillRect/>
        </a:stretch>
      </xdr:blipFill>
      <xdr:spPr>
        <a:prstGeom prst="rect">
          <a:avLst/>
        </a:prstGeom>
        <a:noFill/>
      </xdr:spPr>
    </xdr:pic>
    <xdr:clientData fLocksWithSheet="0"/>
  </xdr:oneCellAnchor>
  <xdr:oneCellAnchor>
    <xdr:from>
      <xdr:col>11</xdr:col>
      <xdr:colOff>342900</xdr:colOff>
      <xdr:row>31</xdr:row>
      <xdr:rowOff>114300</xdr:rowOff>
    </xdr:from>
    <xdr:ext cx="6772275" cy="996315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81</xdr:row>
      <xdr:rowOff>114300</xdr:rowOff>
    </xdr:from>
    <xdr:ext cx="6838950" cy="8362950"/>
    <xdr:pic>
      <xdr:nvPicPr>
        <xdr:cNvPr id="0" name="image16.png"/>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704850</xdr:colOff>
      <xdr:row>81</xdr:row>
      <xdr:rowOff>76200</xdr:rowOff>
    </xdr:from>
    <xdr:ext cx="6724650" cy="8505825"/>
    <xdr:pic>
      <xdr:nvPicPr>
        <xdr:cNvPr id="0" name="image36.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132</xdr:row>
      <xdr:rowOff>0</xdr:rowOff>
    </xdr:from>
    <xdr:ext cx="6829425" cy="2647950"/>
    <xdr:pic>
      <xdr:nvPicPr>
        <xdr:cNvPr id="0" name="image28.png"/>
        <xdr:cNvPicPr preferRelativeResize="0"/>
      </xdr:nvPicPr>
      <xdr:blipFill>
        <a:blip cstate="print" r:embed="rId6"/>
        <a:stretch>
          <a:fillRect/>
        </a:stretch>
      </xdr:blipFill>
      <xdr:spPr>
        <a:prstGeom prst="rect">
          <a:avLst/>
        </a:prstGeom>
        <a:noFill/>
      </xdr:spPr>
    </xdr:pic>
    <xdr:clientData fLocksWithSheet="0"/>
  </xdr:oneCellAnchor>
  <xdr:oneCellAnchor>
    <xdr:from>
      <xdr:col>3</xdr:col>
      <xdr:colOff>0</xdr:colOff>
      <xdr:row>149</xdr:row>
      <xdr:rowOff>0</xdr:rowOff>
    </xdr:from>
    <xdr:ext cx="6829425" cy="2057400"/>
    <xdr:pic>
      <xdr:nvPicPr>
        <xdr:cNvPr id="0" name="image24.png"/>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12</xdr:row>
      <xdr:rowOff>171450</xdr:rowOff>
    </xdr:from>
    <xdr:ext cx="6562725" cy="7038975"/>
    <xdr:pic>
      <xdr:nvPicPr>
        <xdr:cNvPr id="0" name="image19.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228600</xdr:colOff>
      <xdr:row>13</xdr:row>
      <xdr:rowOff>0</xdr:rowOff>
    </xdr:from>
    <xdr:ext cx="6810375" cy="7019925"/>
    <xdr:pic>
      <xdr:nvPicPr>
        <xdr:cNvPr id="0" name="image3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13</xdr:row>
      <xdr:rowOff>0</xdr:rowOff>
    </xdr:from>
    <xdr:ext cx="6829425" cy="7077075"/>
    <xdr:pic>
      <xdr:nvPicPr>
        <xdr:cNvPr id="0" name="image2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609600</xdr:colOff>
      <xdr:row>12</xdr:row>
      <xdr:rowOff>161925</xdr:rowOff>
    </xdr:from>
    <xdr:ext cx="6715125" cy="7077075"/>
    <xdr:pic>
      <xdr:nvPicPr>
        <xdr:cNvPr id="0" name="image30.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0</xdr:rowOff>
    </xdr:from>
    <xdr:ext cx="6772275" cy="7019925"/>
    <xdr:pic>
      <xdr:nvPicPr>
        <xdr:cNvPr id="0" name="image20.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161925</xdr:colOff>
      <xdr:row>9</xdr:row>
      <xdr:rowOff>0</xdr:rowOff>
    </xdr:from>
    <xdr:ext cx="6800850" cy="7010400"/>
    <xdr:pic>
      <xdr:nvPicPr>
        <xdr:cNvPr id="0" name="image35.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13</xdr:row>
      <xdr:rowOff>0</xdr:rowOff>
    </xdr:from>
    <xdr:ext cx="6810375" cy="7353300"/>
    <xdr:pic>
      <xdr:nvPicPr>
        <xdr:cNvPr id="0" name="image29.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457200</xdr:colOff>
      <xdr:row>12</xdr:row>
      <xdr:rowOff>161925</xdr:rowOff>
    </xdr:from>
    <xdr:ext cx="6791325" cy="7353300"/>
    <xdr:pic>
      <xdr:nvPicPr>
        <xdr:cNvPr id="0" name="image3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50</xdr:row>
      <xdr:rowOff>0</xdr:rowOff>
    </xdr:from>
    <xdr:ext cx="6886575" cy="2038350"/>
    <xdr:pic>
      <xdr:nvPicPr>
        <xdr:cNvPr id="0" name="image24.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ipet.org/Publications_details.aspx?id=8KD8RQ5MLQFJT5VQ43rxqw==" TargetMode="External"/><Relationship Id="rId2" Type="http://schemas.openxmlformats.org/officeDocument/2006/relationships/hyperlink" Target="https://www.irena.org/publications/2021/Jun/Renewable-Power-Costs-in-2020" TargetMode="External"/><Relationship Id="rId3" Type="http://schemas.openxmlformats.org/officeDocument/2006/relationships/hyperlink" Target="https://atb.nrel.gov/" TargetMode="External"/><Relationship Id="rId4" Type="http://schemas.openxmlformats.org/officeDocument/2006/relationships/hyperlink" Target="https://www.officialdata.org/us/inflation/2022?endYear=2012&amp;amount=1"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iesr.or.id/wp-content/uploads/2020/01/LCOE-Full-Report-ENG.pdf" TargetMode="External"/><Relationship Id="rId2" Type="http://schemas.openxmlformats.org/officeDocument/2006/relationships/hyperlink" Target="https://www.smartenergy.tech/post/off-grid-solar-cost-indonesia" TargetMode="External"/><Relationship Id="rId3" Type="http://schemas.openxmlformats.org/officeDocument/2006/relationships/hyperlink" Target="https://www.getsolar.ai/en-sg/blog/solar-panel-installation-maintenance-price-indonesia"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13.0"/>
    <col customWidth="1" min="3" max="26" width="8.71"/>
  </cols>
  <sheetData>
    <row r="1" ht="14.25" customHeight="1">
      <c r="A1" s="1" t="s">
        <v>0</v>
      </c>
      <c r="B1" s="2"/>
    </row>
    <row r="2" ht="14.25" customHeight="1">
      <c r="A2" s="1" t="s">
        <v>1</v>
      </c>
      <c r="B2" s="2"/>
    </row>
    <row r="3" ht="14.25" customHeight="1">
      <c r="A3" s="1" t="s">
        <v>2</v>
      </c>
      <c r="B3" s="2"/>
    </row>
    <row r="4" ht="14.25" customHeight="1">
      <c r="A4" s="1" t="s">
        <v>3</v>
      </c>
      <c r="B4" s="2"/>
    </row>
    <row r="5" ht="14.25" customHeight="1">
      <c r="A5" s="2"/>
      <c r="B5" s="2"/>
    </row>
    <row r="6" ht="14.25" customHeight="1">
      <c r="A6" s="3" t="s">
        <v>4</v>
      </c>
      <c r="B6" s="4" t="s">
        <v>5</v>
      </c>
    </row>
    <row r="7" ht="14.25" customHeight="1">
      <c r="A7" s="2"/>
      <c r="B7" s="5" t="s">
        <v>6</v>
      </c>
    </row>
    <row r="8" ht="14.25" customHeight="1">
      <c r="A8" s="2"/>
      <c r="B8" s="5" t="s">
        <v>7</v>
      </c>
    </row>
    <row r="9" ht="14.25" customHeight="1">
      <c r="A9" s="2"/>
      <c r="B9" s="5" t="s">
        <v>8</v>
      </c>
    </row>
    <row r="10" ht="14.25" customHeight="1">
      <c r="A10" s="2"/>
      <c r="B10" s="6" t="s">
        <v>9</v>
      </c>
    </row>
    <row r="11" ht="14.25" customHeight="1">
      <c r="A11" s="2"/>
      <c r="B11" s="5" t="s">
        <v>10</v>
      </c>
    </row>
    <row r="12" ht="14.25" customHeight="1">
      <c r="A12" s="2"/>
      <c r="B12" s="7" t="s">
        <v>11</v>
      </c>
    </row>
    <row r="13" ht="14.25" customHeight="1">
      <c r="A13" s="2"/>
    </row>
    <row r="14" ht="14.25" customHeight="1">
      <c r="A14" s="2"/>
      <c r="B14" s="8" t="s">
        <v>12</v>
      </c>
    </row>
    <row r="15" ht="14.25" customHeight="1">
      <c r="A15" s="2"/>
      <c r="B15" s="5" t="s">
        <v>13</v>
      </c>
    </row>
    <row r="16" ht="14.25" customHeight="1">
      <c r="A16" s="2"/>
      <c r="B16" s="2">
        <v>2020.0</v>
      </c>
    </row>
    <row r="17" ht="14.25" customHeight="1">
      <c r="A17" s="2"/>
      <c r="B17" s="2" t="s">
        <v>13</v>
      </c>
    </row>
    <row r="18" ht="14.25" customHeight="1">
      <c r="A18" s="2"/>
      <c r="B18" s="7" t="s">
        <v>14</v>
      </c>
    </row>
    <row r="19" ht="14.25" customHeight="1">
      <c r="A19" s="2"/>
      <c r="B19" s="5" t="s">
        <v>15</v>
      </c>
    </row>
    <row r="20" ht="14.25" customHeight="1">
      <c r="A20" s="2"/>
    </row>
    <row r="21" ht="14.25" customHeight="1">
      <c r="B21" s="8" t="s">
        <v>16</v>
      </c>
    </row>
    <row r="22" ht="14.25" customHeight="1">
      <c r="B22" s="5" t="s">
        <v>17</v>
      </c>
    </row>
    <row r="23" ht="14.25" customHeight="1">
      <c r="B23" s="2">
        <v>2020.0</v>
      </c>
    </row>
    <row r="24" ht="14.25" customHeight="1">
      <c r="B24" s="5" t="s">
        <v>18</v>
      </c>
    </row>
    <row r="25" ht="14.25" customHeight="1">
      <c r="B25" s="7" t="s">
        <v>19</v>
      </c>
    </row>
    <row r="26" ht="14.25" customHeight="1">
      <c r="B26" s="5" t="s">
        <v>20</v>
      </c>
    </row>
    <row r="27" ht="14.25" customHeight="1"/>
    <row r="28" ht="14.25" customHeight="1">
      <c r="A28" s="3" t="s">
        <v>21</v>
      </c>
      <c r="B28" s="9" t="s">
        <v>22</v>
      </c>
    </row>
    <row r="29" ht="14.25" customHeight="1">
      <c r="A29" s="3"/>
      <c r="B29" s="5" t="s">
        <v>23</v>
      </c>
    </row>
    <row r="30" ht="14.25" customHeight="1">
      <c r="B30" s="10" t="s">
        <v>24</v>
      </c>
    </row>
    <row r="31" ht="14.25" customHeight="1">
      <c r="B31" s="10" t="s">
        <v>25</v>
      </c>
    </row>
    <row r="32" ht="14.25" customHeight="1">
      <c r="B32" s="10" t="s">
        <v>26</v>
      </c>
    </row>
    <row r="33" ht="14.25" customHeight="1">
      <c r="B33" s="10" t="s">
        <v>27</v>
      </c>
    </row>
    <row r="34" ht="14.25" customHeight="1">
      <c r="B34" s="10" t="s">
        <v>28</v>
      </c>
    </row>
    <row r="35" ht="14.25" customHeight="1"/>
    <row r="36" ht="14.25" customHeight="1">
      <c r="A36" s="1" t="s">
        <v>29</v>
      </c>
    </row>
    <row r="37" ht="14.25" customHeight="1">
      <c r="A37" s="11">
        <v>0.96</v>
      </c>
      <c r="B37" s="10" t="s">
        <v>30</v>
      </c>
    </row>
    <row r="38" ht="14.25" customHeight="1">
      <c r="A38" s="11">
        <v>0.89</v>
      </c>
      <c r="B38" s="10" t="s">
        <v>31</v>
      </c>
    </row>
    <row r="39" ht="14.25" customHeight="1">
      <c r="A39" s="5">
        <v>0.78</v>
      </c>
      <c r="B39" s="10" t="s">
        <v>32</v>
      </c>
    </row>
    <row r="40" ht="14.25" customHeight="1">
      <c r="B40" s="7" t="s">
        <v>33</v>
      </c>
    </row>
    <row r="41" ht="14.25" customHeight="1">
      <c r="B41" s="12"/>
    </row>
    <row r="42" ht="14.25" customHeight="1">
      <c r="B42" s="13"/>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hyperlinks>
    <hyperlink r:id="rId1" ref="B10"/>
    <hyperlink r:id="rId2" ref="B18"/>
    <hyperlink r:id="rId3" ref="B25"/>
    <hyperlink r:id="rId4" ref="B40"/>
  </hyperlinks>
  <printOptions/>
  <pageMargins bottom="0.75" footer="0.0" header="0.0" left="0.7" right="0.7" top="0.75"/>
  <pageSetup orientation="landscape"/>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71"/>
    <col customWidth="1" min="2" max="4" width="8.71"/>
    <col customWidth="1" min="5" max="5" width="8.86"/>
    <col customWidth="1" min="6" max="33" width="8.71"/>
  </cols>
  <sheetData>
    <row r="1" ht="14.25" customHeight="1">
      <c r="A1" s="14" t="s">
        <v>34</v>
      </c>
      <c r="B1" s="5" t="s">
        <v>35</v>
      </c>
    </row>
    <row r="2" ht="14.25" customHeight="1">
      <c r="A2" s="15" t="s">
        <v>36</v>
      </c>
    </row>
    <row r="3" ht="28.5" customHeight="1">
      <c r="A3" s="5" t="s">
        <v>37</v>
      </c>
      <c r="B3" s="5">
        <v>5154.0</v>
      </c>
      <c r="D3" s="10" t="s">
        <v>38</v>
      </c>
      <c r="F3" s="16">
        <v>0.1</v>
      </c>
    </row>
    <row r="4" ht="14.25" customHeight="1">
      <c r="A4" s="5" t="s">
        <v>39</v>
      </c>
      <c r="B4" s="5">
        <v>0.021</v>
      </c>
      <c r="D4" s="5" t="s">
        <v>40</v>
      </c>
      <c r="F4" s="16">
        <v>0.41</v>
      </c>
    </row>
    <row r="5" ht="14.25" customHeight="1"/>
    <row r="6" ht="14.25" customHeight="1">
      <c r="B6" s="1">
        <v>2020.0</v>
      </c>
      <c r="C6" s="1">
        <v>2030.0</v>
      </c>
      <c r="D6" s="1">
        <v>2040.0</v>
      </c>
      <c r="E6" s="1">
        <v>2050.0</v>
      </c>
    </row>
    <row r="7" ht="14.25" customHeight="1">
      <c r="A7" s="1" t="s">
        <v>41</v>
      </c>
      <c r="B7" s="5">
        <f>B3*1000</f>
        <v>5154000</v>
      </c>
      <c r="C7" s="5">
        <f t="shared" ref="C7:E7" si="1">$B$7*$B$8/C8</f>
        <v>4685454.545</v>
      </c>
      <c r="D7" s="5">
        <f t="shared" si="1"/>
        <v>4259504.132</v>
      </c>
      <c r="E7" s="5">
        <f t="shared" si="1"/>
        <v>3872276.484</v>
      </c>
    </row>
    <row r="8" ht="14.25" customHeight="1">
      <c r="A8" s="1" t="s">
        <v>42</v>
      </c>
      <c r="B8" s="16">
        <f>F4</f>
        <v>0.41</v>
      </c>
      <c r="C8" s="17">
        <f t="shared" ref="C8:E8" si="2">(1+$F$3)*B8</f>
        <v>0.451</v>
      </c>
      <c r="D8" s="17">
        <f t="shared" si="2"/>
        <v>0.4961</v>
      </c>
      <c r="E8" s="17">
        <f t="shared" si="2"/>
        <v>0.54571</v>
      </c>
    </row>
    <row r="9" ht="14.25" customHeight="1"/>
    <row r="10" ht="14.25" customHeight="1">
      <c r="A10" s="15" t="s">
        <v>43</v>
      </c>
      <c r="B10" s="1">
        <v>2019.0</v>
      </c>
      <c r="C10" s="1">
        <v>2020.0</v>
      </c>
      <c r="D10" s="1">
        <v>2021.0</v>
      </c>
      <c r="E10" s="1">
        <v>2022.0</v>
      </c>
      <c r="F10" s="1">
        <v>2023.0</v>
      </c>
      <c r="G10" s="1">
        <v>2024.0</v>
      </c>
      <c r="H10" s="1">
        <v>2025.0</v>
      </c>
      <c r="I10" s="1">
        <v>2026.0</v>
      </c>
      <c r="J10" s="1">
        <v>2027.0</v>
      </c>
      <c r="K10" s="1">
        <v>2028.0</v>
      </c>
      <c r="L10" s="1">
        <v>2029.0</v>
      </c>
      <c r="M10" s="1">
        <v>2030.0</v>
      </c>
      <c r="N10" s="1">
        <v>2031.0</v>
      </c>
      <c r="O10" s="1">
        <v>2032.0</v>
      </c>
      <c r="P10" s="1">
        <v>2033.0</v>
      </c>
      <c r="Q10" s="1">
        <v>2034.0</v>
      </c>
      <c r="R10" s="1">
        <v>2035.0</v>
      </c>
      <c r="S10" s="1">
        <v>2036.0</v>
      </c>
      <c r="T10" s="1">
        <v>2037.0</v>
      </c>
      <c r="U10" s="1">
        <v>2038.0</v>
      </c>
      <c r="V10" s="1">
        <v>2039.0</v>
      </c>
      <c r="W10" s="1">
        <v>2040.0</v>
      </c>
      <c r="X10" s="1">
        <v>2041.0</v>
      </c>
      <c r="Y10" s="1">
        <v>2042.0</v>
      </c>
      <c r="Z10" s="1">
        <v>2043.0</v>
      </c>
      <c r="AA10" s="1">
        <v>2044.0</v>
      </c>
      <c r="AB10" s="1">
        <v>2045.0</v>
      </c>
      <c r="AC10" s="1">
        <v>2046.0</v>
      </c>
      <c r="AD10" s="1">
        <v>2047.0</v>
      </c>
      <c r="AE10" s="1">
        <v>2048.0</v>
      </c>
      <c r="AF10" s="1">
        <v>2049.0</v>
      </c>
      <c r="AG10" s="1">
        <v>2050.0</v>
      </c>
      <c r="AH10" s="1">
        <v>2051.0</v>
      </c>
      <c r="AI10" s="1">
        <v>2052.0</v>
      </c>
      <c r="AJ10" s="1">
        <v>2053.0</v>
      </c>
      <c r="AK10" s="1">
        <v>2054.0</v>
      </c>
      <c r="AL10" s="1">
        <v>2055.0</v>
      </c>
      <c r="AM10" s="1">
        <v>2056.0</v>
      </c>
      <c r="AN10" s="1">
        <v>2057.0</v>
      </c>
      <c r="AO10" s="1">
        <v>2058.0</v>
      </c>
      <c r="AP10" s="1">
        <v>2059.0</v>
      </c>
      <c r="AQ10" s="1">
        <v>2060.0</v>
      </c>
      <c r="AR10" s="1">
        <v>2061.0</v>
      </c>
      <c r="AS10" s="1">
        <v>2062.0</v>
      </c>
      <c r="AT10" s="1">
        <v>2063.0</v>
      </c>
      <c r="AU10" s="1">
        <v>2064.0</v>
      </c>
      <c r="AV10" s="1">
        <v>2065.0</v>
      </c>
      <c r="AW10" s="1">
        <v>2066.0</v>
      </c>
      <c r="AX10" s="1">
        <v>2067.0</v>
      </c>
      <c r="AY10" s="1">
        <v>2068.0</v>
      </c>
      <c r="AZ10" s="1">
        <v>2069.0</v>
      </c>
      <c r="BA10" s="1">
        <v>2070.0</v>
      </c>
    </row>
    <row r="11" ht="14.25" customHeight="1">
      <c r="A11" s="1" t="s">
        <v>41</v>
      </c>
      <c r="B11" s="5">
        <f t="shared" ref="B11:BA11" si="3">TREND($B$7:$E$7,$B$6:$E$6,B10)</f>
        <v>5176188.144</v>
      </c>
      <c r="C11" s="5">
        <f t="shared" si="3"/>
        <v>5133476.935</v>
      </c>
      <c r="D11" s="5">
        <f t="shared" si="3"/>
        <v>5090765.725</v>
      </c>
      <c r="E11" s="5">
        <f t="shared" si="3"/>
        <v>5048054.515</v>
      </c>
      <c r="F11" s="5">
        <f t="shared" si="3"/>
        <v>5005343.306</v>
      </c>
      <c r="G11" s="5">
        <f t="shared" si="3"/>
        <v>4962632.096</v>
      </c>
      <c r="H11" s="5">
        <f t="shared" si="3"/>
        <v>4919920.887</v>
      </c>
      <c r="I11" s="5">
        <f t="shared" si="3"/>
        <v>4877209.677</v>
      </c>
      <c r="J11" s="5">
        <f t="shared" si="3"/>
        <v>4834498.467</v>
      </c>
      <c r="K11" s="5">
        <f t="shared" si="3"/>
        <v>4791787.258</v>
      </c>
      <c r="L11" s="5">
        <f t="shared" si="3"/>
        <v>4749076.048</v>
      </c>
      <c r="M11" s="5">
        <f t="shared" si="3"/>
        <v>4706364.838</v>
      </c>
      <c r="N11" s="5">
        <f t="shared" si="3"/>
        <v>4663653.629</v>
      </c>
      <c r="O11" s="5">
        <f t="shared" si="3"/>
        <v>4620942.419</v>
      </c>
      <c r="P11" s="5">
        <f t="shared" si="3"/>
        <v>4578231.21</v>
      </c>
      <c r="Q11" s="5">
        <f t="shared" si="3"/>
        <v>4535520</v>
      </c>
      <c r="R11" s="5">
        <f t="shared" si="3"/>
        <v>4492808.79</v>
      </c>
      <c r="S11" s="5">
        <f t="shared" si="3"/>
        <v>4450097.581</v>
      </c>
      <c r="T11" s="5">
        <f t="shared" si="3"/>
        <v>4407386.371</v>
      </c>
      <c r="U11" s="5">
        <f t="shared" si="3"/>
        <v>4364675.162</v>
      </c>
      <c r="V11" s="5">
        <f t="shared" si="3"/>
        <v>4321963.952</v>
      </c>
      <c r="W11" s="5">
        <f t="shared" si="3"/>
        <v>4279252.742</v>
      </c>
      <c r="X11" s="5">
        <f t="shared" si="3"/>
        <v>4236541.533</v>
      </c>
      <c r="Y11" s="5">
        <f t="shared" si="3"/>
        <v>4193830.323</v>
      </c>
      <c r="Z11" s="5">
        <f t="shared" si="3"/>
        <v>4151119.113</v>
      </c>
      <c r="AA11" s="5">
        <f t="shared" si="3"/>
        <v>4108407.904</v>
      </c>
      <c r="AB11" s="5">
        <f t="shared" si="3"/>
        <v>4065696.694</v>
      </c>
      <c r="AC11" s="5">
        <f t="shared" si="3"/>
        <v>4022985.485</v>
      </c>
      <c r="AD11" s="5">
        <f t="shared" si="3"/>
        <v>3980274.275</v>
      </c>
      <c r="AE11" s="5">
        <f t="shared" si="3"/>
        <v>3937563.065</v>
      </c>
      <c r="AF11" s="5">
        <f t="shared" si="3"/>
        <v>3894851.856</v>
      </c>
      <c r="AG11" s="5">
        <f t="shared" si="3"/>
        <v>3852140.646</v>
      </c>
      <c r="AH11" s="5">
        <f t="shared" si="3"/>
        <v>3809429.437</v>
      </c>
      <c r="AI11" s="5">
        <f t="shared" si="3"/>
        <v>3766718.227</v>
      </c>
      <c r="AJ11" s="5">
        <f t="shared" si="3"/>
        <v>3724007.017</v>
      </c>
      <c r="AK11" s="5">
        <f t="shared" si="3"/>
        <v>3681295.808</v>
      </c>
      <c r="AL11" s="5">
        <f t="shared" si="3"/>
        <v>3638584.598</v>
      </c>
      <c r="AM11" s="5">
        <f t="shared" si="3"/>
        <v>3595873.388</v>
      </c>
      <c r="AN11" s="5">
        <f t="shared" si="3"/>
        <v>3553162.179</v>
      </c>
      <c r="AO11" s="5">
        <f t="shared" si="3"/>
        <v>3510450.969</v>
      </c>
      <c r="AP11" s="5">
        <f t="shared" si="3"/>
        <v>3467739.76</v>
      </c>
      <c r="AQ11" s="5">
        <f t="shared" si="3"/>
        <v>3425028.55</v>
      </c>
      <c r="AR11" s="5">
        <f t="shared" si="3"/>
        <v>3382317.34</v>
      </c>
      <c r="AS11" s="5">
        <f t="shared" si="3"/>
        <v>3339606.131</v>
      </c>
      <c r="AT11" s="5">
        <f t="shared" si="3"/>
        <v>3296894.921</v>
      </c>
      <c r="AU11" s="5">
        <f t="shared" si="3"/>
        <v>3254183.711</v>
      </c>
      <c r="AV11" s="5">
        <f t="shared" si="3"/>
        <v>3211472.502</v>
      </c>
      <c r="AW11" s="5">
        <f t="shared" si="3"/>
        <v>3168761.292</v>
      </c>
      <c r="AX11" s="5">
        <f t="shared" si="3"/>
        <v>3126050.083</v>
      </c>
      <c r="AY11" s="5">
        <f t="shared" si="3"/>
        <v>3083338.873</v>
      </c>
      <c r="AZ11" s="5">
        <f t="shared" si="3"/>
        <v>3040627.663</v>
      </c>
      <c r="BA11" s="5">
        <f t="shared" si="3"/>
        <v>2997916.454</v>
      </c>
    </row>
    <row r="12" ht="14.25" customHeight="1">
      <c r="A12" s="1" t="s">
        <v>44</v>
      </c>
      <c r="B12" s="18">
        <f>B11*About!$A$38</f>
        <v>4606807.448</v>
      </c>
      <c r="C12" s="18">
        <f>C11*About!$A$38</f>
        <v>4568794.472</v>
      </c>
      <c r="D12" s="18">
        <f>D11*About!$A$38</f>
        <v>4530781.495</v>
      </c>
      <c r="E12" s="18">
        <f>E11*About!$A$38</f>
        <v>4492768.519</v>
      </c>
      <c r="F12" s="18">
        <f>F11*About!$A$38</f>
        <v>4454755.542</v>
      </c>
      <c r="G12" s="18">
        <f>G11*About!$A$38</f>
        <v>4416742.566</v>
      </c>
      <c r="H12" s="18">
        <f>H11*About!$A$38</f>
        <v>4378729.589</v>
      </c>
      <c r="I12" s="18">
        <f>I11*About!$A$38</f>
        <v>4340716.612</v>
      </c>
      <c r="J12" s="18">
        <f>J11*About!$A$38</f>
        <v>4302703.636</v>
      </c>
      <c r="K12" s="18">
        <f>K11*About!$A$38</f>
        <v>4264690.659</v>
      </c>
      <c r="L12" s="18">
        <f>L11*About!$A$38</f>
        <v>4226677.683</v>
      </c>
      <c r="M12" s="18">
        <f>M11*About!$A$38</f>
        <v>4188664.706</v>
      </c>
      <c r="N12" s="18">
        <f>N11*About!$A$38</f>
        <v>4150651.73</v>
      </c>
      <c r="O12" s="18">
        <f>O11*About!$A$38</f>
        <v>4112638.753</v>
      </c>
      <c r="P12" s="18">
        <f>P11*About!$A$38</f>
        <v>4074625.777</v>
      </c>
      <c r="Q12" s="18">
        <f>Q11*About!$A$38</f>
        <v>4036612.8</v>
      </c>
      <c r="R12" s="18">
        <f>R11*About!$A$38</f>
        <v>3998599.823</v>
      </c>
      <c r="S12" s="18">
        <f>S11*About!$A$38</f>
        <v>3960586.847</v>
      </c>
      <c r="T12" s="18">
        <f>T11*About!$A$38</f>
        <v>3922573.87</v>
      </c>
      <c r="U12" s="18">
        <f>U11*About!$A$38</f>
        <v>3884560.894</v>
      </c>
      <c r="V12" s="18">
        <f>V11*About!$A$38</f>
        <v>3846547.917</v>
      </c>
      <c r="W12" s="18">
        <f>W11*About!$A$38</f>
        <v>3808534.941</v>
      </c>
      <c r="X12" s="18">
        <f>X11*About!$A$38</f>
        <v>3770521.964</v>
      </c>
      <c r="Y12" s="18">
        <f>Y11*About!$A$38</f>
        <v>3732508.988</v>
      </c>
      <c r="Z12" s="18">
        <f>Z11*About!$A$38</f>
        <v>3694496.011</v>
      </c>
      <c r="AA12" s="18">
        <f>AA11*About!$A$38</f>
        <v>3656483.034</v>
      </c>
      <c r="AB12" s="18">
        <f>AB11*About!$A$38</f>
        <v>3618470.058</v>
      </c>
      <c r="AC12" s="18">
        <f>AC11*About!$A$38</f>
        <v>3580457.081</v>
      </c>
      <c r="AD12" s="18">
        <f>AD11*About!$A$38</f>
        <v>3542444.105</v>
      </c>
      <c r="AE12" s="18">
        <f>AE11*About!$A$38</f>
        <v>3504431.128</v>
      </c>
      <c r="AF12" s="18">
        <f>AF11*About!$A$38</f>
        <v>3466418.152</v>
      </c>
      <c r="AG12" s="18">
        <f>AG11*About!$A$38</f>
        <v>3428405.175</v>
      </c>
      <c r="AH12" s="18">
        <f>AH11*About!$A$38</f>
        <v>3390392.198</v>
      </c>
      <c r="AI12" s="18">
        <f>AI11*About!$A$38</f>
        <v>3352379.222</v>
      </c>
      <c r="AJ12" s="18">
        <f>AJ11*About!$A$38</f>
        <v>3314366.245</v>
      </c>
      <c r="AK12" s="18">
        <f>AK11*About!$A$38</f>
        <v>3276353.269</v>
      </c>
      <c r="AL12" s="18">
        <f>AL11*About!$A$38</f>
        <v>3238340.292</v>
      </c>
      <c r="AM12" s="18">
        <f>AM11*About!$A$38</f>
        <v>3200327.316</v>
      </c>
      <c r="AN12" s="18">
        <f>AN11*About!$A$38</f>
        <v>3162314.339</v>
      </c>
      <c r="AO12" s="18">
        <f>AO11*About!$A$38</f>
        <v>3124301.363</v>
      </c>
      <c r="AP12" s="18">
        <f>AP11*About!$A$38</f>
        <v>3086288.386</v>
      </c>
      <c r="AQ12" s="18">
        <f>AQ11*About!$A$38</f>
        <v>3048275.409</v>
      </c>
      <c r="AR12" s="18">
        <f>AR11*About!$A$38</f>
        <v>3010262.433</v>
      </c>
      <c r="AS12" s="18">
        <f>AS11*About!$A$38</f>
        <v>2972249.456</v>
      </c>
      <c r="AT12" s="18">
        <f>AT11*About!$A$38</f>
        <v>2934236.48</v>
      </c>
      <c r="AU12" s="18">
        <f>AU11*About!$A$38</f>
        <v>2896223.503</v>
      </c>
      <c r="AV12" s="18">
        <f>AV11*About!$A$38</f>
        <v>2858210.527</v>
      </c>
      <c r="AW12" s="18">
        <f>AW11*About!$A$38</f>
        <v>2820197.55</v>
      </c>
      <c r="AX12" s="18">
        <f>AX11*About!$A$38</f>
        <v>2782184.574</v>
      </c>
      <c r="AY12" s="18">
        <f>AY11*About!$A$38</f>
        <v>2744171.597</v>
      </c>
      <c r="AZ12" s="18">
        <f>AZ11*About!$A$38</f>
        <v>2706158.62</v>
      </c>
      <c r="BA12" s="18">
        <f>BA11*About!$A$38</f>
        <v>2668145.644</v>
      </c>
    </row>
    <row r="13" ht="14.25" customHeight="1">
      <c r="A13" s="1" t="s">
        <v>45</v>
      </c>
      <c r="B13" s="18">
        <v>5770615.641593203</v>
      </c>
      <c r="C13" s="18">
        <v>5579703.788667776</v>
      </c>
      <c r="D13" s="18">
        <v>5388791.935742349</v>
      </c>
      <c r="E13" s="18">
        <v>5197880.082816923</v>
      </c>
      <c r="F13" s="18">
        <v>5006968.229891497</v>
      </c>
      <c r="G13" s="18">
        <v>4816056.376966069</v>
      </c>
      <c r="H13" s="18">
        <v>4630891.425294572</v>
      </c>
      <c r="I13" s="18">
        <v>4445255.668226523</v>
      </c>
      <c r="J13" s="18">
        <v>4259148.648710598</v>
      </c>
      <c r="K13" s="18">
        <v>4072569.907682443</v>
      </c>
      <c r="L13" s="18">
        <v>3885518.984073026</v>
      </c>
      <c r="M13" s="18">
        <v>3865472.794437695</v>
      </c>
      <c r="N13" s="18">
        <v>3845426.604802365</v>
      </c>
      <c r="O13" s="18">
        <v>3825380.4151670355</v>
      </c>
      <c r="P13" s="18">
        <v>3805334.2255317057</v>
      </c>
      <c r="Q13" s="18">
        <v>3785288.035896375</v>
      </c>
      <c r="R13" s="18">
        <v>3765241.846261045</v>
      </c>
      <c r="S13" s="18">
        <v>3745195.6566257156</v>
      </c>
      <c r="T13" s="18">
        <v>3725149.4669903857</v>
      </c>
      <c r="U13" s="18">
        <v>3705103.2773550553</v>
      </c>
      <c r="V13" s="18">
        <v>3685057.0877197245</v>
      </c>
      <c r="W13" s="18">
        <v>3665010.898084395</v>
      </c>
      <c r="X13" s="18">
        <v>3644964.7084490648</v>
      </c>
      <c r="Y13" s="18">
        <v>3624918.518813735</v>
      </c>
      <c r="Z13" s="18">
        <v>3604872.3291784045</v>
      </c>
      <c r="AA13" s="18">
        <v>3584826.1395430746</v>
      </c>
      <c r="AB13" s="18">
        <v>3564779.9499077443</v>
      </c>
      <c r="AC13" s="18">
        <v>3544733.7602724144</v>
      </c>
      <c r="AD13" s="18">
        <v>3524687.5706370845</v>
      </c>
      <c r="AE13" s="18">
        <v>3504641.381001754</v>
      </c>
      <c r="AF13" s="18">
        <v>3484595.1913664243</v>
      </c>
      <c r="AG13" s="18">
        <f t="shared" ref="AG13:BA13" si="4">_xlfn.FORECAST.LINEAR(AG10,$B$13:$AF$13,$B$10:$AF$10)</f>
        <v>3047968.675</v>
      </c>
      <c r="AH13" s="18">
        <f t="shared" si="4"/>
        <v>2983317.361</v>
      </c>
      <c r="AI13" s="18">
        <f t="shared" si="4"/>
        <v>2918666.048</v>
      </c>
      <c r="AJ13" s="18">
        <f t="shared" si="4"/>
        <v>2854014.734</v>
      </c>
      <c r="AK13" s="18">
        <f t="shared" si="4"/>
        <v>2789363.42</v>
      </c>
      <c r="AL13" s="18">
        <f t="shared" si="4"/>
        <v>2724712.106</v>
      </c>
      <c r="AM13" s="18">
        <f t="shared" si="4"/>
        <v>2660060.793</v>
      </c>
      <c r="AN13" s="18">
        <f t="shared" si="4"/>
        <v>2595409.479</v>
      </c>
      <c r="AO13" s="18">
        <f t="shared" si="4"/>
        <v>2530758.165</v>
      </c>
      <c r="AP13" s="18">
        <f t="shared" si="4"/>
        <v>2466106.851</v>
      </c>
      <c r="AQ13" s="18">
        <f t="shared" si="4"/>
        <v>2401455.538</v>
      </c>
      <c r="AR13" s="18">
        <f t="shared" si="4"/>
        <v>2336804.224</v>
      </c>
      <c r="AS13" s="18">
        <f t="shared" si="4"/>
        <v>2272152.91</v>
      </c>
      <c r="AT13" s="18">
        <f t="shared" si="4"/>
        <v>2207501.596</v>
      </c>
      <c r="AU13" s="18">
        <f t="shared" si="4"/>
        <v>2142850.283</v>
      </c>
      <c r="AV13" s="18">
        <f t="shared" si="4"/>
        <v>2078198.969</v>
      </c>
      <c r="AW13" s="18">
        <f t="shared" si="4"/>
        <v>2013547.655</v>
      </c>
      <c r="AX13" s="18">
        <f t="shared" si="4"/>
        <v>1948896.341</v>
      </c>
      <c r="AY13" s="18">
        <f t="shared" si="4"/>
        <v>1884245.028</v>
      </c>
      <c r="AZ13" s="18">
        <f t="shared" si="4"/>
        <v>1819593.714</v>
      </c>
      <c r="BA13" s="18">
        <f t="shared" si="4"/>
        <v>1754942.4</v>
      </c>
    </row>
    <row r="14" ht="14.25" customHeight="1">
      <c r="A14" s="1" t="s">
        <v>46</v>
      </c>
      <c r="B14" s="18">
        <f t="shared" ref="B14:BA14" si="5">B13/B12</f>
        <v>1.252627922</v>
      </c>
      <c r="C14" s="18">
        <f t="shared" si="5"/>
        <v>1.221263907</v>
      </c>
      <c r="D14" s="18">
        <f t="shared" si="5"/>
        <v>1.189373608</v>
      </c>
      <c r="E14" s="18">
        <f t="shared" si="5"/>
        <v>1.156943667</v>
      </c>
      <c r="F14" s="18">
        <f t="shared" si="5"/>
        <v>1.123960267</v>
      </c>
      <c r="G14" s="18">
        <f t="shared" si="5"/>
        <v>1.090409121</v>
      </c>
      <c r="H14" s="18">
        <f t="shared" si="5"/>
        <v>1.057587899</v>
      </c>
      <c r="I14" s="18">
        <f t="shared" si="5"/>
        <v>1.024083363</v>
      </c>
      <c r="J14" s="18">
        <f t="shared" si="5"/>
        <v>0.9898772979</v>
      </c>
      <c r="K14" s="18">
        <f t="shared" si="5"/>
        <v>0.9549508354</v>
      </c>
      <c r="L14" s="18">
        <f t="shared" si="5"/>
        <v>0.9192844299</v>
      </c>
      <c r="M14" s="18">
        <f t="shared" si="5"/>
        <v>0.9228413028</v>
      </c>
      <c r="N14" s="18">
        <f t="shared" si="5"/>
        <v>0.9264633256</v>
      </c>
      <c r="O14" s="18">
        <f t="shared" si="5"/>
        <v>0.9301523048</v>
      </c>
      <c r="P14" s="18">
        <f t="shared" si="5"/>
        <v>0.9339101145</v>
      </c>
      <c r="Q14" s="18">
        <f t="shared" si="5"/>
        <v>0.9377386991</v>
      </c>
      <c r="R14" s="18">
        <f t="shared" si="5"/>
        <v>0.9416400772</v>
      </c>
      <c r="S14" s="18">
        <f t="shared" si="5"/>
        <v>0.9456163446</v>
      </c>
      <c r="T14" s="18">
        <f t="shared" si="5"/>
        <v>0.9496696787</v>
      </c>
      <c r="U14" s="18">
        <f t="shared" si="5"/>
        <v>0.9538023418</v>
      </c>
      <c r="V14" s="18">
        <f t="shared" si="5"/>
        <v>0.9580166859</v>
      </c>
      <c r="W14" s="18">
        <f t="shared" si="5"/>
        <v>0.9623151567</v>
      </c>
      <c r="X14" s="18">
        <f t="shared" si="5"/>
        <v>0.9667002986</v>
      </c>
      <c r="Y14" s="18">
        <f t="shared" si="5"/>
        <v>0.9711747596</v>
      </c>
      <c r="Z14" s="18">
        <f t="shared" si="5"/>
        <v>0.9757412969</v>
      </c>
      <c r="AA14" s="18">
        <f t="shared" si="5"/>
        <v>0.9804027821</v>
      </c>
      <c r="AB14" s="18">
        <f t="shared" si="5"/>
        <v>0.9851622075</v>
      </c>
      <c r="AC14" s="18">
        <f t="shared" si="5"/>
        <v>0.9900226926</v>
      </c>
      <c r="AD14" s="18">
        <f t="shared" si="5"/>
        <v>0.9949874907</v>
      </c>
      <c r="AE14" s="18">
        <f t="shared" si="5"/>
        <v>1.000059996</v>
      </c>
      <c r="AF14" s="18">
        <f t="shared" si="5"/>
        <v>1.005243753</v>
      </c>
      <c r="AG14" s="18">
        <f t="shared" si="5"/>
        <v>0.8890339734</v>
      </c>
      <c r="AH14" s="18">
        <f t="shared" si="5"/>
        <v>0.879932818</v>
      </c>
      <c r="AI14" s="18">
        <f t="shared" si="5"/>
        <v>0.8706252648</v>
      </c>
      <c r="AJ14" s="18">
        <f t="shared" si="5"/>
        <v>0.861104212</v>
      </c>
      <c r="AK14" s="18">
        <f t="shared" si="5"/>
        <v>0.8513622285</v>
      </c>
      <c r="AL14" s="18">
        <f t="shared" si="5"/>
        <v>0.8413915341</v>
      </c>
      <c r="AM14" s="18">
        <f t="shared" si="5"/>
        <v>0.8311839791</v>
      </c>
      <c r="AN14" s="18">
        <f t="shared" si="5"/>
        <v>0.8207310218</v>
      </c>
      <c r="AO14" s="18">
        <f t="shared" si="5"/>
        <v>0.810023705</v>
      </c>
      <c r="AP14" s="18">
        <f t="shared" si="5"/>
        <v>0.7990526299</v>
      </c>
      <c r="AQ14" s="18">
        <f t="shared" si="5"/>
        <v>0.7878079291</v>
      </c>
      <c r="AR14" s="18">
        <f t="shared" si="5"/>
        <v>0.7762792368</v>
      </c>
      <c r="AS14" s="18">
        <f t="shared" si="5"/>
        <v>0.7644556568</v>
      </c>
      <c r="AT14" s="18">
        <f t="shared" si="5"/>
        <v>0.7523257282</v>
      </c>
      <c r="AU14" s="18">
        <f t="shared" si="5"/>
        <v>0.7398773887</v>
      </c>
      <c r="AV14" s="18">
        <f t="shared" si="5"/>
        <v>0.727097934</v>
      </c>
      <c r="AW14" s="18">
        <f t="shared" si="5"/>
        <v>0.713973975</v>
      </c>
      <c r="AX14" s="18">
        <f t="shared" si="5"/>
        <v>0.7004913908</v>
      </c>
      <c r="AY14" s="18">
        <f t="shared" si="5"/>
        <v>0.6866352781</v>
      </c>
      <c r="AZ14" s="18">
        <f t="shared" si="5"/>
        <v>0.6723898962</v>
      </c>
      <c r="BA14" s="18">
        <f t="shared" si="5"/>
        <v>0.6577386074</v>
      </c>
    </row>
    <row r="15" ht="14.25" customHeight="1">
      <c r="A15" s="1" t="s">
        <v>47</v>
      </c>
      <c r="B15" s="18">
        <v>77011.17344112876</v>
      </c>
    </row>
    <row r="16" ht="14.25" customHeight="1">
      <c r="A16" s="19" t="s">
        <v>48</v>
      </c>
      <c r="B16" s="18">
        <f t="shared" ref="B16:BA16" si="6">$B$15*B14</f>
        <v>96466.34617</v>
      </c>
      <c r="C16" s="18">
        <f t="shared" si="6"/>
        <v>94050.96659</v>
      </c>
      <c r="D16" s="18">
        <f t="shared" si="6"/>
        <v>91595.05724</v>
      </c>
      <c r="E16" s="18">
        <f t="shared" si="6"/>
        <v>89097.58936</v>
      </c>
      <c r="F16" s="18">
        <f t="shared" si="6"/>
        <v>86557.49909</v>
      </c>
      <c r="G16" s="18">
        <f t="shared" si="6"/>
        <v>83973.68591</v>
      </c>
      <c r="H16" s="18">
        <f t="shared" si="6"/>
        <v>81446.0851</v>
      </c>
      <c r="I16" s="18">
        <f t="shared" si="6"/>
        <v>78865.86152</v>
      </c>
      <c r="J16" s="18">
        <f t="shared" si="6"/>
        <v>76231.61227</v>
      </c>
      <c r="K16" s="18">
        <f t="shared" si="6"/>
        <v>73541.88441</v>
      </c>
      <c r="L16" s="18">
        <f t="shared" si="6"/>
        <v>70795.17267</v>
      </c>
      <c r="M16" s="18">
        <f t="shared" si="6"/>
        <v>71069.09163</v>
      </c>
      <c r="N16" s="18">
        <f t="shared" si="6"/>
        <v>71348.02785</v>
      </c>
      <c r="O16" s="18">
        <f t="shared" si="6"/>
        <v>71632.12047</v>
      </c>
      <c r="P16" s="18">
        <f t="shared" si="6"/>
        <v>71921.51381</v>
      </c>
      <c r="Q16" s="18">
        <f t="shared" si="6"/>
        <v>72216.3576</v>
      </c>
      <c r="R16" s="18">
        <f t="shared" si="6"/>
        <v>72516.8073</v>
      </c>
      <c r="S16" s="18">
        <f t="shared" si="6"/>
        <v>72823.02432</v>
      </c>
      <c r="T16" s="18">
        <f t="shared" si="6"/>
        <v>73135.17634</v>
      </c>
      <c r="U16" s="18">
        <f t="shared" si="6"/>
        <v>73453.43757</v>
      </c>
      <c r="V16" s="18">
        <f t="shared" si="6"/>
        <v>73777.98916</v>
      </c>
      <c r="W16" s="18">
        <f t="shared" si="6"/>
        <v>74109.01944</v>
      </c>
      <c r="X16" s="18">
        <f t="shared" si="6"/>
        <v>74446.72436</v>
      </c>
      <c r="Y16" s="18">
        <f t="shared" si="6"/>
        <v>74791.30786</v>
      </c>
      <c r="Z16" s="18">
        <f t="shared" si="6"/>
        <v>75142.98225</v>
      </c>
      <c r="AA16" s="18">
        <f t="shared" si="6"/>
        <v>75501.96869</v>
      </c>
      <c r="AB16" s="18">
        <f t="shared" si="6"/>
        <v>75868.49763</v>
      </c>
      <c r="AC16" s="18">
        <f t="shared" si="6"/>
        <v>76242.80929</v>
      </c>
      <c r="AD16" s="18">
        <f t="shared" si="6"/>
        <v>76625.15422</v>
      </c>
      <c r="AE16" s="18">
        <f t="shared" si="6"/>
        <v>77015.79382</v>
      </c>
      <c r="AF16" s="18">
        <f t="shared" si="6"/>
        <v>77415.00099</v>
      </c>
      <c r="AG16" s="18">
        <f t="shared" si="6"/>
        <v>68465.54952</v>
      </c>
      <c r="AH16" s="18">
        <f t="shared" si="6"/>
        <v>67764.65886</v>
      </c>
      <c r="AI16" s="18">
        <f t="shared" si="6"/>
        <v>67047.87327</v>
      </c>
      <c r="AJ16" s="18">
        <f t="shared" si="6"/>
        <v>66314.64582</v>
      </c>
      <c r="AK16" s="18">
        <f t="shared" si="6"/>
        <v>65564.40424</v>
      </c>
      <c r="AL16" s="18">
        <f t="shared" si="6"/>
        <v>64796.54936</v>
      </c>
      <c r="AM16" s="18">
        <f t="shared" si="6"/>
        <v>64010.45358</v>
      </c>
      <c r="AN16" s="18">
        <f t="shared" si="6"/>
        <v>63205.45907</v>
      </c>
      <c r="AO16" s="18">
        <f t="shared" si="6"/>
        <v>62380.87604</v>
      </c>
      <c r="AP16" s="18">
        <f t="shared" si="6"/>
        <v>61535.98067</v>
      </c>
      <c r="AQ16" s="18">
        <f t="shared" si="6"/>
        <v>60670.01307</v>
      </c>
      <c r="AR16" s="18">
        <f t="shared" si="6"/>
        <v>59782.17494</v>
      </c>
      <c r="AS16" s="18">
        <f t="shared" si="6"/>
        <v>58871.62717</v>
      </c>
      <c r="AT16" s="18">
        <f t="shared" si="6"/>
        <v>57937.48714</v>
      </c>
      <c r="AU16" s="18">
        <f t="shared" si="6"/>
        <v>56978.82591</v>
      </c>
      <c r="AV16" s="18">
        <f t="shared" si="6"/>
        <v>55994.66511</v>
      </c>
      <c r="AW16" s="18">
        <f t="shared" si="6"/>
        <v>54983.97362</v>
      </c>
      <c r="AX16" s="18">
        <f t="shared" si="6"/>
        <v>53945.66399</v>
      </c>
      <c r="AY16" s="18">
        <f t="shared" si="6"/>
        <v>52878.58849</v>
      </c>
      <c r="AZ16" s="18">
        <f t="shared" si="6"/>
        <v>51781.53492</v>
      </c>
      <c r="BA16" s="18">
        <f t="shared" si="6"/>
        <v>50653.22198</v>
      </c>
    </row>
    <row r="17" ht="14.25" customHeight="1">
      <c r="A17" s="1" t="s">
        <v>49</v>
      </c>
      <c r="B17" s="18">
        <v>0.0</v>
      </c>
    </row>
    <row r="18" ht="14.25" customHeight="1">
      <c r="A18" s="1" t="s">
        <v>50</v>
      </c>
      <c r="B18" s="18">
        <v>0.0</v>
      </c>
      <c r="C18" s="18">
        <v>0.0</v>
      </c>
      <c r="D18" s="18">
        <v>0.0</v>
      </c>
      <c r="E18" s="18">
        <v>0.0</v>
      </c>
      <c r="F18" s="18">
        <v>0.0</v>
      </c>
      <c r="G18" s="18">
        <v>0.0</v>
      </c>
      <c r="H18" s="18">
        <v>0.0</v>
      </c>
      <c r="I18" s="18">
        <v>0.0</v>
      </c>
      <c r="J18" s="18">
        <v>0.0</v>
      </c>
      <c r="K18" s="18">
        <v>0.0</v>
      </c>
      <c r="L18" s="18">
        <v>0.0</v>
      </c>
      <c r="M18" s="18">
        <v>0.0</v>
      </c>
      <c r="N18" s="18">
        <v>0.0</v>
      </c>
      <c r="O18" s="18">
        <v>0.0</v>
      </c>
      <c r="P18" s="18">
        <v>0.0</v>
      </c>
      <c r="Q18" s="18">
        <v>0.0</v>
      </c>
      <c r="R18" s="18">
        <v>0.0</v>
      </c>
      <c r="S18" s="18">
        <v>0.0</v>
      </c>
      <c r="T18" s="18">
        <v>0.0</v>
      </c>
      <c r="U18" s="18">
        <v>0.0</v>
      </c>
      <c r="V18" s="18">
        <v>0.0</v>
      </c>
      <c r="W18" s="18">
        <v>0.0</v>
      </c>
      <c r="X18" s="18">
        <v>0.0</v>
      </c>
      <c r="Y18" s="18">
        <v>0.0</v>
      </c>
      <c r="Z18" s="18">
        <v>0.0</v>
      </c>
      <c r="AA18" s="18">
        <v>0.0</v>
      </c>
      <c r="AB18" s="18">
        <v>0.0</v>
      </c>
      <c r="AC18" s="18">
        <v>0.0</v>
      </c>
      <c r="AD18" s="18">
        <v>0.0</v>
      </c>
      <c r="AE18" s="18">
        <v>0.0</v>
      </c>
      <c r="AF18" s="18">
        <v>0.0</v>
      </c>
      <c r="AG18" s="18">
        <v>0.0</v>
      </c>
      <c r="AH18" s="18">
        <v>0.0</v>
      </c>
      <c r="AI18" s="18">
        <v>0.0</v>
      </c>
      <c r="AJ18" s="18">
        <v>0.0</v>
      </c>
      <c r="AK18" s="18">
        <v>0.0</v>
      </c>
      <c r="AL18" s="18">
        <v>0.0</v>
      </c>
      <c r="AM18" s="18">
        <v>0.0</v>
      </c>
      <c r="AN18" s="18">
        <v>0.0</v>
      </c>
      <c r="AO18" s="18">
        <v>0.0</v>
      </c>
      <c r="AP18" s="18">
        <v>0.0</v>
      </c>
      <c r="AQ18" s="18">
        <v>0.0</v>
      </c>
      <c r="AR18" s="18">
        <v>0.0</v>
      </c>
      <c r="AS18" s="18">
        <v>0.0</v>
      </c>
      <c r="AT18" s="18">
        <v>0.0</v>
      </c>
      <c r="AU18" s="18">
        <v>0.0</v>
      </c>
      <c r="AV18" s="18">
        <v>0.0</v>
      </c>
      <c r="AW18" s="18">
        <v>0.0</v>
      </c>
      <c r="AX18" s="18">
        <v>0.0</v>
      </c>
      <c r="AY18" s="18">
        <v>0.0</v>
      </c>
      <c r="AZ18" s="18">
        <v>0.0</v>
      </c>
      <c r="BA18" s="18">
        <v>0.0</v>
      </c>
    </row>
    <row r="19" ht="14.25" customHeight="1">
      <c r="A19" s="19"/>
    </row>
    <row r="20" ht="14.25" customHeight="1">
      <c r="A20" s="19"/>
    </row>
    <row r="21" ht="14.25" customHeight="1"/>
    <row r="22" ht="14.25" customHeight="1">
      <c r="A22" s="5" t="s">
        <v>51</v>
      </c>
    </row>
    <row r="23" ht="14.25" customHeight="1">
      <c r="A23" s="18" t="s">
        <v>52</v>
      </c>
      <c r="B23" s="18" t="s">
        <v>53</v>
      </c>
    </row>
    <row r="24" ht="14.25" customHeight="1"/>
    <row r="25" ht="14.25" customHeight="1">
      <c r="A25" s="18" t="s">
        <v>54</v>
      </c>
      <c r="B25" s="18" t="s">
        <v>55</v>
      </c>
      <c r="C25" s="18" t="s">
        <v>56</v>
      </c>
      <c r="E25" s="18" t="s">
        <v>57</v>
      </c>
      <c r="F25" s="18" t="s">
        <v>58</v>
      </c>
    </row>
    <row r="26" ht="14.25" customHeight="1">
      <c r="A26" s="18" t="s">
        <v>59</v>
      </c>
      <c r="B26" s="18" t="e">
        <v>#N/A</v>
      </c>
      <c r="C26" s="18" t="e">
        <v>#N/A</v>
      </c>
    </row>
    <row r="27" ht="14.25" customHeight="1">
      <c r="A27" s="18" t="s">
        <v>60</v>
      </c>
      <c r="B27" s="18">
        <v>3.4396772942024576</v>
      </c>
      <c r="C27" s="18">
        <v>68.33211892203406</v>
      </c>
      <c r="E27" s="18">
        <v>6.951842153918302</v>
      </c>
      <c r="F27" s="18">
        <v>138.10426506853423</v>
      </c>
    </row>
    <row r="28" ht="14.25" customHeight="1">
      <c r="A28" s="18" t="s">
        <v>61</v>
      </c>
      <c r="B28" s="18">
        <v>0.752246858616769</v>
      </c>
      <c r="C28" s="18">
        <v>15.798310345109863</v>
      </c>
      <c r="E28" s="18">
        <v>1.5203465251519233</v>
      </c>
      <c r="F28" s="18">
        <v>31.92955339238692</v>
      </c>
    </row>
    <row r="29" ht="14.25" customHeight="1">
      <c r="A29" s="18" t="s">
        <v>62</v>
      </c>
      <c r="B29" s="18">
        <v>0.0</v>
      </c>
      <c r="C29" s="18">
        <v>38.10408504974967</v>
      </c>
      <c r="E29" s="18">
        <v>0.0</v>
      </c>
      <c r="F29" s="18">
        <v>77.01117344112876</v>
      </c>
    </row>
    <row r="30" ht="14.25" customHeight="1">
      <c r="A30" s="18" t="s">
        <v>63</v>
      </c>
      <c r="B30" s="18">
        <v>0.0</v>
      </c>
      <c r="C30" s="18">
        <v>16.048024514257353</v>
      </c>
      <c r="E30" s="18">
        <v>0.0</v>
      </c>
      <c r="F30" s="18">
        <v>32.43424419301411</v>
      </c>
    </row>
    <row r="31" ht="14.25" customHeight="1">
      <c r="A31" s="18" t="s">
        <v>64</v>
      </c>
      <c r="B31" s="18">
        <v>1.7799214398712855</v>
      </c>
      <c r="C31" s="18">
        <v>6.2877402942667855</v>
      </c>
      <c r="E31" s="18">
        <v>3.5973528438891544</v>
      </c>
      <c r="F31" s="18">
        <v>12.707988073256061</v>
      </c>
    </row>
    <row r="32" ht="14.25" customHeight="1">
      <c r="A32" s="18" t="s">
        <v>65</v>
      </c>
      <c r="B32" s="18">
        <v>3.6097729646846477</v>
      </c>
      <c r="C32" s="18">
        <v>2.5109611862334766</v>
      </c>
      <c r="E32" s="18">
        <v>7.295618081459569</v>
      </c>
      <c r="F32" s="18">
        <v>5.074838227043036</v>
      </c>
    </row>
    <row r="33" ht="14.25" customHeight="1">
      <c r="A33" s="18" t="s">
        <v>66</v>
      </c>
      <c r="B33" s="18">
        <v>0.0</v>
      </c>
      <c r="C33" s="18">
        <v>54.610345686466886</v>
      </c>
      <c r="E33" s="18">
        <v>0.0</v>
      </c>
      <c r="F33" s="18">
        <v>110.3715467212912</v>
      </c>
    </row>
    <row r="34" ht="14.25" customHeight="1">
      <c r="A34" s="18" t="s">
        <v>67</v>
      </c>
      <c r="B34" s="18">
        <v>0.0</v>
      </c>
      <c r="C34" s="18">
        <v>7.675155867121905</v>
      </c>
      <c r="E34" s="18">
        <v>0.0</v>
      </c>
      <c r="F34" s="18">
        <v>15.512057536584392</v>
      </c>
    </row>
    <row r="35" ht="14.25" customHeight="1">
      <c r="A35" s="18" t="s">
        <v>68</v>
      </c>
      <c r="B35" s="18">
        <v>3.3409404500318773</v>
      </c>
      <c r="C35" s="18">
        <v>125.55197727588457</v>
      </c>
      <c r="E35" s="18">
        <v>6.75228769088573</v>
      </c>
      <c r="F35" s="18">
        <v>253.74982984753032</v>
      </c>
    </row>
    <row r="36" ht="14.25" customHeight="1">
      <c r="A36" s="18" t="s">
        <v>69</v>
      </c>
      <c r="B36" s="18">
        <v>0.07535936478172683</v>
      </c>
      <c r="C36" s="18">
        <v>77.12674022626668</v>
      </c>
      <c r="E36" s="18">
        <v>0.15230684857126578</v>
      </c>
      <c r="F36" s="18">
        <v>155.87884503089325</v>
      </c>
    </row>
    <row r="37" ht="14.25" customHeight="1">
      <c r="A37" s="18" t="s">
        <v>70</v>
      </c>
      <c r="B37" s="18">
        <v>1.0947084655985806</v>
      </c>
      <c r="C37" s="18">
        <v>6.971295451429898</v>
      </c>
      <c r="E37" s="18">
        <v>2.2124867557274697</v>
      </c>
      <c r="F37" s="18">
        <v>14.089503590454193</v>
      </c>
    </row>
    <row r="38" ht="14.25" customHeight="1">
      <c r="A38" s="18" t="s">
        <v>71</v>
      </c>
      <c r="B38" s="18">
        <v>0.0037120325552780667</v>
      </c>
      <c r="C38" s="18">
        <v>8.916943887885067</v>
      </c>
      <c r="E38" s="18">
        <v>0.007502292275497469</v>
      </c>
      <c r="F38" s="18">
        <v>18.02180294890039</v>
      </c>
    </row>
    <row r="39" ht="14.25" customHeight="1">
      <c r="A39" s="18" t="s">
        <v>72</v>
      </c>
      <c r="B39" s="18">
        <v>0.0</v>
      </c>
      <c r="C39" s="18">
        <v>15.298749469803766</v>
      </c>
      <c r="E39" s="18">
        <v>0.0</v>
      </c>
      <c r="F39" s="18">
        <v>30.919903924032802</v>
      </c>
    </row>
    <row r="40" ht="14.25" customHeight="1">
      <c r="A40" s="18" t="s">
        <v>73</v>
      </c>
      <c r="B40" s="18">
        <v>0.0</v>
      </c>
      <c r="C40" s="18">
        <v>42.27300000000001</v>
      </c>
      <c r="E40" s="18">
        <v>0.0</v>
      </c>
      <c r="F40" s="18">
        <v>85.43685882042256</v>
      </c>
    </row>
    <row r="41" ht="14.25" customHeight="1">
      <c r="A41" s="18" t="s">
        <v>74</v>
      </c>
      <c r="B41" s="18">
        <v>0.0</v>
      </c>
      <c r="C41" s="18">
        <v>17.362461864395268</v>
      </c>
      <c r="E41" s="18">
        <v>0.0</v>
      </c>
      <c r="F41" s="18">
        <v>35.09081927195394</v>
      </c>
    </row>
    <row r="42" ht="14.25" customHeight="1">
      <c r="A42" s="18" t="s">
        <v>75</v>
      </c>
    </row>
    <row r="43" ht="14.25" customHeight="1">
      <c r="A43" s="18" t="s">
        <v>76</v>
      </c>
      <c r="B43" s="18" t="e">
        <v>#N/A</v>
      </c>
      <c r="C43" s="18" t="e">
        <v>#N/A</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2">
    <mergeCell ref="D3:E3"/>
    <mergeCell ref="D4:E4"/>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17.43"/>
    <col customWidth="1" min="3" max="35" width="8.71"/>
  </cols>
  <sheetData>
    <row r="1" ht="14.25" customHeight="1">
      <c r="A1" s="15" t="s">
        <v>77</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row>
    <row r="2" ht="30.75" customHeight="1">
      <c r="A2" s="20" t="s">
        <v>78</v>
      </c>
      <c r="B2" s="20" t="s">
        <v>79</v>
      </c>
      <c r="C2" s="1">
        <v>2018.0</v>
      </c>
      <c r="D2" s="1">
        <v>2019.0</v>
      </c>
      <c r="E2" s="1">
        <v>2020.0</v>
      </c>
      <c r="F2" s="1">
        <v>2021.0</v>
      </c>
      <c r="G2" s="1">
        <v>2022.0</v>
      </c>
      <c r="H2" s="1">
        <v>2023.0</v>
      </c>
      <c r="I2" s="1">
        <v>2024.0</v>
      </c>
      <c r="J2" s="1">
        <v>2025.0</v>
      </c>
      <c r="K2" s="1">
        <v>2026.0</v>
      </c>
      <c r="L2" s="1">
        <v>2027.0</v>
      </c>
      <c r="M2" s="1">
        <v>2028.0</v>
      </c>
      <c r="N2" s="1">
        <v>2029.0</v>
      </c>
      <c r="O2" s="1">
        <v>2030.0</v>
      </c>
      <c r="P2" s="1">
        <v>2031.0</v>
      </c>
      <c r="Q2" s="1">
        <v>2032.0</v>
      </c>
      <c r="R2" s="1">
        <v>2033.0</v>
      </c>
      <c r="S2" s="1">
        <v>2034.0</v>
      </c>
      <c r="T2" s="1">
        <v>2035.0</v>
      </c>
      <c r="U2" s="1">
        <v>2036.0</v>
      </c>
      <c r="V2" s="1">
        <v>2037.0</v>
      </c>
      <c r="W2" s="1">
        <v>2038.0</v>
      </c>
      <c r="X2" s="1">
        <v>2039.0</v>
      </c>
      <c r="Y2" s="1">
        <v>2040.0</v>
      </c>
      <c r="Z2" s="1">
        <v>2041.0</v>
      </c>
      <c r="AA2" s="1">
        <v>2042.0</v>
      </c>
      <c r="AB2" s="1">
        <v>2043.0</v>
      </c>
      <c r="AC2" s="1">
        <v>2044.0</v>
      </c>
      <c r="AD2" s="1">
        <v>2045.0</v>
      </c>
      <c r="AE2" s="1">
        <v>2046.0</v>
      </c>
      <c r="AF2" s="1">
        <v>2047.0</v>
      </c>
      <c r="AG2" s="1">
        <v>2048.0</v>
      </c>
      <c r="AH2" s="1">
        <v>2049.0</v>
      </c>
      <c r="AI2" s="1">
        <v>2050.0</v>
      </c>
      <c r="AJ2" s="1">
        <v>2051.0</v>
      </c>
      <c r="AK2" s="1">
        <v>2052.0</v>
      </c>
      <c r="AL2" s="1">
        <v>2053.0</v>
      </c>
      <c r="AM2" s="1">
        <v>2054.0</v>
      </c>
      <c r="AN2" s="1">
        <v>2055.0</v>
      </c>
      <c r="AO2" s="1">
        <v>2056.0</v>
      </c>
      <c r="AP2" s="1">
        <v>2057.0</v>
      </c>
      <c r="AQ2" s="1">
        <v>2058.0</v>
      </c>
      <c r="AR2" s="1">
        <v>2059.0</v>
      </c>
      <c r="AS2" s="1">
        <v>2060.0</v>
      </c>
      <c r="AT2" s="1">
        <v>2061.0</v>
      </c>
      <c r="AU2" s="1">
        <v>2062.0</v>
      </c>
      <c r="AV2" s="1">
        <v>2063.0</v>
      </c>
      <c r="AW2" s="1">
        <v>2064.0</v>
      </c>
      <c r="AX2" s="1">
        <v>2065.0</v>
      </c>
      <c r="AY2" s="1">
        <v>2066.0</v>
      </c>
      <c r="AZ2" s="1">
        <v>2067.0</v>
      </c>
      <c r="BA2" s="1">
        <v>2068.0</v>
      </c>
      <c r="BB2" s="1">
        <v>2069.0</v>
      </c>
      <c r="BC2" s="1">
        <v>2070.0</v>
      </c>
      <c r="BD2" s="1"/>
      <c r="BE2" s="1"/>
      <c r="BF2" s="1"/>
      <c r="BG2" s="1"/>
    </row>
    <row r="3" ht="14.25" customHeight="1">
      <c r="A3" s="5" t="s">
        <v>69</v>
      </c>
      <c r="B3" s="5" t="s">
        <v>80</v>
      </c>
      <c r="C3" s="5">
        <v>7185.655063958159</v>
      </c>
      <c r="D3" s="5">
        <v>7148.971053592184</v>
      </c>
      <c r="E3" s="5">
        <v>7112.28704322621</v>
      </c>
      <c r="F3" s="5">
        <v>7075.6030328602355</v>
      </c>
      <c r="G3" s="5">
        <v>7038.919022494261</v>
      </c>
      <c r="H3" s="5">
        <v>7002.235012128286</v>
      </c>
      <c r="I3" s="5">
        <v>6965.551001762312</v>
      </c>
      <c r="J3" s="5">
        <v>6928.866991396338</v>
      </c>
      <c r="K3" s="5">
        <v>6892.1829810303625</v>
      </c>
      <c r="L3" s="5">
        <v>6851.258959808095</v>
      </c>
      <c r="M3" s="5">
        <v>6813.627802942046</v>
      </c>
      <c r="N3" s="5">
        <v>6774.153953253934</v>
      </c>
      <c r="O3" s="5">
        <v>6727.799801134517</v>
      </c>
      <c r="P3" s="5">
        <v>6683.196044008744</v>
      </c>
      <c r="Q3" s="5">
        <v>6636.354205000381</v>
      </c>
      <c r="R3" s="5">
        <v>6588.518302741872</v>
      </c>
      <c r="S3" s="5">
        <v>6547.775053991485</v>
      </c>
      <c r="T3" s="5">
        <v>6505.116814758651</v>
      </c>
      <c r="U3" s="5">
        <v>6453.422787469082</v>
      </c>
      <c r="V3" s="5">
        <v>6411.16930743789</v>
      </c>
      <c r="W3" s="5">
        <v>6366.471755369568</v>
      </c>
      <c r="X3" s="5">
        <v>6316.829929330567</v>
      </c>
      <c r="Y3" s="5">
        <v>6266.012270506766</v>
      </c>
      <c r="Z3" s="5">
        <v>6226.165914934701</v>
      </c>
      <c r="AA3" s="5">
        <v>6177.7439681364785</v>
      </c>
      <c r="AB3" s="5">
        <v>6133.575949393676</v>
      </c>
      <c r="AC3" s="5">
        <v>6089.110473236556</v>
      </c>
      <c r="AD3" s="5">
        <v>6048.04207505289</v>
      </c>
      <c r="AE3" s="5">
        <v>5995.95406657903</v>
      </c>
      <c r="AF3" s="5">
        <v>5951.810213116177</v>
      </c>
      <c r="AG3" s="5">
        <v>5907.4100770717405</v>
      </c>
      <c r="AH3" s="5">
        <v>5862.878895514462</v>
      </c>
      <c r="AI3" s="5">
        <v>5768.088583728277</v>
      </c>
      <c r="AJ3" s="18">
        <f t="shared" ref="AJ3:BC3" si="1">_xlfn.FORECAST.LINEAR(AJ2,$C$3:$AI$3,$C$2:$AI$2)</f>
        <v>5785.928909</v>
      </c>
      <c r="AK3" s="18">
        <f t="shared" si="1"/>
        <v>5742.226406</v>
      </c>
      <c r="AL3" s="18">
        <f t="shared" si="1"/>
        <v>5698.523903</v>
      </c>
      <c r="AM3" s="18">
        <f t="shared" si="1"/>
        <v>5654.821399</v>
      </c>
      <c r="AN3" s="18">
        <f t="shared" si="1"/>
        <v>5611.118896</v>
      </c>
      <c r="AO3" s="18">
        <f t="shared" si="1"/>
        <v>5567.416392</v>
      </c>
      <c r="AP3" s="18">
        <f t="shared" si="1"/>
        <v>5523.713889</v>
      </c>
      <c r="AQ3" s="18">
        <f t="shared" si="1"/>
        <v>5480.011386</v>
      </c>
      <c r="AR3" s="18">
        <f t="shared" si="1"/>
        <v>5436.308882</v>
      </c>
      <c r="AS3" s="18">
        <f t="shared" si="1"/>
        <v>5392.606379</v>
      </c>
      <c r="AT3" s="18">
        <f t="shared" si="1"/>
        <v>5348.903875</v>
      </c>
      <c r="AU3" s="18">
        <f t="shared" si="1"/>
        <v>5305.201372</v>
      </c>
      <c r="AV3" s="18">
        <f t="shared" si="1"/>
        <v>5261.498869</v>
      </c>
      <c r="AW3" s="18">
        <f t="shared" si="1"/>
        <v>5217.796365</v>
      </c>
      <c r="AX3" s="18">
        <f t="shared" si="1"/>
        <v>5174.093862</v>
      </c>
      <c r="AY3" s="18">
        <f t="shared" si="1"/>
        <v>5130.391359</v>
      </c>
      <c r="AZ3" s="18">
        <f t="shared" si="1"/>
        <v>5086.688855</v>
      </c>
      <c r="BA3" s="18">
        <f t="shared" si="1"/>
        <v>5042.986352</v>
      </c>
      <c r="BB3" s="18">
        <f t="shared" si="1"/>
        <v>4999.283848</v>
      </c>
      <c r="BC3" s="18">
        <f t="shared" si="1"/>
        <v>4955.581345</v>
      </c>
    </row>
    <row r="4" ht="14.25" customHeight="1">
      <c r="A4" s="15" t="s">
        <v>81</v>
      </c>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row>
    <row r="5" ht="14.25" customHeight="1">
      <c r="A5" s="20" t="s">
        <v>82</v>
      </c>
      <c r="B5" s="20" t="s">
        <v>83</v>
      </c>
      <c r="C5" s="22" t="s">
        <v>84</v>
      </c>
      <c r="D5" s="22" t="s">
        <v>85</v>
      </c>
      <c r="E5" s="23" t="s">
        <v>86</v>
      </c>
      <c r="F5" s="20" t="s">
        <v>87</v>
      </c>
    </row>
    <row r="6" ht="14.25" customHeight="1">
      <c r="A6" s="5" t="s">
        <v>69</v>
      </c>
      <c r="B6" s="5" t="s">
        <v>80</v>
      </c>
      <c r="C6" s="24">
        <v>2.3182711198428287</v>
      </c>
      <c r="D6" s="24">
        <v>118.98821218074656</v>
      </c>
      <c r="E6" s="25">
        <v>2018.0</v>
      </c>
      <c r="F6" s="5" t="s">
        <v>88</v>
      </c>
    </row>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29"/>
    <col customWidth="1" min="2" max="4" width="11.71"/>
    <col customWidth="1" min="5" max="26" width="8.71"/>
  </cols>
  <sheetData>
    <row r="1" ht="14.25" customHeight="1">
      <c r="A1" s="15" t="s">
        <v>89</v>
      </c>
      <c r="B1" s="15"/>
      <c r="C1" s="15"/>
      <c r="E1" s="5" t="s">
        <v>90</v>
      </c>
      <c r="F1" s="5">
        <v>1000000.0</v>
      </c>
    </row>
    <row r="2" ht="14.25" customHeight="1">
      <c r="B2" s="1">
        <v>2020.0</v>
      </c>
      <c r="C2" s="1">
        <v>2030.0</v>
      </c>
      <c r="D2" s="1">
        <v>2050.0</v>
      </c>
    </row>
    <row r="3" ht="14.25" customHeight="1">
      <c r="A3" s="5" t="s">
        <v>91</v>
      </c>
      <c r="B3" s="26">
        <v>1650000.0</v>
      </c>
      <c r="C3" s="26">
        <v>1600000.0</v>
      </c>
      <c r="D3" s="26">
        <v>1550000.0</v>
      </c>
    </row>
    <row r="4" ht="14.25" customHeight="1">
      <c r="A4" s="5" t="s">
        <v>92</v>
      </c>
      <c r="B4" s="5">
        <v>770000.0</v>
      </c>
      <c r="C4" s="5">
        <v>730000.0</v>
      </c>
      <c r="D4" s="5">
        <v>680000.0</v>
      </c>
    </row>
    <row r="5" ht="14.25" customHeight="1">
      <c r="A5" s="5" t="s">
        <v>67</v>
      </c>
      <c r="B5" s="5">
        <v>2080000.0</v>
      </c>
      <c r="C5" s="5">
        <v>2000000.0</v>
      </c>
      <c r="D5" s="5">
        <v>1850000.0</v>
      </c>
    </row>
    <row r="6" ht="14.25" customHeight="1">
      <c r="A6" s="5" t="s">
        <v>93</v>
      </c>
      <c r="B6" s="5">
        <v>1500000.0</v>
      </c>
      <c r="C6" s="5">
        <v>1280000.0</v>
      </c>
      <c r="D6" s="5">
        <v>1080000.0</v>
      </c>
    </row>
    <row r="7" ht="14.25" customHeight="1">
      <c r="A7" s="5" t="s">
        <v>94</v>
      </c>
      <c r="B7" s="5">
        <v>790000.0</v>
      </c>
      <c r="C7" s="5">
        <v>560000.0</v>
      </c>
      <c r="D7" s="5">
        <v>410000.0</v>
      </c>
    </row>
    <row r="8" ht="14.25" customHeight="1">
      <c r="A8" s="5" t="s">
        <v>95</v>
      </c>
      <c r="B8" s="5">
        <v>2000000.0</v>
      </c>
      <c r="C8" s="5">
        <v>1820000.0</v>
      </c>
      <c r="D8" s="5">
        <v>1600000.0</v>
      </c>
    </row>
    <row r="9" ht="14.25" customHeight="1">
      <c r="A9" s="5" t="s">
        <v>66</v>
      </c>
      <c r="B9" s="5">
        <v>4000000.0</v>
      </c>
      <c r="C9" s="5">
        <v>3440000.0</v>
      </c>
      <c r="D9" s="5">
        <v>2840000.0</v>
      </c>
    </row>
    <row r="10" ht="14.25" customHeight="1">
      <c r="A10" s="5" t="s">
        <v>96</v>
      </c>
      <c r="B10" s="26">
        <v>800000.0</v>
      </c>
      <c r="C10" s="26">
        <v>800000.0</v>
      </c>
      <c r="D10" s="26">
        <v>780000.0</v>
      </c>
    </row>
    <row r="11" ht="14.25" customHeight="1">
      <c r="A11" s="5" t="s">
        <v>97</v>
      </c>
      <c r="B11" s="5">
        <v>690000.0</v>
      </c>
      <c r="C11" s="5">
        <v>660000.0</v>
      </c>
      <c r="D11" s="5">
        <v>610000.0</v>
      </c>
    </row>
    <row r="12" ht="14.25" customHeight="1">
      <c r="A12" s="5" t="s">
        <v>98</v>
      </c>
      <c r="B12" s="26">
        <v>1650000.0</v>
      </c>
      <c r="C12" s="26">
        <v>1600000.0</v>
      </c>
      <c r="D12" s="26">
        <v>1550000.0</v>
      </c>
    </row>
    <row r="13" ht="14.25" customHeight="1">
      <c r="A13" s="5" t="s">
        <v>99</v>
      </c>
      <c r="B13" s="5">
        <v>3500000.0</v>
      </c>
      <c r="C13" s="5">
        <v>2980000.0</v>
      </c>
      <c r="D13" s="5">
        <v>2520000.0</v>
      </c>
    </row>
    <row r="14" ht="14.25" customHeight="1">
      <c r="A14" s="5" t="s">
        <v>100</v>
      </c>
      <c r="B14" s="26">
        <v>800000.0</v>
      </c>
      <c r="C14" s="26">
        <v>800000.0</v>
      </c>
      <c r="D14" s="26">
        <v>780000.0</v>
      </c>
    </row>
    <row r="15" ht="14.25" customHeight="1">
      <c r="A15" s="5" t="s">
        <v>101</v>
      </c>
      <c r="B15" s="26">
        <v>800000.0</v>
      </c>
      <c r="C15" s="26">
        <v>800000.0</v>
      </c>
      <c r="D15" s="26">
        <v>780000.0</v>
      </c>
    </row>
    <row r="16" ht="14.25" customHeight="1">
      <c r="A16" s="5" t="s">
        <v>102</v>
      </c>
      <c r="B16" s="5">
        <v>690000.0</v>
      </c>
      <c r="C16" s="5">
        <v>660000.0</v>
      </c>
      <c r="D16" s="5">
        <v>610000.0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43"/>
    <col customWidth="1" min="2" max="7" width="10.71"/>
    <col customWidth="1" min="8" max="8" width="29.29"/>
    <col customWidth="1" min="9" max="26" width="10.71"/>
  </cols>
  <sheetData>
    <row r="1">
      <c r="A1" s="1" t="s">
        <v>103</v>
      </c>
      <c r="B1" s="1">
        <v>2020.0</v>
      </c>
      <c r="C1" s="1">
        <v>2023.0</v>
      </c>
      <c r="D1" s="1">
        <v>2030.0</v>
      </c>
      <c r="E1" s="1">
        <v>2050.0</v>
      </c>
      <c r="H1" s="1" t="s">
        <v>104</v>
      </c>
      <c r="I1" s="1">
        <v>2020.0</v>
      </c>
      <c r="J1" s="1">
        <v>2023.0</v>
      </c>
      <c r="K1" s="1">
        <v>2030.0</v>
      </c>
      <c r="L1" s="1">
        <v>2050.0</v>
      </c>
    </row>
    <row r="2">
      <c r="A2" s="5" t="s">
        <v>105</v>
      </c>
      <c r="B2" s="18">
        <v>45250.0</v>
      </c>
      <c r="C2" s="18">
        <v>47000.0</v>
      </c>
      <c r="D2" s="18">
        <v>45600.0</v>
      </c>
      <c r="E2" s="18">
        <v>44100.0</v>
      </c>
      <c r="H2" s="5" t="s">
        <v>105</v>
      </c>
      <c r="I2" s="18">
        <v>0.13</v>
      </c>
      <c r="J2" s="18">
        <v>1.4</v>
      </c>
      <c r="K2" s="18">
        <v>1.35</v>
      </c>
      <c r="L2" s="18">
        <v>1.3</v>
      </c>
    </row>
    <row r="3">
      <c r="A3" s="5" t="s">
        <v>106</v>
      </c>
      <c r="B3" s="18">
        <v>41177.0</v>
      </c>
      <c r="C3" s="18">
        <v>47000.0</v>
      </c>
      <c r="D3" s="18">
        <v>45600.0</v>
      </c>
      <c r="E3" s="18">
        <v>44100.0</v>
      </c>
      <c r="H3" s="5" t="s">
        <v>106</v>
      </c>
      <c r="I3" s="18">
        <v>0.12</v>
      </c>
      <c r="J3" s="18">
        <v>1.4</v>
      </c>
      <c r="K3" s="18">
        <v>1.35</v>
      </c>
      <c r="L3" s="18">
        <v>1.3</v>
      </c>
    </row>
    <row r="4">
      <c r="A4" s="5" t="s">
        <v>107</v>
      </c>
      <c r="B4" s="18">
        <v>56580.0</v>
      </c>
      <c r="C4" s="18">
        <v>64500.0</v>
      </c>
      <c r="D4" s="18">
        <v>62500.0</v>
      </c>
      <c r="E4" s="18">
        <v>60600.0</v>
      </c>
      <c r="H4" s="5" t="s">
        <v>107</v>
      </c>
      <c r="I4" s="18">
        <v>0.11</v>
      </c>
      <c r="J4" s="18">
        <v>1.25</v>
      </c>
      <c r="K4" s="18">
        <v>1.2</v>
      </c>
      <c r="L4" s="18">
        <v>1.15</v>
      </c>
    </row>
    <row r="5">
      <c r="A5" s="5"/>
      <c r="H5" s="5"/>
    </row>
    <row r="6">
      <c r="A6" s="1" t="s">
        <v>103</v>
      </c>
      <c r="B6" s="1">
        <v>2020.0</v>
      </c>
      <c r="C6" s="1">
        <v>2023.0</v>
      </c>
      <c r="D6" s="1">
        <v>2030.0</v>
      </c>
      <c r="E6" s="1">
        <v>2050.0</v>
      </c>
      <c r="H6" s="1" t="s">
        <v>104</v>
      </c>
      <c r="I6" s="1">
        <v>2020.0</v>
      </c>
      <c r="J6" s="1">
        <v>2023.0</v>
      </c>
      <c r="K6" s="1">
        <v>2030.0</v>
      </c>
      <c r="L6" s="1">
        <v>2050.0</v>
      </c>
    </row>
    <row r="7">
      <c r="A7" s="5" t="s">
        <v>105</v>
      </c>
      <c r="B7" s="18">
        <f>B2*About!$A$37</f>
        <v>43440</v>
      </c>
      <c r="C7" s="18">
        <f>C2*About!$A$39</f>
        <v>36660</v>
      </c>
      <c r="D7" s="18">
        <f>D2*About!$A$39</f>
        <v>35568</v>
      </c>
      <c r="E7" s="18">
        <f>E2*About!$A$39</f>
        <v>34398</v>
      </c>
      <c r="H7" s="5" t="s">
        <v>105</v>
      </c>
      <c r="I7" s="18">
        <f>I2*About!$A$37</f>
        <v>0.1248</v>
      </c>
      <c r="J7" s="18">
        <f>J2*About!$A$39</f>
        <v>1.092</v>
      </c>
      <c r="K7" s="18">
        <f>K2*About!$A$39</f>
        <v>1.053</v>
      </c>
      <c r="L7" s="18">
        <f>L2*About!$A$39</f>
        <v>1.014</v>
      </c>
    </row>
    <row r="8">
      <c r="A8" s="5" t="s">
        <v>106</v>
      </c>
      <c r="B8" s="18">
        <f>B3*About!$A$37</f>
        <v>39529.92</v>
      </c>
      <c r="C8" s="18">
        <f>C3*About!$A$39</f>
        <v>36660</v>
      </c>
      <c r="D8" s="18">
        <f>D3*About!$A$39</f>
        <v>35568</v>
      </c>
      <c r="E8" s="18">
        <f>E3*About!$A$39</f>
        <v>34398</v>
      </c>
      <c r="H8" s="5" t="s">
        <v>106</v>
      </c>
      <c r="I8" s="18">
        <f>I3*About!$A$37</f>
        <v>0.1152</v>
      </c>
      <c r="J8" s="18">
        <f>J3*About!$A$39</f>
        <v>1.092</v>
      </c>
      <c r="K8" s="18">
        <f>K3*About!$A$39</f>
        <v>1.053</v>
      </c>
      <c r="L8" s="18">
        <f>L3*About!$A$39</f>
        <v>1.014</v>
      </c>
    </row>
    <row r="9">
      <c r="A9" s="5" t="s">
        <v>107</v>
      </c>
      <c r="B9" s="18">
        <f>B4*About!$A$37</f>
        <v>54316.8</v>
      </c>
      <c r="C9" s="18">
        <f>C4*About!$A$39</f>
        <v>50310</v>
      </c>
      <c r="D9" s="18">
        <f>D4*About!$A$39</f>
        <v>48750</v>
      </c>
      <c r="E9" s="18">
        <f>E4*About!$A$39</f>
        <v>47268</v>
      </c>
      <c r="H9" s="5" t="s">
        <v>107</v>
      </c>
      <c r="I9" s="18">
        <f>I4*About!$A$37</f>
        <v>0.1056</v>
      </c>
      <c r="J9" s="18">
        <f>J4*About!$A$39</f>
        <v>0.975</v>
      </c>
      <c r="K9" s="18">
        <f>K4*About!$A$39</f>
        <v>0.936</v>
      </c>
      <c r="L9" s="18">
        <f>L4*About!$A$39</f>
        <v>0.897</v>
      </c>
    </row>
    <row r="10">
      <c r="A10" s="5" t="s">
        <v>108</v>
      </c>
      <c r="B10" s="18">
        <f t="shared" ref="B10:E10" si="1">ROUNDUP(AVERAGE(B9:E9),0)</f>
        <v>50162</v>
      </c>
      <c r="C10" s="18">
        <f t="shared" si="1"/>
        <v>48776</v>
      </c>
      <c r="D10" s="18">
        <f t="shared" si="1"/>
        <v>48009</v>
      </c>
      <c r="E10" s="18">
        <f t="shared" si="1"/>
        <v>47268</v>
      </c>
      <c r="H10" s="5" t="s">
        <v>108</v>
      </c>
      <c r="I10" s="18">
        <f t="shared" ref="I10:L10" si="2">ROUND(AVERAGE(I7:I9),2)</f>
        <v>0.12</v>
      </c>
      <c r="J10" s="18">
        <f t="shared" si="2"/>
        <v>1.05</v>
      </c>
      <c r="K10" s="18">
        <f t="shared" si="2"/>
        <v>1.01</v>
      </c>
      <c r="L10" s="18">
        <f t="shared" si="2"/>
        <v>0.98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3.71"/>
    <col customWidth="1" min="2" max="7" width="10.71"/>
    <col customWidth="1" min="8" max="8" width="33.0"/>
    <col customWidth="1" min="9" max="26" width="10.71"/>
  </cols>
  <sheetData>
    <row r="1">
      <c r="A1" s="1" t="s">
        <v>103</v>
      </c>
      <c r="B1" s="1">
        <v>2020.0</v>
      </c>
      <c r="C1" s="1">
        <v>2023.0</v>
      </c>
      <c r="D1" s="1">
        <v>2030.0</v>
      </c>
      <c r="E1" s="1">
        <v>2050.0</v>
      </c>
      <c r="H1" s="1" t="s">
        <v>104</v>
      </c>
      <c r="I1" s="1">
        <v>2020.0</v>
      </c>
      <c r="J1" s="1">
        <v>2023.0</v>
      </c>
      <c r="K1" s="1">
        <v>2030.0</v>
      </c>
      <c r="L1" s="1">
        <v>2050.0</v>
      </c>
    </row>
    <row r="2">
      <c r="A2" s="5" t="s">
        <v>109</v>
      </c>
      <c r="B2" s="18">
        <v>23200.0</v>
      </c>
      <c r="C2" s="18">
        <v>26500.0</v>
      </c>
      <c r="D2" s="18">
        <v>25700.0</v>
      </c>
      <c r="E2" s="18">
        <v>24900.0</v>
      </c>
      <c r="H2" s="5" t="s">
        <v>109</v>
      </c>
      <c r="I2" s="18">
        <v>0.0</v>
      </c>
      <c r="J2" s="18">
        <v>3.6</v>
      </c>
      <c r="K2" s="18">
        <v>3.5</v>
      </c>
      <c r="L2" s="18">
        <v>3.4</v>
      </c>
    </row>
    <row r="3">
      <c r="A3" s="5" t="s">
        <v>110</v>
      </c>
      <c r="B3" s="18">
        <v>23200.0</v>
      </c>
      <c r="C3" s="18">
        <v>26800.0</v>
      </c>
      <c r="D3" s="18">
        <v>26000.0</v>
      </c>
      <c r="E3" s="18">
        <v>25200.0</v>
      </c>
      <c r="H3" s="5" t="s">
        <v>110</v>
      </c>
      <c r="I3" s="18">
        <v>0.13</v>
      </c>
      <c r="J3" s="18">
        <v>2.6</v>
      </c>
      <c r="K3" s="18">
        <v>2.5</v>
      </c>
      <c r="L3" s="18">
        <v>2.4</v>
      </c>
    </row>
    <row r="6">
      <c r="A6" s="1" t="s">
        <v>103</v>
      </c>
      <c r="B6" s="1">
        <v>2020.0</v>
      </c>
      <c r="C6" s="1">
        <v>2023.0</v>
      </c>
      <c r="D6" s="1">
        <v>2030.0</v>
      </c>
      <c r="E6" s="1">
        <v>2050.0</v>
      </c>
      <c r="H6" s="1" t="s">
        <v>104</v>
      </c>
      <c r="I6" s="1">
        <v>2020.0</v>
      </c>
      <c r="J6" s="1">
        <v>2023.0</v>
      </c>
      <c r="K6" s="1">
        <v>2030.0</v>
      </c>
      <c r="L6" s="1">
        <v>2050.0</v>
      </c>
    </row>
    <row r="7">
      <c r="A7" s="5" t="s">
        <v>109</v>
      </c>
      <c r="B7" s="18">
        <f>B2*About!$A$37</f>
        <v>22272</v>
      </c>
      <c r="C7" s="18">
        <f>C2*About!$A$39</f>
        <v>20670</v>
      </c>
      <c r="D7" s="18">
        <f>D2*About!$A$39</f>
        <v>20046</v>
      </c>
      <c r="E7" s="18">
        <f>E2*About!$A$39</f>
        <v>19422</v>
      </c>
      <c r="H7" s="5" t="s">
        <v>109</v>
      </c>
      <c r="I7" s="18">
        <f>I2*About!$A$37</f>
        <v>0</v>
      </c>
      <c r="J7" s="18">
        <f>J2*About!$A$39</f>
        <v>2.808</v>
      </c>
      <c r="K7" s="18">
        <f>K2*About!$A$39</f>
        <v>2.73</v>
      </c>
      <c r="L7" s="18">
        <f>L2*About!$A$39</f>
        <v>2.652</v>
      </c>
    </row>
    <row r="8">
      <c r="A8" s="5" t="s">
        <v>110</v>
      </c>
      <c r="B8" s="18">
        <f>B3*About!$A$37</f>
        <v>22272</v>
      </c>
      <c r="C8" s="18">
        <f>C3*About!$A$39</f>
        <v>20904</v>
      </c>
      <c r="D8" s="18">
        <f>D3*About!$A$39</f>
        <v>20280</v>
      </c>
      <c r="E8" s="18">
        <f>E3*About!$A$39</f>
        <v>19656</v>
      </c>
      <c r="H8" s="5" t="s">
        <v>110</v>
      </c>
      <c r="I8" s="18">
        <f>I3*About!$A$37</f>
        <v>0.1248</v>
      </c>
      <c r="J8" s="18">
        <f>J3*About!$A$39</f>
        <v>2.028</v>
      </c>
      <c r="K8" s="18">
        <f>K3*About!$A$39</f>
        <v>1.95</v>
      </c>
      <c r="L8" s="18">
        <f>L3*About!$A$39</f>
        <v>1.872</v>
      </c>
    </row>
    <row r="9">
      <c r="A9" s="5" t="s">
        <v>111</v>
      </c>
      <c r="B9" s="18">
        <f t="shared" ref="B9:E9" si="1">ROUNDUP(AVERAGE(B7:B8),0)</f>
        <v>22272</v>
      </c>
      <c r="C9" s="18">
        <f t="shared" si="1"/>
        <v>20787</v>
      </c>
      <c r="D9" s="18">
        <f t="shared" si="1"/>
        <v>20163</v>
      </c>
      <c r="E9" s="18">
        <f t="shared" si="1"/>
        <v>19539</v>
      </c>
      <c r="H9" s="5" t="s">
        <v>111</v>
      </c>
      <c r="I9" s="18">
        <f>I8</f>
        <v>0.1248</v>
      </c>
      <c r="J9" s="18">
        <f t="shared" ref="J9:L9" si="2">ROUND(AVERAGE(J7:J8),2)</f>
        <v>2.42</v>
      </c>
      <c r="K9" s="18">
        <f t="shared" si="2"/>
        <v>2.34</v>
      </c>
      <c r="L9" s="18">
        <f t="shared" si="2"/>
        <v>2.26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29"/>
    <col customWidth="1" min="2" max="7" width="10.71"/>
    <col customWidth="1" min="8" max="8" width="36.29"/>
    <col customWidth="1" min="9" max="26" width="10.71"/>
  </cols>
  <sheetData>
    <row r="1">
      <c r="A1" s="1" t="s">
        <v>103</v>
      </c>
      <c r="B1" s="1">
        <v>2020.0</v>
      </c>
      <c r="C1" s="1">
        <v>2023.0</v>
      </c>
      <c r="D1" s="1">
        <v>2030.0</v>
      </c>
      <c r="E1" s="1">
        <v>2050.0</v>
      </c>
      <c r="H1" s="1" t="s">
        <v>104</v>
      </c>
      <c r="I1" s="1">
        <v>2020.0</v>
      </c>
      <c r="J1" s="1">
        <v>2023.0</v>
      </c>
      <c r="K1" s="1">
        <v>2030.0</v>
      </c>
      <c r="L1" s="1">
        <v>2050.0</v>
      </c>
    </row>
    <row r="2">
      <c r="A2" s="5" t="s">
        <v>112</v>
      </c>
      <c r="B2" s="18">
        <f>C2</f>
        <v>127000</v>
      </c>
      <c r="C2" s="18">
        <v>127000.0</v>
      </c>
      <c r="D2" s="18">
        <v>120000.0</v>
      </c>
      <c r="E2" s="18">
        <v>113000.0</v>
      </c>
      <c r="H2" s="5" t="s">
        <v>112</v>
      </c>
      <c r="I2" s="18">
        <f>J2</f>
        <v>2.4</v>
      </c>
      <c r="J2" s="18">
        <v>2.4</v>
      </c>
      <c r="K2" s="18">
        <v>2.3</v>
      </c>
      <c r="L2" s="18">
        <v>2.2</v>
      </c>
    </row>
    <row r="3">
      <c r="A3" s="5"/>
      <c r="H3" s="5"/>
    </row>
    <row r="5">
      <c r="A5" s="1" t="s">
        <v>103</v>
      </c>
      <c r="B5" s="1">
        <v>2020.0</v>
      </c>
      <c r="C5" s="1">
        <v>2023.0</v>
      </c>
      <c r="D5" s="1">
        <v>2030.0</v>
      </c>
      <c r="E5" s="1">
        <v>2050.0</v>
      </c>
      <c r="H5" s="1" t="s">
        <v>104</v>
      </c>
      <c r="I5" s="1">
        <v>2020.0</v>
      </c>
      <c r="J5" s="1">
        <v>2023.0</v>
      </c>
      <c r="K5" s="1">
        <v>2030.0</v>
      </c>
      <c r="L5" s="1">
        <v>2050.0</v>
      </c>
    </row>
    <row r="6">
      <c r="A6" s="5" t="s">
        <v>112</v>
      </c>
      <c r="B6" s="18">
        <f>B2*About!$A$39</f>
        <v>99060</v>
      </c>
      <c r="C6" s="18">
        <f>C2*About!$A$39</f>
        <v>99060</v>
      </c>
      <c r="D6" s="18">
        <f>D2*About!$A$39</f>
        <v>93600</v>
      </c>
      <c r="E6" s="18">
        <f>E2*About!$A$39</f>
        <v>88140</v>
      </c>
      <c r="H6" s="5" t="s">
        <v>112</v>
      </c>
      <c r="I6" s="18">
        <f>ROUND(I2*About!$A$39,2)</f>
        <v>1.87</v>
      </c>
      <c r="J6" s="18">
        <f>ROUND(J2*About!$A$39,2)</f>
        <v>1.87</v>
      </c>
      <c r="K6" s="18">
        <f>ROUND(K2*About!$A$39,2)</f>
        <v>1.79</v>
      </c>
      <c r="L6" s="18">
        <f>ROUND(L2*About!$A$39,2)</f>
        <v>1.72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14"/>
    <col customWidth="1" min="2" max="7" width="10.71"/>
    <col customWidth="1" min="8" max="8" width="36.86"/>
    <col customWidth="1" min="9" max="26" width="10.71"/>
  </cols>
  <sheetData>
    <row r="1">
      <c r="A1" s="1" t="s">
        <v>103</v>
      </c>
      <c r="B1" s="1">
        <v>2020.0</v>
      </c>
      <c r="C1" s="1">
        <v>2023.0</v>
      </c>
      <c r="D1" s="1">
        <v>2030.0</v>
      </c>
      <c r="E1" s="1">
        <v>2050.0</v>
      </c>
      <c r="H1" s="1" t="s">
        <v>104</v>
      </c>
      <c r="I1" s="1">
        <v>2020.0</v>
      </c>
      <c r="J1" s="1">
        <v>2023.0</v>
      </c>
      <c r="K1" s="1">
        <v>2030.0</v>
      </c>
      <c r="L1" s="1">
        <v>2050.0</v>
      </c>
    </row>
    <row r="2">
      <c r="A2" s="5" t="s">
        <v>113</v>
      </c>
      <c r="B2" s="18">
        <v>53000.0</v>
      </c>
      <c r="C2" s="18">
        <v>43000.0</v>
      </c>
      <c r="D2" s="18">
        <v>41000.0</v>
      </c>
      <c r="E2" s="18">
        <v>38000.0</v>
      </c>
      <c r="H2" s="5" t="s">
        <v>113</v>
      </c>
      <c r="I2" s="18">
        <v>0.5</v>
      </c>
      <c r="J2" s="18">
        <v>0.74</v>
      </c>
      <c r="K2" s="18">
        <v>0.71</v>
      </c>
      <c r="L2" s="18">
        <v>0.66</v>
      </c>
    </row>
    <row r="3">
      <c r="A3" s="5" t="s">
        <v>114</v>
      </c>
      <c r="B3" s="18">
        <v>41900.0</v>
      </c>
      <c r="C3" s="18">
        <v>47800.0</v>
      </c>
      <c r="D3" s="18">
        <v>45800.0</v>
      </c>
      <c r="E3" s="18">
        <v>42500.0</v>
      </c>
      <c r="H3" s="5" t="s">
        <v>114</v>
      </c>
      <c r="I3" s="18">
        <v>0.5</v>
      </c>
      <c r="J3" s="18">
        <v>0.57</v>
      </c>
      <c r="K3" s="18">
        <v>0.55</v>
      </c>
      <c r="L3" s="18">
        <v>0.51</v>
      </c>
    </row>
    <row r="4">
      <c r="A4" s="5" t="s">
        <v>115</v>
      </c>
      <c r="B4" s="18">
        <v>37700.0</v>
      </c>
      <c r="C4" s="18">
        <v>60400.0</v>
      </c>
      <c r="D4" s="18">
        <v>58000.0</v>
      </c>
      <c r="E4" s="18">
        <v>54000.0</v>
      </c>
      <c r="H4" s="5" t="s">
        <v>115</v>
      </c>
      <c r="I4" s="18">
        <v>0.65</v>
      </c>
      <c r="J4" s="18">
        <v>0.57</v>
      </c>
      <c r="K4" s="18">
        <v>0.55</v>
      </c>
      <c r="L4" s="18">
        <v>0.51</v>
      </c>
    </row>
    <row r="6">
      <c r="A6" s="1" t="s">
        <v>103</v>
      </c>
      <c r="B6" s="1">
        <v>2020.0</v>
      </c>
      <c r="C6" s="1">
        <v>2023.0</v>
      </c>
      <c r="D6" s="1">
        <v>2030.0</v>
      </c>
      <c r="E6" s="1">
        <v>2050.0</v>
      </c>
      <c r="H6" s="1" t="s">
        <v>104</v>
      </c>
      <c r="I6" s="1">
        <v>2020.0</v>
      </c>
      <c r="J6" s="1">
        <v>2023.0</v>
      </c>
      <c r="K6" s="1">
        <v>2030.0</v>
      </c>
      <c r="L6" s="1">
        <v>2050.0</v>
      </c>
    </row>
    <row r="7">
      <c r="A7" s="5" t="s">
        <v>113</v>
      </c>
      <c r="B7" s="18">
        <f>B2*About!$A$37</f>
        <v>50880</v>
      </c>
      <c r="C7" s="18">
        <f>C2*About!$A$39</f>
        <v>33540</v>
      </c>
      <c r="D7" s="18">
        <f>D2*About!$A$39</f>
        <v>31980</v>
      </c>
      <c r="E7" s="18">
        <f>E2*About!$A$39</f>
        <v>29640</v>
      </c>
      <c r="H7" s="5" t="s">
        <v>113</v>
      </c>
      <c r="I7" s="18">
        <f>I2*About!$A$37</f>
        <v>0.48</v>
      </c>
      <c r="J7" s="18">
        <f>J2*About!$A$39</f>
        <v>0.5772</v>
      </c>
      <c r="K7" s="18">
        <f>K2*About!$A$39</f>
        <v>0.5538</v>
      </c>
      <c r="L7" s="18">
        <f>L2*About!$A$39</f>
        <v>0.5148</v>
      </c>
    </row>
    <row r="8">
      <c r="A8" s="5" t="s">
        <v>114</v>
      </c>
      <c r="B8" s="18">
        <f>B3*About!$A$37</f>
        <v>40224</v>
      </c>
      <c r="C8" s="18">
        <f>C3*About!$A$39</f>
        <v>37284</v>
      </c>
      <c r="D8" s="18">
        <f>D3*About!$A$39</f>
        <v>35724</v>
      </c>
      <c r="E8" s="18">
        <f>E3*About!$A$39</f>
        <v>33150</v>
      </c>
      <c r="H8" s="5" t="s">
        <v>114</v>
      </c>
      <c r="I8" s="18">
        <f>I3*About!$A$37</f>
        <v>0.48</v>
      </c>
      <c r="J8" s="18">
        <f>J3*About!$A$39</f>
        <v>0.4446</v>
      </c>
      <c r="K8" s="18">
        <f>K3*About!$A$39</f>
        <v>0.429</v>
      </c>
      <c r="L8" s="18">
        <f>L3*About!$A$39</f>
        <v>0.3978</v>
      </c>
    </row>
    <row r="9">
      <c r="A9" s="5" t="s">
        <v>115</v>
      </c>
      <c r="B9" s="18">
        <f>B4*About!$A$37</f>
        <v>36192</v>
      </c>
      <c r="C9" s="18">
        <f>C4*About!$A$39</f>
        <v>47112</v>
      </c>
      <c r="D9" s="18">
        <f>D4*About!$A$39</f>
        <v>45240</v>
      </c>
      <c r="E9" s="18">
        <f>E4*About!$A$39</f>
        <v>42120</v>
      </c>
      <c r="H9" s="5" t="s">
        <v>115</v>
      </c>
      <c r="I9" s="18">
        <f>I4*About!$A$37</f>
        <v>0.624</v>
      </c>
      <c r="J9" s="18">
        <f>J4*About!$A$39</f>
        <v>0.4446</v>
      </c>
      <c r="K9" s="18">
        <f>K4*About!$A$39</f>
        <v>0.429</v>
      </c>
      <c r="L9" s="18">
        <f>L4*About!$A$39</f>
        <v>0.3978</v>
      </c>
    </row>
    <row r="10">
      <c r="A10" s="5" t="s">
        <v>116</v>
      </c>
      <c r="B10" s="18">
        <f t="shared" ref="B10:E10" si="1">ROUNDUP(AVERAGE(B9:E9),0)</f>
        <v>42666</v>
      </c>
      <c r="C10" s="18">
        <f t="shared" si="1"/>
        <v>44824</v>
      </c>
      <c r="D10" s="18">
        <f t="shared" si="1"/>
        <v>43680</v>
      </c>
      <c r="E10" s="18">
        <f t="shared" si="1"/>
        <v>42120</v>
      </c>
      <c r="H10" s="5" t="s">
        <v>116</v>
      </c>
      <c r="I10" s="18">
        <f t="shared" ref="I10:L10" si="2">ROUND(AVERAGE(I7:I9),2)</f>
        <v>0.53</v>
      </c>
      <c r="J10" s="18">
        <f t="shared" si="2"/>
        <v>0.49</v>
      </c>
      <c r="K10" s="18">
        <f t="shared" si="2"/>
        <v>0.47</v>
      </c>
      <c r="L10" s="18">
        <f t="shared" si="2"/>
        <v>0.44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29"/>
    <col customWidth="1" min="2" max="7" width="10.71"/>
    <col customWidth="1" min="8" max="8" width="27.0"/>
    <col customWidth="1" min="9" max="26" width="10.71"/>
  </cols>
  <sheetData>
    <row r="1">
      <c r="A1" s="1" t="s">
        <v>103</v>
      </c>
      <c r="B1" s="1">
        <v>2020.0</v>
      </c>
      <c r="C1" s="1">
        <v>2023.0</v>
      </c>
      <c r="D1" s="1">
        <v>2030.0</v>
      </c>
      <c r="E1" s="1">
        <v>2050.0</v>
      </c>
      <c r="H1" s="1" t="s">
        <v>104</v>
      </c>
      <c r="I1" s="1">
        <v>2020.0</v>
      </c>
      <c r="J1" s="1">
        <v>2023.0</v>
      </c>
      <c r="K1" s="1">
        <v>2030.0</v>
      </c>
      <c r="L1" s="1">
        <v>2050.0</v>
      </c>
    </row>
    <row r="2">
      <c r="A2" s="5" t="s">
        <v>117</v>
      </c>
      <c r="B2" s="18">
        <v>60000.0</v>
      </c>
      <c r="C2" s="18">
        <v>40000.0</v>
      </c>
      <c r="D2" s="18">
        <v>36000.0</v>
      </c>
      <c r="E2" s="18">
        <v>30000.0</v>
      </c>
      <c r="H2" s="5" t="s">
        <v>117</v>
      </c>
      <c r="I2" s="18">
        <v>0.0</v>
      </c>
      <c r="J2" s="18">
        <v>0.0</v>
      </c>
      <c r="K2" s="18">
        <v>0.0</v>
      </c>
      <c r="L2" s="18">
        <v>0.0</v>
      </c>
    </row>
    <row r="5">
      <c r="A5" s="1" t="s">
        <v>103</v>
      </c>
      <c r="B5" s="1">
        <v>2020.0</v>
      </c>
      <c r="C5" s="1">
        <v>2023.0</v>
      </c>
      <c r="D5" s="1">
        <v>2030.0</v>
      </c>
      <c r="E5" s="1">
        <v>2050.0</v>
      </c>
      <c r="H5" s="1" t="s">
        <v>104</v>
      </c>
      <c r="I5" s="1">
        <v>2020.0</v>
      </c>
      <c r="J5" s="1">
        <v>2023.0</v>
      </c>
      <c r="K5" s="1">
        <v>2030.0</v>
      </c>
      <c r="L5" s="1">
        <v>2050.0</v>
      </c>
    </row>
    <row r="6">
      <c r="A6" s="5" t="s">
        <v>117</v>
      </c>
      <c r="B6" s="18">
        <f>B2*About!$A$37</f>
        <v>57600</v>
      </c>
      <c r="C6" s="18">
        <f>C2*About!$A$39</f>
        <v>31200</v>
      </c>
      <c r="D6" s="18">
        <f>D2*About!$A$39</f>
        <v>28080</v>
      </c>
      <c r="E6" s="18">
        <f>E2*About!$A$39</f>
        <v>23400</v>
      </c>
      <c r="H6" s="5" t="s">
        <v>117</v>
      </c>
      <c r="I6" s="18">
        <f>ROUND(I2*About!$A$39,2)</f>
        <v>0</v>
      </c>
      <c r="J6" s="18">
        <f>ROUND(J2*About!$A$39,2)</f>
        <v>0</v>
      </c>
      <c r="K6" s="18">
        <f>ROUND(K2*About!$A$39,2)</f>
        <v>0</v>
      </c>
      <c r="L6" s="18">
        <f>ROUND(L2*About!$A$39,2)</f>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43"/>
    <col customWidth="1" min="2" max="7" width="10.71"/>
    <col customWidth="1" min="8" max="8" width="33.29"/>
    <col customWidth="1" min="9" max="26" width="10.71"/>
  </cols>
  <sheetData>
    <row r="1">
      <c r="A1" s="1" t="s">
        <v>103</v>
      </c>
      <c r="B1" s="1">
        <v>2020.0</v>
      </c>
      <c r="C1" s="1">
        <v>2023.0</v>
      </c>
      <c r="D1" s="1">
        <v>2030.0</v>
      </c>
      <c r="E1" s="1">
        <v>2050.0</v>
      </c>
      <c r="H1" s="1" t="s">
        <v>104</v>
      </c>
      <c r="I1" s="1">
        <v>2020.0</v>
      </c>
      <c r="J1" s="1">
        <v>2023.0</v>
      </c>
      <c r="K1" s="1">
        <v>2030.0</v>
      </c>
      <c r="L1" s="1">
        <v>2050.0</v>
      </c>
    </row>
    <row r="2">
      <c r="A2" s="5" t="s">
        <v>118</v>
      </c>
      <c r="B2" s="18">
        <v>73600.0</v>
      </c>
      <c r="C2" s="18">
        <v>118768.0</v>
      </c>
      <c r="D2" s="18">
        <v>99791.0</v>
      </c>
      <c r="E2" s="18">
        <v>81290.0</v>
      </c>
      <c r="H2" s="5" t="s">
        <v>118</v>
      </c>
      <c r="I2" s="18">
        <v>5.5</v>
      </c>
      <c r="J2" s="18">
        <v>5.5</v>
      </c>
      <c r="K2" s="18">
        <v>4.8</v>
      </c>
      <c r="L2" s="18">
        <v>3.9</v>
      </c>
    </row>
    <row r="5">
      <c r="A5" s="1" t="s">
        <v>103</v>
      </c>
      <c r="B5" s="1">
        <v>2020.0</v>
      </c>
      <c r="C5" s="1">
        <v>2023.0</v>
      </c>
      <c r="D5" s="1">
        <v>2030.0</v>
      </c>
      <c r="E5" s="1">
        <v>2050.0</v>
      </c>
      <c r="H5" s="1" t="s">
        <v>104</v>
      </c>
      <c r="I5" s="1">
        <v>2020.0</v>
      </c>
      <c r="J5" s="1">
        <v>2023.0</v>
      </c>
      <c r="K5" s="1">
        <v>2030.0</v>
      </c>
      <c r="L5" s="1">
        <v>2050.0</v>
      </c>
    </row>
    <row r="6">
      <c r="A6" s="5" t="s">
        <v>118</v>
      </c>
      <c r="B6" s="18">
        <f>ROUNDUP(B2*About!$A$37,0)</f>
        <v>70656</v>
      </c>
      <c r="C6" s="18">
        <f>ROUNDUP(C2*About!$A$37,0)</f>
        <v>114018</v>
      </c>
      <c r="D6" s="18">
        <f>ROUNDUP(D2*About!$A$37,0)</f>
        <v>95800</v>
      </c>
      <c r="E6" s="18">
        <f>ROUNDUP(E2*About!$A$37,0)</f>
        <v>78039</v>
      </c>
      <c r="H6" s="5" t="s">
        <v>118</v>
      </c>
      <c r="I6" s="18">
        <f>ROUND(I2*About!$A$39,2)</f>
        <v>4.29</v>
      </c>
      <c r="J6" s="18">
        <f>ROUND(J2*About!$A$39,2)</f>
        <v>4.29</v>
      </c>
      <c r="K6" s="18">
        <f>ROUND(K2*About!$A$39,2)</f>
        <v>3.74</v>
      </c>
      <c r="L6" s="18">
        <f>ROUND(L2*About!$A$39,2)</f>
        <v>3.04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43"/>
    <col customWidth="1" min="2" max="7" width="10.71"/>
    <col customWidth="1" min="8" max="8" width="52.71"/>
    <col customWidth="1" min="9" max="26" width="10.71"/>
  </cols>
  <sheetData>
    <row r="1">
      <c r="A1" s="1" t="s">
        <v>103</v>
      </c>
      <c r="B1" s="1">
        <v>2020.0</v>
      </c>
      <c r="C1" s="1">
        <v>2023.0</v>
      </c>
      <c r="D1" s="1">
        <v>2030.0</v>
      </c>
      <c r="E1" s="1">
        <v>2050.0</v>
      </c>
      <c r="H1" s="1" t="s">
        <v>104</v>
      </c>
      <c r="I1" s="1">
        <v>2020.0</v>
      </c>
      <c r="J1" s="1">
        <v>2023.0</v>
      </c>
      <c r="K1" s="1">
        <v>2030.0</v>
      </c>
      <c r="L1" s="1">
        <v>2050.0</v>
      </c>
    </row>
    <row r="2">
      <c r="A2" s="5" t="s">
        <v>119</v>
      </c>
      <c r="B2" s="18">
        <v>15000.0</v>
      </c>
      <c r="C2" s="27" t="s">
        <v>120</v>
      </c>
      <c r="D2" s="27" t="s">
        <v>120</v>
      </c>
      <c r="E2" s="27" t="s">
        <v>120</v>
      </c>
      <c r="H2" s="5" t="s">
        <v>119</v>
      </c>
      <c r="I2" s="18">
        <v>0.0</v>
      </c>
      <c r="J2" s="27" t="s">
        <v>120</v>
      </c>
      <c r="K2" s="27" t="s">
        <v>120</v>
      </c>
      <c r="L2" s="27" t="s">
        <v>120</v>
      </c>
    </row>
    <row r="3">
      <c r="A3" s="5" t="s">
        <v>121</v>
      </c>
      <c r="B3" s="27" t="s">
        <v>120</v>
      </c>
      <c r="C3" s="18">
        <v>7500.0</v>
      </c>
      <c r="D3" s="18">
        <v>6800.0</v>
      </c>
      <c r="E3" s="18">
        <v>6100.0</v>
      </c>
      <c r="H3" s="5" t="s">
        <v>121</v>
      </c>
      <c r="I3" s="27" t="s">
        <v>120</v>
      </c>
      <c r="J3" s="18">
        <v>0.0</v>
      </c>
      <c r="K3" s="18">
        <v>0.0</v>
      </c>
      <c r="L3" s="18">
        <v>0.0</v>
      </c>
    </row>
    <row r="4">
      <c r="A4" s="5" t="s">
        <v>122</v>
      </c>
      <c r="B4" s="27" t="s">
        <v>120</v>
      </c>
      <c r="C4" s="18">
        <v>4900.0</v>
      </c>
      <c r="D4" s="18">
        <v>4400.0</v>
      </c>
      <c r="E4" s="18">
        <v>3900.0</v>
      </c>
      <c r="H4" s="5" t="s">
        <v>122</v>
      </c>
      <c r="I4" s="27" t="s">
        <v>120</v>
      </c>
      <c r="J4" s="18">
        <v>0.0</v>
      </c>
      <c r="K4" s="18">
        <v>0.0</v>
      </c>
      <c r="L4" s="18">
        <v>0.0</v>
      </c>
    </row>
    <row r="5">
      <c r="A5" s="5" t="s">
        <v>123</v>
      </c>
      <c r="B5" s="27" t="s">
        <v>120</v>
      </c>
      <c r="C5" s="18">
        <v>4700.0</v>
      </c>
      <c r="D5" s="18">
        <v>4200.0</v>
      </c>
      <c r="E5" s="18">
        <v>3700.0</v>
      </c>
      <c r="H5" s="5" t="s">
        <v>123</v>
      </c>
      <c r="I5" s="27" t="s">
        <v>120</v>
      </c>
      <c r="J5" s="18">
        <v>0.0</v>
      </c>
      <c r="K5" s="18">
        <v>0.0</v>
      </c>
      <c r="L5" s="18">
        <v>0.0</v>
      </c>
    </row>
    <row r="6">
      <c r="A6" s="5" t="s">
        <v>124</v>
      </c>
      <c r="B6" s="27" t="s">
        <v>120</v>
      </c>
      <c r="C6" s="18">
        <v>9000.0</v>
      </c>
      <c r="D6" s="18">
        <v>7500.0</v>
      </c>
      <c r="E6" s="18">
        <v>6100.0</v>
      </c>
      <c r="H6" s="5" t="s">
        <v>124</v>
      </c>
      <c r="I6" s="27" t="s">
        <v>120</v>
      </c>
      <c r="J6" s="18">
        <v>0.0</v>
      </c>
      <c r="K6" s="18">
        <v>0.0</v>
      </c>
      <c r="L6" s="18">
        <v>0.0</v>
      </c>
    </row>
    <row r="9">
      <c r="A9" s="1" t="s">
        <v>103</v>
      </c>
      <c r="B9" s="1">
        <v>2020.0</v>
      </c>
      <c r="C9" s="1">
        <v>2023.0</v>
      </c>
      <c r="D9" s="1">
        <v>2030.0</v>
      </c>
      <c r="E9" s="1">
        <v>2050.0</v>
      </c>
      <c r="H9" s="1" t="s">
        <v>104</v>
      </c>
      <c r="I9" s="1">
        <v>2020.0</v>
      </c>
      <c r="J9" s="1">
        <v>2023.0</v>
      </c>
      <c r="K9" s="1">
        <v>2030.0</v>
      </c>
      <c r="L9" s="1">
        <v>2050.0</v>
      </c>
    </row>
    <row r="10">
      <c r="A10" s="5" t="s">
        <v>119</v>
      </c>
      <c r="B10" s="18">
        <f>B2*About!$A$37</f>
        <v>14400</v>
      </c>
      <c r="C10" s="27" t="s">
        <v>120</v>
      </c>
      <c r="D10" s="27" t="s">
        <v>120</v>
      </c>
      <c r="E10" s="27" t="s">
        <v>120</v>
      </c>
      <c r="H10" s="5" t="s">
        <v>119</v>
      </c>
      <c r="I10" s="18">
        <v>0.0</v>
      </c>
      <c r="J10" s="27" t="s">
        <v>120</v>
      </c>
      <c r="K10" s="27" t="s">
        <v>120</v>
      </c>
      <c r="L10" s="27" t="s">
        <v>120</v>
      </c>
    </row>
    <row r="11">
      <c r="A11" s="5" t="s">
        <v>121</v>
      </c>
      <c r="B11" s="27" t="s">
        <v>120</v>
      </c>
      <c r="C11" s="18">
        <f>C3*About!$A$39</f>
        <v>5850</v>
      </c>
      <c r="D11" s="18">
        <f>D3*About!$A$39</f>
        <v>5304</v>
      </c>
      <c r="E11" s="18">
        <f>E3*About!$A$39</f>
        <v>4758</v>
      </c>
      <c r="H11" s="5" t="s">
        <v>121</v>
      </c>
      <c r="I11" s="27" t="s">
        <v>120</v>
      </c>
      <c r="J11" s="18">
        <v>0.0</v>
      </c>
      <c r="K11" s="18">
        <v>0.0</v>
      </c>
      <c r="L11" s="18">
        <v>0.0</v>
      </c>
    </row>
    <row r="12">
      <c r="A12" s="5" t="s">
        <v>122</v>
      </c>
      <c r="B12" s="27" t="s">
        <v>120</v>
      </c>
      <c r="C12" s="18">
        <f>C4*About!$A$39</f>
        <v>3822</v>
      </c>
      <c r="D12" s="18">
        <f>D4*About!$A$39</f>
        <v>3432</v>
      </c>
      <c r="E12" s="18">
        <f>E4*About!$A$39</f>
        <v>3042</v>
      </c>
      <c r="H12" s="5" t="s">
        <v>122</v>
      </c>
      <c r="I12" s="27" t="s">
        <v>120</v>
      </c>
      <c r="J12" s="18">
        <v>0.0</v>
      </c>
      <c r="K12" s="18">
        <v>0.0</v>
      </c>
      <c r="L12" s="18">
        <v>0.0</v>
      </c>
    </row>
    <row r="13">
      <c r="A13" s="5" t="s">
        <v>123</v>
      </c>
      <c r="B13" s="27" t="s">
        <v>120</v>
      </c>
      <c r="C13" s="18">
        <f>C5*About!$A$39</f>
        <v>3666</v>
      </c>
      <c r="D13" s="18">
        <f>D5*About!$A$39</f>
        <v>3276</v>
      </c>
      <c r="E13" s="18">
        <f>E5*About!$A$39</f>
        <v>2886</v>
      </c>
      <c r="H13" s="5" t="s">
        <v>123</v>
      </c>
      <c r="I13" s="27" t="s">
        <v>120</v>
      </c>
      <c r="J13" s="18">
        <v>0.0</v>
      </c>
      <c r="K13" s="18">
        <v>0.0</v>
      </c>
      <c r="L13" s="18">
        <v>0.0</v>
      </c>
    </row>
    <row r="14">
      <c r="A14" s="5" t="s">
        <v>124</v>
      </c>
      <c r="B14" s="27" t="s">
        <v>120</v>
      </c>
      <c r="C14" s="18">
        <f>C6*About!$A$39</f>
        <v>7020</v>
      </c>
      <c r="D14" s="18">
        <f>D6*About!$A$39</f>
        <v>5850</v>
      </c>
      <c r="E14" s="18">
        <f>E6*About!$A$39</f>
        <v>4758</v>
      </c>
      <c r="H14" s="5" t="s">
        <v>124</v>
      </c>
      <c r="I14" s="27" t="s">
        <v>120</v>
      </c>
      <c r="J14" s="18">
        <v>0.0</v>
      </c>
      <c r="K14" s="18">
        <v>0.0</v>
      </c>
      <c r="L14" s="18">
        <v>0.0</v>
      </c>
    </row>
    <row r="15">
      <c r="A15" s="5" t="s">
        <v>125</v>
      </c>
      <c r="B15" s="18">
        <f>B10</f>
        <v>14400</v>
      </c>
      <c r="C15" s="18">
        <f t="shared" ref="C15:E15" si="1">AVERAGE(C11:C14)</f>
        <v>5089.5</v>
      </c>
      <c r="D15" s="18">
        <f t="shared" si="1"/>
        <v>4465.5</v>
      </c>
      <c r="E15" s="18">
        <f t="shared" si="1"/>
        <v>3861</v>
      </c>
      <c r="H15" s="5" t="s">
        <v>125</v>
      </c>
      <c r="I15" s="18">
        <v>0.0</v>
      </c>
      <c r="J15" s="18">
        <v>0.0</v>
      </c>
      <c r="K15" s="18">
        <v>0.0</v>
      </c>
      <c r="L15" s="18">
        <v>0.0</v>
      </c>
    </row>
    <row r="17">
      <c r="A17" s="1" t="s">
        <v>126</v>
      </c>
      <c r="B17" s="5">
        <v>850000.0</v>
      </c>
    </row>
    <row r="18">
      <c r="A18" s="1" t="s">
        <v>127</v>
      </c>
      <c r="B18" s="5">
        <v>331170.0</v>
      </c>
    </row>
    <row r="19">
      <c r="A19" s="1" t="s">
        <v>46</v>
      </c>
      <c r="B19" s="18">
        <f>B17/B18</f>
        <v>2.566657608</v>
      </c>
    </row>
    <row r="20">
      <c r="A20" s="1" t="s">
        <v>47</v>
      </c>
      <c r="B20" s="18">
        <v>30920.0</v>
      </c>
    </row>
    <row r="21" ht="15.75" customHeight="1">
      <c r="A21" s="19" t="s">
        <v>48</v>
      </c>
      <c r="B21" s="18">
        <f>B20*B19</f>
        <v>79361.05324</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c r="A130" s="7" t="s">
        <v>128</v>
      </c>
    </row>
    <row r="131" ht="15.75" customHeight="1"/>
    <row r="132" ht="15.75" customHeight="1">
      <c r="A132" s="7" t="s">
        <v>129</v>
      </c>
    </row>
    <row r="133" ht="15.75" customHeight="1"/>
    <row r="134" ht="15.75" customHeight="1"/>
    <row r="135" ht="15.75" customHeight="1">
      <c r="A135" s="7" t="s">
        <v>130</v>
      </c>
    </row>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c r="A162" s="1"/>
    </row>
    <row r="163" ht="15.75" customHeight="1">
      <c r="A163" s="1"/>
    </row>
    <row r="164" ht="15.75" customHeight="1">
      <c r="A164" s="19"/>
    </row>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130"/>
    <hyperlink r:id="rId2" location=":~:text=The%20average%20pricing%20of%20a,less%20if%20for%20larger%20installations." ref="A132"/>
    <hyperlink r:id="rId3" ref="A135"/>
  </hyperlinks>
  <printOptions/>
  <pageMargins bottom="0.75" footer="0.0" header="0.0" left="0.7" right="0.7" top="0.75"/>
  <pageSetup orientation="landscape"/>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1.0"/>
    <col customWidth="1" min="2" max="7" width="10.71"/>
    <col customWidth="1" min="8" max="8" width="30.14"/>
    <col customWidth="1" min="9" max="26" width="10.71"/>
  </cols>
  <sheetData>
    <row r="1">
      <c r="A1" s="1" t="s">
        <v>103</v>
      </c>
      <c r="B1" s="1">
        <v>2020.0</v>
      </c>
      <c r="C1" s="1">
        <v>2023.0</v>
      </c>
      <c r="D1" s="1">
        <v>2030.0</v>
      </c>
      <c r="E1" s="1">
        <v>2050.0</v>
      </c>
      <c r="H1" s="1" t="s">
        <v>104</v>
      </c>
      <c r="I1" s="1">
        <v>2020.0</v>
      </c>
      <c r="J1" s="1">
        <v>2023.0</v>
      </c>
      <c r="K1" s="1">
        <v>2030.0</v>
      </c>
      <c r="L1" s="1">
        <v>2050.0</v>
      </c>
    </row>
    <row r="2">
      <c r="A2" s="5" t="s">
        <v>131</v>
      </c>
      <c r="B2" s="18">
        <v>47600.0</v>
      </c>
      <c r="C2" s="18">
        <v>54000.0</v>
      </c>
      <c r="D2" s="18">
        <v>49700.0</v>
      </c>
      <c r="E2" s="18">
        <v>43200.0</v>
      </c>
      <c r="H2" s="5" t="s">
        <v>131</v>
      </c>
      <c r="I2" s="18">
        <v>3.0</v>
      </c>
      <c r="J2" s="18">
        <v>3.4</v>
      </c>
      <c r="K2" s="18">
        <v>3.13</v>
      </c>
      <c r="L2" s="18">
        <v>2.72</v>
      </c>
    </row>
    <row r="5">
      <c r="A5" s="1" t="s">
        <v>103</v>
      </c>
      <c r="B5" s="1">
        <v>2020.0</v>
      </c>
      <c r="C5" s="1">
        <v>2023.0</v>
      </c>
      <c r="D5" s="1">
        <v>2030.0</v>
      </c>
      <c r="E5" s="1">
        <v>2050.0</v>
      </c>
      <c r="H5" s="1" t="s">
        <v>104</v>
      </c>
      <c r="I5" s="1">
        <v>2020.0</v>
      </c>
      <c r="J5" s="1">
        <v>2023.0</v>
      </c>
      <c r="K5" s="1">
        <v>2030.0</v>
      </c>
      <c r="L5" s="1">
        <v>2050.0</v>
      </c>
    </row>
    <row r="6">
      <c r="A6" s="5" t="s">
        <v>131</v>
      </c>
      <c r="B6" s="18">
        <f>B2*About!$A$37</f>
        <v>45696</v>
      </c>
      <c r="C6" s="18">
        <f>C2*About!$A$39</f>
        <v>42120</v>
      </c>
      <c r="D6" s="18">
        <f>D2*About!$A$39</f>
        <v>38766</v>
      </c>
      <c r="E6" s="18">
        <f>E2*About!$A$39</f>
        <v>33696</v>
      </c>
      <c r="H6" s="5" t="s">
        <v>131</v>
      </c>
      <c r="I6" s="18">
        <f>ROUND(I2*About!$A$37,2)</f>
        <v>2.88</v>
      </c>
      <c r="J6" s="18">
        <f>ROUND(J2*About!$A$39,2)</f>
        <v>2.65</v>
      </c>
      <c r="K6" s="18">
        <f>ROUND(K2*About!$A$39,2)</f>
        <v>2.44</v>
      </c>
      <c r="L6" s="18">
        <f>ROUND(L2*About!$A$39,2)</f>
        <v>2.12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9.0"/>
    <col customWidth="1" min="2" max="7" width="10.71"/>
    <col customWidth="1" min="8" max="8" width="29.86"/>
    <col customWidth="1" min="9" max="26" width="10.71"/>
  </cols>
  <sheetData>
    <row r="1">
      <c r="A1" s="1" t="s">
        <v>103</v>
      </c>
      <c r="B1" s="1">
        <v>2020.0</v>
      </c>
      <c r="C1" s="1">
        <v>2023.0</v>
      </c>
      <c r="D1" s="1">
        <v>2030.0</v>
      </c>
      <c r="E1" s="1">
        <v>2050.0</v>
      </c>
      <c r="H1" s="1" t="s">
        <v>104</v>
      </c>
      <c r="I1" s="1">
        <v>2020.0</v>
      </c>
      <c r="J1" s="1">
        <v>2023.0</v>
      </c>
      <c r="K1" s="1">
        <v>2030.0</v>
      </c>
      <c r="L1" s="1">
        <v>2050.0</v>
      </c>
    </row>
    <row r="2">
      <c r="A2" s="5" t="s">
        <v>132</v>
      </c>
      <c r="B2" s="18">
        <v>110000.0</v>
      </c>
      <c r="C2" s="18">
        <v>110000.0</v>
      </c>
      <c r="D2" s="18">
        <v>99000.0</v>
      </c>
      <c r="E2" s="18">
        <v>82500.0</v>
      </c>
      <c r="H2" s="5" t="s">
        <v>132</v>
      </c>
      <c r="I2" s="18">
        <v>0.27</v>
      </c>
      <c r="J2" s="18">
        <v>0.27</v>
      </c>
      <c r="K2" s="18">
        <v>0.24</v>
      </c>
      <c r="L2" s="18">
        <v>0.2</v>
      </c>
    </row>
    <row r="5">
      <c r="A5" s="1" t="s">
        <v>103</v>
      </c>
      <c r="B5" s="1">
        <v>2020.0</v>
      </c>
      <c r="C5" s="1">
        <v>2023.0</v>
      </c>
      <c r="D5" s="1">
        <v>2030.0</v>
      </c>
      <c r="E5" s="1">
        <v>2050.0</v>
      </c>
      <c r="H5" s="1" t="s">
        <v>104</v>
      </c>
      <c r="I5" s="1">
        <v>2020.0</v>
      </c>
      <c r="J5" s="1">
        <v>2023.0</v>
      </c>
      <c r="K5" s="1">
        <v>2030.0</v>
      </c>
      <c r="L5" s="1">
        <v>2050.0</v>
      </c>
    </row>
    <row r="6">
      <c r="A6" s="5" t="s">
        <v>132</v>
      </c>
      <c r="B6" s="18">
        <f>B2*About!$A$39</f>
        <v>85800</v>
      </c>
      <c r="C6" s="18">
        <f>C2*About!$A$39</f>
        <v>85800</v>
      </c>
      <c r="D6" s="18">
        <f>D2*About!$A$39</f>
        <v>77220</v>
      </c>
      <c r="E6" s="18">
        <f>E2*About!$A$39</f>
        <v>64350</v>
      </c>
      <c r="H6" s="5" t="s">
        <v>132</v>
      </c>
      <c r="I6" s="18">
        <f>ROUND(I2*About!$A$39,2)</f>
        <v>0.21</v>
      </c>
      <c r="J6" s="18">
        <f>ROUND(J2*About!$A$39,2)</f>
        <v>0.21</v>
      </c>
      <c r="K6" s="18">
        <f>ROUND(K2*About!$A$39,2)</f>
        <v>0.19</v>
      </c>
      <c r="L6" s="18">
        <f>ROUND(L2*About!$A$39,2)</f>
        <v>0.16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86"/>
    <col customWidth="1" min="2" max="7" width="10.71"/>
    <col customWidth="1" min="8" max="8" width="31.86"/>
    <col customWidth="1" min="9" max="26" width="10.71"/>
  </cols>
  <sheetData>
    <row r="1">
      <c r="A1" s="1" t="s">
        <v>103</v>
      </c>
      <c r="B1" s="1">
        <v>2020.0</v>
      </c>
      <c r="C1" s="1">
        <v>2023.0</v>
      </c>
      <c r="D1" s="1">
        <v>2030.0</v>
      </c>
      <c r="E1" s="1">
        <v>2050.0</v>
      </c>
      <c r="H1" s="1" t="s">
        <v>104</v>
      </c>
      <c r="I1" s="1">
        <v>2020.0</v>
      </c>
      <c r="J1" s="1">
        <v>2023.0</v>
      </c>
      <c r="K1" s="1">
        <v>2030.0</v>
      </c>
      <c r="L1" s="1">
        <v>2050.0</v>
      </c>
    </row>
    <row r="2">
      <c r="A2" s="5" t="s">
        <v>133</v>
      </c>
      <c r="B2" s="18">
        <v>8000.0</v>
      </c>
      <c r="C2" s="18">
        <v>9120.0</v>
      </c>
      <c r="D2" s="18">
        <v>9120.0</v>
      </c>
      <c r="E2" s="18">
        <v>8847.0</v>
      </c>
      <c r="H2" s="5" t="s">
        <v>133</v>
      </c>
      <c r="I2" s="18">
        <v>6.4</v>
      </c>
      <c r="J2" s="18">
        <v>7.3</v>
      </c>
      <c r="K2" s="18">
        <v>6.84</v>
      </c>
      <c r="L2" s="18">
        <v>6.61</v>
      </c>
    </row>
    <row r="5">
      <c r="A5" s="1" t="s">
        <v>103</v>
      </c>
      <c r="B5" s="1">
        <v>2020.0</v>
      </c>
      <c r="C5" s="1">
        <v>2023.0</v>
      </c>
      <c r="D5" s="1">
        <v>2030.0</v>
      </c>
      <c r="E5" s="1">
        <v>2050.0</v>
      </c>
      <c r="H5" s="1" t="s">
        <v>104</v>
      </c>
      <c r="I5" s="1">
        <v>2020.0</v>
      </c>
      <c r="J5" s="1">
        <v>2023.0</v>
      </c>
      <c r="K5" s="1">
        <v>2030.0</v>
      </c>
      <c r="L5" s="1">
        <v>2050.0</v>
      </c>
    </row>
    <row r="6">
      <c r="A6" s="5" t="s">
        <v>133</v>
      </c>
      <c r="B6" s="18">
        <f>B2*About!$A$37</f>
        <v>7680</v>
      </c>
      <c r="C6" s="18">
        <f>C2*About!$A$39</f>
        <v>7113.6</v>
      </c>
      <c r="D6" s="18">
        <f>D2*About!$A$39</f>
        <v>7113.6</v>
      </c>
      <c r="E6" s="18">
        <f>E2*About!$A$39</f>
        <v>6900.66</v>
      </c>
      <c r="H6" s="5" t="s">
        <v>133</v>
      </c>
      <c r="I6" s="18">
        <f>ROUND(I2*About!$A$37,2)</f>
        <v>6.14</v>
      </c>
      <c r="J6" s="18">
        <f>ROUND(J2*About!$A$39,2)</f>
        <v>5.69</v>
      </c>
      <c r="K6" s="18">
        <f>ROUND(K2*About!$A$39,2)</f>
        <v>5.34</v>
      </c>
      <c r="L6" s="18">
        <f>ROUND(L2*About!$A$39,2)</f>
        <v>5.16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43"/>
    <col customWidth="1" min="2" max="7" width="10.71"/>
    <col customWidth="1" min="8" max="8" width="32.71"/>
    <col customWidth="1" min="9" max="26" width="10.71"/>
  </cols>
  <sheetData>
    <row r="1">
      <c r="A1" s="1" t="s">
        <v>103</v>
      </c>
      <c r="B1" s="1">
        <v>2020.0</v>
      </c>
      <c r="C1" s="1">
        <v>2023.0</v>
      </c>
      <c r="D1" s="1">
        <v>2030.0</v>
      </c>
      <c r="E1" s="1">
        <v>2050.0</v>
      </c>
      <c r="H1" s="1" t="s">
        <v>104</v>
      </c>
      <c r="I1" s="1">
        <v>2020.0</v>
      </c>
      <c r="J1" s="1">
        <v>2023.0</v>
      </c>
      <c r="K1" s="1">
        <v>2030.0</v>
      </c>
      <c r="L1" s="1">
        <v>2050.0</v>
      </c>
    </row>
    <row r="2">
      <c r="A2" s="5" t="s">
        <v>134</v>
      </c>
      <c r="B2" s="18">
        <v>243700.0</v>
      </c>
      <c r="C2" s="18">
        <v>277818.0</v>
      </c>
      <c r="D2" s="18">
        <v>238288.0</v>
      </c>
      <c r="E2" s="18">
        <v>205110.0</v>
      </c>
      <c r="H2" s="5" t="s">
        <v>134</v>
      </c>
      <c r="I2" s="18">
        <v>24.1</v>
      </c>
      <c r="J2" s="18">
        <v>27.5</v>
      </c>
      <c r="K2" s="18">
        <v>24.8</v>
      </c>
      <c r="L2" s="18">
        <v>23.9</v>
      </c>
    </row>
    <row r="5">
      <c r="A5" s="1" t="s">
        <v>103</v>
      </c>
      <c r="B5" s="1">
        <v>2020.0</v>
      </c>
      <c r="C5" s="1">
        <v>2023.0</v>
      </c>
      <c r="D5" s="1">
        <v>2030.0</v>
      </c>
      <c r="E5" s="1">
        <v>2050.0</v>
      </c>
      <c r="H5" s="1" t="s">
        <v>104</v>
      </c>
      <c r="I5" s="1">
        <v>2020.0</v>
      </c>
      <c r="J5" s="1">
        <v>2023.0</v>
      </c>
      <c r="K5" s="1">
        <v>2030.0</v>
      </c>
      <c r="L5" s="1">
        <v>2050.0</v>
      </c>
    </row>
    <row r="6">
      <c r="A6" s="5" t="s">
        <v>134</v>
      </c>
      <c r="B6" s="18">
        <f>B2*About!$A$37</f>
        <v>233952</v>
      </c>
      <c r="C6" s="18">
        <f>C2*About!$A$39</f>
        <v>216698.04</v>
      </c>
      <c r="D6" s="18">
        <f>D2*About!$A$39</f>
        <v>185864.64</v>
      </c>
      <c r="E6" s="18">
        <f>E2*About!$A$39</f>
        <v>159985.8</v>
      </c>
      <c r="H6" s="5" t="s">
        <v>134</v>
      </c>
      <c r="I6" s="18">
        <f>ROUND(I2*About!$A$37,2)</f>
        <v>23.14</v>
      </c>
      <c r="J6" s="18">
        <f>ROUND(J2*About!$A$39,2)</f>
        <v>21.45</v>
      </c>
      <c r="K6" s="18">
        <f>ROUND(K2*About!$A$39,2)</f>
        <v>19.34</v>
      </c>
      <c r="L6" s="18">
        <f>ROUND(L2*About!$A$39,2)</f>
        <v>18.64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9.14"/>
    <col customWidth="1" min="2" max="26" width="11.43"/>
  </cols>
  <sheetData>
    <row r="1">
      <c r="A1" s="1" t="s">
        <v>103</v>
      </c>
      <c r="B1" s="3">
        <v>2020.0</v>
      </c>
      <c r="C1" s="3">
        <v>2023.0</v>
      </c>
      <c r="D1" s="3">
        <v>2030.0</v>
      </c>
      <c r="E1" s="3">
        <v>2050.0</v>
      </c>
    </row>
    <row r="2">
      <c r="A2" s="5" t="s">
        <v>91</v>
      </c>
      <c r="B2" s="28">
        <f>'Coal-TDIPS'!C10</f>
        <v>48776</v>
      </c>
      <c r="C2" s="28">
        <f t="shared" ref="C2:E2" si="1">B2</f>
        <v>48776</v>
      </c>
      <c r="D2" s="28">
        <f t="shared" si="1"/>
        <v>48776</v>
      </c>
      <c r="E2" s="28">
        <f t="shared" si="1"/>
        <v>48776</v>
      </c>
    </row>
    <row r="3">
      <c r="A3" s="5" t="s">
        <v>92</v>
      </c>
      <c r="B3" s="28">
        <f>'Natural-gas-TDIPS'!B9</f>
        <v>22272</v>
      </c>
      <c r="C3" s="28">
        <f t="shared" ref="C3:E3" si="2">B3</f>
        <v>22272</v>
      </c>
      <c r="D3" s="28">
        <f t="shared" si="2"/>
        <v>22272</v>
      </c>
      <c r="E3" s="28">
        <f t="shared" si="2"/>
        <v>22272</v>
      </c>
    </row>
    <row r="4">
      <c r="A4" s="5" t="s">
        <v>112</v>
      </c>
      <c r="B4" s="28">
        <f>'Nuclear-TDIPS'!B6</f>
        <v>99060</v>
      </c>
      <c r="C4" s="28">
        <f t="shared" ref="C4:E4" si="3">B4</f>
        <v>99060</v>
      </c>
      <c r="D4" s="28">
        <f t="shared" si="3"/>
        <v>99060</v>
      </c>
      <c r="E4" s="28">
        <f t="shared" si="3"/>
        <v>99060</v>
      </c>
    </row>
    <row r="5">
      <c r="A5" s="5" t="s">
        <v>67</v>
      </c>
      <c r="B5" s="28">
        <f>'Hydro-TDIPS'!B10</f>
        <v>42666</v>
      </c>
      <c r="C5" s="28">
        <f t="shared" ref="C5:E5" si="4">B5</f>
        <v>42666</v>
      </c>
      <c r="D5" s="28">
        <f t="shared" si="4"/>
        <v>42666</v>
      </c>
      <c r="E5" s="28">
        <f t="shared" si="4"/>
        <v>42666</v>
      </c>
    </row>
    <row r="6">
      <c r="A6" s="29" t="s">
        <v>93</v>
      </c>
      <c r="B6" s="30">
        <f>B7</f>
        <v>50000</v>
      </c>
      <c r="C6" s="30">
        <f t="shared" ref="C6:E6" si="5">B6</f>
        <v>50000</v>
      </c>
      <c r="D6" s="30">
        <f t="shared" si="5"/>
        <v>50000</v>
      </c>
      <c r="E6" s="30">
        <f t="shared" si="5"/>
        <v>50000</v>
      </c>
    </row>
    <row r="7">
      <c r="A7" s="29" t="s">
        <v>94</v>
      </c>
      <c r="B7" s="30">
        <v>50000.0</v>
      </c>
      <c r="C7" s="30">
        <f t="shared" ref="C7:E7" si="6">B7</f>
        <v>50000</v>
      </c>
      <c r="D7" s="30">
        <f t="shared" si="6"/>
        <v>50000</v>
      </c>
      <c r="E7" s="30">
        <f t="shared" si="6"/>
        <v>50000</v>
      </c>
    </row>
    <row r="8">
      <c r="A8" s="5" t="s">
        <v>95</v>
      </c>
      <c r="B8" s="28">
        <f>'Biomass-TDIPS'!B6</f>
        <v>45696</v>
      </c>
      <c r="C8" s="28">
        <f t="shared" ref="C8:E8" si="7">B8</f>
        <v>45696</v>
      </c>
      <c r="D8" s="28">
        <f t="shared" si="7"/>
        <v>45696</v>
      </c>
      <c r="E8" s="28">
        <f t="shared" si="7"/>
        <v>45696</v>
      </c>
    </row>
    <row r="9">
      <c r="A9" s="5" t="s">
        <v>66</v>
      </c>
      <c r="B9" s="28">
        <f>'Geothermal-TDIPS'!B6</f>
        <v>85800</v>
      </c>
      <c r="C9" s="28">
        <f t="shared" ref="C9:E9" si="8">B9</f>
        <v>85800</v>
      </c>
      <c r="D9" s="28">
        <f t="shared" si="8"/>
        <v>85800</v>
      </c>
      <c r="E9" s="28">
        <f t="shared" si="8"/>
        <v>85800</v>
      </c>
      <c r="G9" s="28"/>
      <c r="H9" s="28"/>
    </row>
    <row r="10">
      <c r="A10" s="5" t="s">
        <v>96</v>
      </c>
      <c r="B10" s="28">
        <f>'Oil-TDIPS'!B6</f>
        <v>7680</v>
      </c>
      <c r="C10" s="28">
        <f t="shared" ref="C10:E10" si="9">B10</f>
        <v>7680</v>
      </c>
      <c r="D10" s="28">
        <f t="shared" si="9"/>
        <v>7680</v>
      </c>
      <c r="E10" s="28">
        <f t="shared" si="9"/>
        <v>7680</v>
      </c>
    </row>
    <row r="11">
      <c r="A11" s="5" t="s">
        <v>97</v>
      </c>
      <c r="B11" s="28">
        <f>B3</f>
        <v>22272</v>
      </c>
      <c r="C11" s="28">
        <f t="shared" ref="C11:E11" si="10">B11</f>
        <v>22272</v>
      </c>
      <c r="D11" s="28">
        <f t="shared" si="10"/>
        <v>22272</v>
      </c>
      <c r="E11" s="28">
        <f t="shared" si="10"/>
        <v>22272</v>
      </c>
    </row>
    <row r="12">
      <c r="A12" s="31" t="s">
        <v>98</v>
      </c>
      <c r="B12" s="32">
        <f>B2</f>
        <v>48776</v>
      </c>
      <c r="C12" s="32">
        <f t="shared" ref="C12:E12" si="11">B12</f>
        <v>48776</v>
      </c>
      <c r="D12" s="32">
        <f t="shared" si="11"/>
        <v>48776</v>
      </c>
      <c r="E12" s="32">
        <f t="shared" si="11"/>
        <v>48776</v>
      </c>
    </row>
    <row r="13">
      <c r="A13" s="29" t="s">
        <v>99</v>
      </c>
      <c r="B13" s="30">
        <f>B7</f>
        <v>50000</v>
      </c>
      <c r="C13" s="30">
        <f t="shared" ref="C13:E13" si="12">B13</f>
        <v>50000</v>
      </c>
      <c r="D13" s="30">
        <f t="shared" si="12"/>
        <v>50000</v>
      </c>
      <c r="E13" s="30">
        <f t="shared" si="12"/>
        <v>50000</v>
      </c>
    </row>
    <row r="14">
      <c r="A14" s="33" t="s">
        <v>100</v>
      </c>
      <c r="B14" s="34">
        <f>B10</f>
        <v>7680</v>
      </c>
      <c r="C14" s="34">
        <f t="shared" ref="C14:E14" si="13">B14</f>
        <v>7680</v>
      </c>
      <c r="D14" s="34">
        <f t="shared" si="13"/>
        <v>7680</v>
      </c>
      <c r="E14" s="34">
        <f t="shared" si="13"/>
        <v>7680</v>
      </c>
    </row>
    <row r="15">
      <c r="A15" s="5" t="s">
        <v>101</v>
      </c>
      <c r="B15" s="28">
        <f>B10</f>
        <v>7680</v>
      </c>
      <c r="C15" s="28">
        <f t="shared" ref="C15:E15" si="14">B15</f>
        <v>7680</v>
      </c>
      <c r="D15" s="28">
        <f t="shared" si="14"/>
        <v>7680</v>
      </c>
      <c r="E15" s="28">
        <f t="shared" si="14"/>
        <v>7680</v>
      </c>
    </row>
    <row r="16">
      <c r="A16" s="5" t="s">
        <v>102</v>
      </c>
      <c r="B16" s="28">
        <f>'MSW-TDIPS'!B6</f>
        <v>233952</v>
      </c>
      <c r="C16" s="28">
        <f t="shared" ref="C16:E16" si="15">B16</f>
        <v>233952</v>
      </c>
      <c r="D16" s="28">
        <f t="shared" si="15"/>
        <v>233952</v>
      </c>
      <c r="E16" s="28">
        <f t="shared" si="15"/>
        <v>233952</v>
      </c>
    </row>
    <row r="20">
      <c r="A20" s="1" t="s">
        <v>104</v>
      </c>
      <c r="B20" s="3">
        <v>2020.0</v>
      </c>
      <c r="C20" s="3">
        <v>2023.0</v>
      </c>
      <c r="D20" s="3">
        <v>2030.0</v>
      </c>
      <c r="E20" s="3">
        <v>2050.0</v>
      </c>
    </row>
    <row r="21" ht="15.75" customHeight="1">
      <c r="A21" s="5" t="s">
        <v>91</v>
      </c>
      <c r="B21" s="28">
        <f>'Coal-TDIPS'!I10</f>
        <v>0.12</v>
      </c>
      <c r="C21" s="28">
        <f t="shared" ref="C21:E21" si="16">B21</f>
        <v>0.12</v>
      </c>
      <c r="D21" s="28">
        <f t="shared" si="16"/>
        <v>0.12</v>
      </c>
      <c r="E21" s="28">
        <f t="shared" si="16"/>
        <v>0.12</v>
      </c>
    </row>
    <row r="22" ht="15.75" customHeight="1">
      <c r="A22" s="5" t="s">
        <v>92</v>
      </c>
      <c r="B22" s="28">
        <f>'Natural-gas-TDIPS'!I9</f>
        <v>0.1248</v>
      </c>
      <c r="C22" s="28">
        <f t="shared" ref="C22:E22" si="17">B22</f>
        <v>0.1248</v>
      </c>
      <c r="D22" s="28">
        <f t="shared" si="17"/>
        <v>0.1248</v>
      </c>
      <c r="E22" s="28">
        <f t="shared" si="17"/>
        <v>0.1248</v>
      </c>
    </row>
    <row r="23" ht="15.75" customHeight="1">
      <c r="A23" s="5" t="s">
        <v>112</v>
      </c>
      <c r="B23" s="28">
        <f>'Nuclear-TDIPS'!I6</f>
        <v>1.87</v>
      </c>
      <c r="C23" s="28">
        <f t="shared" ref="C23:E23" si="18">B23</f>
        <v>1.87</v>
      </c>
      <c r="D23" s="28">
        <f t="shared" si="18"/>
        <v>1.87</v>
      </c>
      <c r="E23" s="28">
        <f t="shared" si="18"/>
        <v>1.87</v>
      </c>
    </row>
    <row r="24" ht="15.75" customHeight="1">
      <c r="A24" s="5" t="s">
        <v>67</v>
      </c>
      <c r="B24" s="28">
        <f>'Hydro-TDIPS'!I10</f>
        <v>0.53</v>
      </c>
      <c r="C24" s="28">
        <f t="shared" ref="C24:E24" si="19">B24</f>
        <v>0.53</v>
      </c>
      <c r="D24" s="28">
        <f t="shared" si="19"/>
        <v>0.53</v>
      </c>
      <c r="E24" s="28">
        <f t="shared" si="19"/>
        <v>0.53</v>
      </c>
    </row>
    <row r="25" ht="15.75" customHeight="1">
      <c r="A25" s="5" t="s">
        <v>93</v>
      </c>
      <c r="B25" s="28">
        <f t="shared" ref="B25:B27" si="21">B66*$B$59</f>
        <v>0</v>
      </c>
      <c r="C25" s="28">
        <f t="shared" ref="C25:E25" si="20">B25</f>
        <v>0</v>
      </c>
      <c r="D25" s="28">
        <f t="shared" si="20"/>
        <v>0</v>
      </c>
      <c r="E25" s="28">
        <f t="shared" si="20"/>
        <v>0</v>
      </c>
    </row>
    <row r="26" ht="15.75" customHeight="1">
      <c r="A26" s="5" t="s">
        <v>94</v>
      </c>
      <c r="B26" s="28">
        <f t="shared" si="21"/>
        <v>0</v>
      </c>
      <c r="C26" s="28">
        <f t="shared" ref="C26:E26" si="22">B26</f>
        <v>0</v>
      </c>
      <c r="D26" s="28">
        <f t="shared" si="22"/>
        <v>0</v>
      </c>
      <c r="E26" s="28">
        <f t="shared" si="22"/>
        <v>0</v>
      </c>
    </row>
    <row r="27" ht="15.75" customHeight="1">
      <c r="A27" s="5" t="s">
        <v>135</v>
      </c>
      <c r="B27" s="28">
        <f t="shared" si="21"/>
        <v>0</v>
      </c>
      <c r="C27" s="28">
        <f t="shared" ref="C27:E27" si="23">B27</f>
        <v>0</v>
      </c>
      <c r="D27" s="28">
        <f t="shared" si="23"/>
        <v>0</v>
      </c>
      <c r="E27" s="28">
        <f t="shared" si="23"/>
        <v>0</v>
      </c>
    </row>
    <row r="28" ht="15.75" customHeight="1">
      <c r="A28" s="5" t="s">
        <v>95</v>
      </c>
      <c r="B28" s="28">
        <f>'Biomass-TDIPS'!I6</f>
        <v>2.88</v>
      </c>
      <c r="C28" s="28">
        <f t="shared" ref="C28:E28" si="24">B28</f>
        <v>2.88</v>
      </c>
      <c r="D28" s="28">
        <f t="shared" si="24"/>
        <v>2.88</v>
      </c>
      <c r="E28" s="28">
        <f t="shared" si="24"/>
        <v>2.88</v>
      </c>
    </row>
    <row r="29" ht="15.75" customHeight="1">
      <c r="A29" s="5" t="s">
        <v>66</v>
      </c>
      <c r="B29" s="28">
        <f>'Geothermal-TDIPS'!I6</f>
        <v>0.21</v>
      </c>
      <c r="C29" s="28">
        <f t="shared" ref="C29:E29" si="25">B29</f>
        <v>0.21</v>
      </c>
      <c r="D29" s="28">
        <f t="shared" si="25"/>
        <v>0.21</v>
      </c>
      <c r="E29" s="28">
        <f t="shared" si="25"/>
        <v>0.21</v>
      </c>
    </row>
    <row r="30" ht="15.75" customHeight="1">
      <c r="A30" s="5" t="s">
        <v>96</v>
      </c>
      <c r="B30" s="28">
        <f>'Oil-TDIPS'!I6</f>
        <v>6.14</v>
      </c>
      <c r="C30" s="28">
        <f t="shared" ref="C30:E30" si="26">B30</f>
        <v>6.14</v>
      </c>
      <c r="D30" s="28">
        <f t="shared" si="26"/>
        <v>6.14</v>
      </c>
      <c r="E30" s="28">
        <f t="shared" si="26"/>
        <v>6.14</v>
      </c>
    </row>
    <row r="31" ht="15.75" customHeight="1">
      <c r="A31" s="5" t="s">
        <v>97</v>
      </c>
      <c r="B31" s="28">
        <f>B22</f>
        <v>0.1248</v>
      </c>
      <c r="C31" s="28">
        <f t="shared" ref="C31:E31" si="27">B31</f>
        <v>0.1248</v>
      </c>
      <c r="D31" s="28">
        <f t="shared" si="27"/>
        <v>0.1248</v>
      </c>
      <c r="E31" s="28">
        <f t="shared" si="27"/>
        <v>0.1248</v>
      </c>
    </row>
    <row r="32" ht="15.75" customHeight="1">
      <c r="A32" s="5" t="s">
        <v>98</v>
      </c>
      <c r="B32" s="28">
        <f>B21</f>
        <v>0.12</v>
      </c>
      <c r="C32" s="28">
        <f t="shared" ref="C32:E32" si="28">B32</f>
        <v>0.12</v>
      </c>
      <c r="D32" s="28">
        <f t="shared" si="28"/>
        <v>0.12</v>
      </c>
      <c r="E32" s="28">
        <f t="shared" si="28"/>
        <v>0.12</v>
      </c>
    </row>
    <row r="33" ht="15.75" customHeight="1">
      <c r="A33" s="5" t="s">
        <v>99</v>
      </c>
      <c r="B33" s="28">
        <f>'Offshore-wind-TDIPS'!I6</f>
        <v>4.29</v>
      </c>
      <c r="C33" s="28">
        <f t="shared" ref="C33:E33" si="29">B33</f>
        <v>4.29</v>
      </c>
      <c r="D33" s="28">
        <f t="shared" si="29"/>
        <v>4.29</v>
      </c>
      <c r="E33" s="28">
        <f t="shared" si="29"/>
        <v>4.29</v>
      </c>
    </row>
    <row r="34" ht="15.75" customHeight="1">
      <c r="A34" s="5" t="s">
        <v>100</v>
      </c>
      <c r="B34" s="28">
        <f>B30</f>
        <v>6.14</v>
      </c>
      <c r="C34" s="28">
        <f t="shared" ref="C34:E34" si="30">B34</f>
        <v>6.14</v>
      </c>
      <c r="D34" s="28">
        <f t="shared" si="30"/>
        <v>6.14</v>
      </c>
      <c r="E34" s="28">
        <f t="shared" si="30"/>
        <v>6.14</v>
      </c>
    </row>
    <row r="35" ht="15.75" customHeight="1">
      <c r="A35" s="5" t="s">
        <v>101</v>
      </c>
      <c r="B35" s="28">
        <f>B30</f>
        <v>6.14</v>
      </c>
      <c r="C35" s="28">
        <f t="shared" ref="C35:E35" si="31">B35</f>
        <v>6.14</v>
      </c>
      <c r="D35" s="28">
        <f t="shared" si="31"/>
        <v>6.14</v>
      </c>
      <c r="E35" s="28">
        <f t="shared" si="31"/>
        <v>6.14</v>
      </c>
    </row>
    <row r="36" ht="15.75" customHeight="1">
      <c r="A36" s="5" t="s">
        <v>102</v>
      </c>
      <c r="B36" s="28">
        <f>'MSW-TDIPS'!I6</f>
        <v>23.14</v>
      </c>
      <c r="C36" s="28">
        <f t="shared" ref="C36:E36" si="32">B36</f>
        <v>23.14</v>
      </c>
      <c r="D36" s="28">
        <f t="shared" si="32"/>
        <v>23.14</v>
      </c>
      <c r="E36" s="28">
        <f t="shared" si="32"/>
        <v>23.14</v>
      </c>
    </row>
    <row r="37" ht="15.75" customHeight="1"/>
    <row r="38" ht="15.75" customHeight="1"/>
    <row r="39" ht="15.75" customHeight="1"/>
    <row r="40" ht="15.75" customHeight="1"/>
    <row r="41" ht="15.75" customHeight="1"/>
    <row r="42" ht="15.75" customHeight="1">
      <c r="B42" s="35"/>
      <c r="C42" s="35"/>
      <c r="D42" s="35"/>
      <c r="E42" s="35"/>
    </row>
    <row r="43" ht="15.75" customHeight="1">
      <c r="B43" s="35"/>
      <c r="C43" s="35"/>
      <c r="D43" s="35"/>
      <c r="E43" s="35"/>
    </row>
    <row r="44" ht="15.75" customHeight="1">
      <c r="B44" s="35"/>
      <c r="C44" s="35"/>
      <c r="D44" s="35"/>
      <c r="E44" s="35"/>
    </row>
    <row r="45" ht="15.75" customHeight="1">
      <c r="B45" s="35"/>
      <c r="C45" s="35"/>
      <c r="D45" s="35"/>
      <c r="E45" s="35"/>
    </row>
    <row r="46" ht="15.75" customHeight="1">
      <c r="B46" s="35"/>
      <c r="C46" s="35"/>
      <c r="D46" s="35"/>
      <c r="E46" s="35"/>
    </row>
    <row r="47" ht="15.75" customHeight="1">
      <c r="B47" s="35"/>
      <c r="C47" s="35"/>
      <c r="D47" s="35"/>
      <c r="E47" s="35"/>
    </row>
    <row r="48" ht="15.75" customHeight="1">
      <c r="B48" s="35"/>
      <c r="C48" s="35"/>
      <c r="D48" s="35"/>
      <c r="E48" s="35"/>
    </row>
    <row r="49" ht="15.75" customHeight="1">
      <c r="B49" s="35"/>
      <c r="C49" s="35"/>
      <c r="D49" s="35"/>
      <c r="E49" s="35"/>
    </row>
    <row r="50" ht="15.75" customHeight="1">
      <c r="B50" s="35"/>
      <c r="C50" s="35"/>
      <c r="D50" s="35"/>
      <c r="E50" s="35"/>
    </row>
    <row r="51" ht="15.75" customHeight="1">
      <c r="B51" s="35"/>
      <c r="C51" s="35"/>
      <c r="D51" s="35"/>
      <c r="E51" s="35"/>
    </row>
    <row r="52" ht="15.75" customHeight="1">
      <c r="B52" s="35"/>
      <c r="C52" s="35"/>
      <c r="D52" s="35"/>
      <c r="E52" s="35"/>
    </row>
    <row r="53" ht="15.75" customHeight="1">
      <c r="B53" s="35"/>
      <c r="C53" s="35"/>
      <c r="D53" s="35"/>
      <c r="E53" s="35"/>
    </row>
    <row r="54" ht="15.75" customHeight="1">
      <c r="B54" s="35"/>
      <c r="C54" s="35"/>
      <c r="D54" s="35"/>
      <c r="E54" s="35"/>
    </row>
    <row r="55" ht="15.75" customHeight="1">
      <c r="B55" s="35"/>
      <c r="C55" s="35"/>
      <c r="D55" s="35"/>
      <c r="E55" s="35"/>
    </row>
    <row r="56" ht="15.75" customHeight="1">
      <c r="B56" s="35"/>
      <c r="C56" s="35"/>
      <c r="D56" s="35"/>
      <c r="E56" s="35"/>
    </row>
    <row r="57" ht="15.75" customHeight="1">
      <c r="B57" s="35"/>
      <c r="C57" s="35"/>
      <c r="D57" s="35"/>
      <c r="E57" s="35"/>
    </row>
    <row r="58" ht="15.75" customHeight="1"/>
    <row r="59" ht="15.75" customHeight="1">
      <c r="A59" s="5"/>
    </row>
    <row r="60" ht="15.75" customHeight="1"/>
    <row r="61" ht="15.75" customHeight="1"/>
    <row r="62" ht="15.75" customHeight="1">
      <c r="B62" s="35"/>
      <c r="C62" s="35"/>
      <c r="D62" s="35"/>
      <c r="E62" s="35"/>
    </row>
    <row r="63" ht="15.75" customHeight="1">
      <c r="B63" s="35"/>
      <c r="C63" s="35"/>
      <c r="D63" s="35"/>
      <c r="E63" s="35"/>
    </row>
    <row r="64" ht="15.75" customHeight="1">
      <c r="B64" s="35"/>
      <c r="C64" s="35"/>
      <c r="D64" s="35"/>
      <c r="E64" s="35"/>
    </row>
    <row r="65" ht="15.75" customHeight="1">
      <c r="B65" s="35"/>
      <c r="C65" s="35"/>
      <c r="D65" s="35"/>
      <c r="E65" s="35"/>
    </row>
    <row r="66" ht="15.75" customHeight="1">
      <c r="B66" s="35"/>
      <c r="C66" s="35"/>
      <c r="D66" s="35"/>
      <c r="E66" s="35"/>
    </row>
    <row r="67" ht="15.75" customHeight="1">
      <c r="B67" s="35"/>
      <c r="C67" s="35"/>
      <c r="D67" s="35"/>
      <c r="E67" s="35"/>
    </row>
    <row r="68" ht="15.75" customHeight="1">
      <c r="B68" s="35"/>
      <c r="C68" s="35"/>
      <c r="D68" s="35"/>
      <c r="E68" s="35"/>
    </row>
    <row r="69" ht="15.75" customHeight="1">
      <c r="B69" s="35"/>
      <c r="C69" s="35"/>
      <c r="D69" s="35"/>
      <c r="E69" s="35"/>
    </row>
    <row r="70" ht="15.75" customHeight="1">
      <c r="B70" s="35"/>
      <c r="C70" s="35"/>
      <c r="D70" s="35"/>
      <c r="E70" s="35"/>
    </row>
    <row r="71" ht="15.75" customHeight="1">
      <c r="B71" s="35"/>
      <c r="C71" s="35"/>
      <c r="D71" s="35"/>
      <c r="E71" s="35"/>
    </row>
    <row r="72" ht="15.75" customHeight="1">
      <c r="B72" s="35"/>
      <c r="C72" s="35"/>
      <c r="D72" s="35"/>
      <c r="E72" s="35"/>
    </row>
    <row r="73" ht="15.75" customHeight="1">
      <c r="B73" s="35"/>
      <c r="C73" s="35"/>
      <c r="D73" s="35"/>
      <c r="E73" s="35"/>
    </row>
    <row r="74" ht="15.75" customHeight="1">
      <c r="B74" s="35"/>
      <c r="C74" s="35"/>
      <c r="D74" s="35"/>
      <c r="E74" s="35"/>
    </row>
    <row r="75" ht="15.75" customHeight="1">
      <c r="B75" s="35"/>
      <c r="C75" s="35"/>
      <c r="D75" s="35"/>
      <c r="E75" s="35"/>
    </row>
    <row r="76" ht="15.75" customHeight="1">
      <c r="B76" s="35"/>
      <c r="C76" s="35"/>
      <c r="D76" s="35"/>
      <c r="E76" s="35"/>
    </row>
    <row r="77" ht="15.75" customHeight="1">
      <c r="B77" s="35"/>
      <c r="C77" s="35"/>
      <c r="D77" s="35"/>
      <c r="E77" s="35"/>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3.29"/>
    <col customWidth="1" min="2" max="2" width="8.86"/>
    <col customWidth="1" min="3" max="4" width="7.29"/>
    <col customWidth="1" min="5" max="5" width="7.86"/>
    <col customWidth="1" min="6" max="11" width="7.29"/>
    <col customWidth="1" min="12" max="12" width="8.0"/>
    <col customWidth="1" min="13" max="31" width="7.29"/>
    <col customWidth="1" min="32" max="32" width="12.71"/>
  </cols>
  <sheetData>
    <row r="1" ht="14.25" customHeight="1">
      <c r="A1" s="36" t="s">
        <v>136</v>
      </c>
      <c r="B1" s="37">
        <v>2020.0</v>
      </c>
      <c r="C1" s="37">
        <v>2021.0</v>
      </c>
      <c r="D1" s="37">
        <v>2022.0</v>
      </c>
      <c r="E1" s="37">
        <v>2023.0</v>
      </c>
      <c r="F1" s="37">
        <v>2024.0</v>
      </c>
      <c r="G1" s="37">
        <v>2025.0</v>
      </c>
      <c r="H1" s="37">
        <v>2026.0</v>
      </c>
      <c r="I1" s="37">
        <v>2027.0</v>
      </c>
      <c r="J1" s="37">
        <v>2028.0</v>
      </c>
      <c r="K1" s="37">
        <v>2029.0</v>
      </c>
      <c r="L1" s="37">
        <v>2030.0</v>
      </c>
      <c r="M1" s="37">
        <v>2031.0</v>
      </c>
      <c r="N1" s="37">
        <v>2032.0</v>
      </c>
      <c r="O1" s="37">
        <v>2033.0</v>
      </c>
      <c r="P1" s="37">
        <v>2034.0</v>
      </c>
      <c r="Q1" s="37">
        <v>2035.0</v>
      </c>
      <c r="R1" s="37">
        <v>2036.0</v>
      </c>
      <c r="S1" s="37">
        <v>2037.0</v>
      </c>
      <c r="T1" s="37">
        <v>2038.0</v>
      </c>
      <c r="U1" s="37">
        <v>2039.0</v>
      </c>
      <c r="V1" s="37">
        <v>2040.0</v>
      </c>
      <c r="W1" s="37">
        <v>2041.0</v>
      </c>
      <c r="X1" s="37">
        <v>2042.0</v>
      </c>
      <c r="Y1" s="37">
        <v>2043.0</v>
      </c>
      <c r="Z1" s="37">
        <v>2044.0</v>
      </c>
      <c r="AA1" s="37">
        <v>2045.0</v>
      </c>
      <c r="AB1" s="37">
        <v>2046.0</v>
      </c>
      <c r="AC1" s="37">
        <v>2047.0</v>
      </c>
      <c r="AD1" s="37">
        <v>2048.0</v>
      </c>
      <c r="AE1" s="37">
        <v>2049.0</v>
      </c>
      <c r="AF1" s="37">
        <v>2050.0</v>
      </c>
      <c r="AG1" s="38">
        <v>2051.0</v>
      </c>
      <c r="AH1" s="38">
        <v>2052.0</v>
      </c>
      <c r="AI1" s="38">
        <v>2053.0</v>
      </c>
      <c r="AJ1" s="38">
        <v>2054.0</v>
      </c>
      <c r="AK1" s="38">
        <v>2055.0</v>
      </c>
      <c r="AL1" s="38">
        <v>2056.0</v>
      </c>
      <c r="AM1" s="38">
        <v>2057.0</v>
      </c>
      <c r="AN1" s="38">
        <v>2058.0</v>
      </c>
      <c r="AO1" s="38">
        <v>2059.0</v>
      </c>
      <c r="AP1" s="38">
        <v>2060.0</v>
      </c>
      <c r="AQ1" s="38">
        <v>2061.0</v>
      </c>
      <c r="AR1" s="38">
        <v>2062.0</v>
      </c>
      <c r="AS1" s="38">
        <v>2063.0</v>
      </c>
      <c r="AT1" s="38">
        <v>2064.0</v>
      </c>
      <c r="AU1" s="38">
        <v>2065.0</v>
      </c>
      <c r="AV1" s="38">
        <v>2066.0</v>
      </c>
      <c r="AW1" s="38">
        <v>2067.0</v>
      </c>
      <c r="AX1" s="38">
        <v>2068.0</v>
      </c>
      <c r="AY1" s="38">
        <v>2069.0</v>
      </c>
      <c r="AZ1" s="38">
        <v>2070.0</v>
      </c>
    </row>
    <row r="2" ht="14.25" customHeight="1">
      <c r="A2" s="39" t="s">
        <v>91</v>
      </c>
      <c r="B2" s="40">
        <f>Cal!B2</f>
        <v>48776</v>
      </c>
      <c r="C2" s="41">
        <f t="shared" ref="C2:D2" si="1">$B$2+(($E$2-$B$2)/($E$1-$B$1))*(C1-$B$1)</f>
        <v>48776</v>
      </c>
      <c r="D2" s="41">
        <f t="shared" si="1"/>
        <v>48776</v>
      </c>
      <c r="E2" s="41">
        <f>Cal!C2</f>
        <v>48776</v>
      </c>
      <c r="F2" s="41">
        <f t="shared" ref="F2:K2" si="2">$E2+(($L2-$E2)/($L$1-$E$1))*(F$1-$E$1)</f>
        <v>48776</v>
      </c>
      <c r="G2" s="41">
        <f t="shared" si="2"/>
        <v>48776</v>
      </c>
      <c r="H2" s="41">
        <f t="shared" si="2"/>
        <v>48776</v>
      </c>
      <c r="I2" s="41">
        <f t="shared" si="2"/>
        <v>48776</v>
      </c>
      <c r="J2" s="41">
        <f t="shared" si="2"/>
        <v>48776</v>
      </c>
      <c r="K2" s="41">
        <f t="shared" si="2"/>
        <v>48776</v>
      </c>
      <c r="L2" s="41">
        <f>Cal!D2</f>
        <v>48776</v>
      </c>
      <c r="M2" s="41">
        <f t="shared" ref="M2:AE2" si="3">$L2+(($AF2-$L2)/($AF$1-$L$1))*(M$1-$L$1)</f>
        <v>48776</v>
      </c>
      <c r="N2" s="41">
        <f t="shared" si="3"/>
        <v>48776</v>
      </c>
      <c r="O2" s="41">
        <f t="shared" si="3"/>
        <v>48776</v>
      </c>
      <c r="P2" s="41">
        <f t="shared" si="3"/>
        <v>48776</v>
      </c>
      <c r="Q2" s="41">
        <f t="shared" si="3"/>
        <v>48776</v>
      </c>
      <c r="R2" s="41">
        <f t="shared" si="3"/>
        <v>48776</v>
      </c>
      <c r="S2" s="41">
        <f t="shared" si="3"/>
        <v>48776</v>
      </c>
      <c r="T2" s="41">
        <f t="shared" si="3"/>
        <v>48776</v>
      </c>
      <c r="U2" s="41">
        <f t="shared" si="3"/>
        <v>48776</v>
      </c>
      <c r="V2" s="41">
        <f t="shared" si="3"/>
        <v>48776</v>
      </c>
      <c r="W2" s="41">
        <f t="shared" si="3"/>
        <v>48776</v>
      </c>
      <c r="X2" s="41">
        <f t="shared" si="3"/>
        <v>48776</v>
      </c>
      <c r="Y2" s="41">
        <f t="shared" si="3"/>
        <v>48776</v>
      </c>
      <c r="Z2" s="41">
        <f t="shared" si="3"/>
        <v>48776</v>
      </c>
      <c r="AA2" s="41">
        <f t="shared" si="3"/>
        <v>48776</v>
      </c>
      <c r="AB2" s="41">
        <f t="shared" si="3"/>
        <v>48776</v>
      </c>
      <c r="AC2" s="41">
        <f t="shared" si="3"/>
        <v>48776</v>
      </c>
      <c r="AD2" s="41">
        <f t="shared" si="3"/>
        <v>48776</v>
      </c>
      <c r="AE2" s="41">
        <f t="shared" si="3"/>
        <v>48776</v>
      </c>
      <c r="AF2" s="41">
        <f>Cal!E2</f>
        <v>48776</v>
      </c>
      <c r="AG2" s="41">
        <f t="shared" ref="AG2:AZ2" si="4">_xlfn.FORECAST.LINEAR(AG$1, $AC2:$AE2, $AC$1:$AE$1)</f>
        <v>48776</v>
      </c>
      <c r="AH2" s="41">
        <f t="shared" si="4"/>
        <v>48776</v>
      </c>
      <c r="AI2" s="41">
        <f t="shared" si="4"/>
        <v>48776</v>
      </c>
      <c r="AJ2" s="41">
        <f t="shared" si="4"/>
        <v>48776</v>
      </c>
      <c r="AK2" s="41">
        <f t="shared" si="4"/>
        <v>48776</v>
      </c>
      <c r="AL2" s="41">
        <f t="shared" si="4"/>
        <v>48776</v>
      </c>
      <c r="AM2" s="41">
        <f t="shared" si="4"/>
        <v>48776</v>
      </c>
      <c r="AN2" s="41">
        <f t="shared" si="4"/>
        <v>48776</v>
      </c>
      <c r="AO2" s="41">
        <f t="shared" si="4"/>
        <v>48776</v>
      </c>
      <c r="AP2" s="41">
        <f t="shared" si="4"/>
        <v>48776</v>
      </c>
      <c r="AQ2" s="41">
        <f t="shared" si="4"/>
        <v>48776</v>
      </c>
      <c r="AR2" s="41">
        <f t="shared" si="4"/>
        <v>48776</v>
      </c>
      <c r="AS2" s="41">
        <f t="shared" si="4"/>
        <v>48776</v>
      </c>
      <c r="AT2" s="41">
        <f t="shared" si="4"/>
        <v>48776</v>
      </c>
      <c r="AU2" s="41">
        <f t="shared" si="4"/>
        <v>48776</v>
      </c>
      <c r="AV2" s="41">
        <f t="shared" si="4"/>
        <v>48776</v>
      </c>
      <c r="AW2" s="41">
        <f t="shared" si="4"/>
        <v>48776</v>
      </c>
      <c r="AX2" s="41">
        <f t="shared" si="4"/>
        <v>48776</v>
      </c>
      <c r="AY2" s="41">
        <f t="shared" si="4"/>
        <v>48776</v>
      </c>
      <c r="AZ2" s="41">
        <f t="shared" si="4"/>
        <v>48776</v>
      </c>
    </row>
    <row r="3" ht="14.25" customHeight="1">
      <c r="A3" s="39" t="s">
        <v>92</v>
      </c>
      <c r="B3" s="40">
        <f>Cal!B3</f>
        <v>22272</v>
      </c>
      <c r="C3" s="41">
        <f t="shared" ref="C3:D3" si="5">$B$3+(($E$3-$B$3)/($E$1-$B$1))*(C$1-$B$1)</f>
        <v>22272</v>
      </c>
      <c r="D3" s="41">
        <f t="shared" si="5"/>
        <v>22272</v>
      </c>
      <c r="E3" s="41">
        <f>Cal!C3</f>
        <v>22272</v>
      </c>
      <c r="F3" s="41">
        <f t="shared" ref="F3:K3" si="6">$E3+(($L3-$E3)/($L$1-$E$1))*(F$1-$E$1)</f>
        <v>22272</v>
      </c>
      <c r="G3" s="41">
        <f t="shared" si="6"/>
        <v>22272</v>
      </c>
      <c r="H3" s="41">
        <f t="shared" si="6"/>
        <v>22272</v>
      </c>
      <c r="I3" s="41">
        <f t="shared" si="6"/>
        <v>22272</v>
      </c>
      <c r="J3" s="41">
        <f t="shared" si="6"/>
        <v>22272</v>
      </c>
      <c r="K3" s="41">
        <f t="shared" si="6"/>
        <v>22272</v>
      </c>
      <c r="L3" s="41">
        <f>Cal!D3</f>
        <v>22272</v>
      </c>
      <c r="M3" s="41">
        <f t="shared" ref="M3:AE3" si="7">$L3+(($AF3-$L3)/($AF$1-$L$1))*(M$1-$L$1)</f>
        <v>22272</v>
      </c>
      <c r="N3" s="41">
        <f t="shared" si="7"/>
        <v>22272</v>
      </c>
      <c r="O3" s="41">
        <f t="shared" si="7"/>
        <v>22272</v>
      </c>
      <c r="P3" s="41">
        <f t="shared" si="7"/>
        <v>22272</v>
      </c>
      <c r="Q3" s="41">
        <f t="shared" si="7"/>
        <v>22272</v>
      </c>
      <c r="R3" s="41">
        <f t="shared" si="7"/>
        <v>22272</v>
      </c>
      <c r="S3" s="41">
        <f t="shared" si="7"/>
        <v>22272</v>
      </c>
      <c r="T3" s="41">
        <f t="shared" si="7"/>
        <v>22272</v>
      </c>
      <c r="U3" s="41">
        <f t="shared" si="7"/>
        <v>22272</v>
      </c>
      <c r="V3" s="41">
        <f t="shared" si="7"/>
        <v>22272</v>
      </c>
      <c r="W3" s="41">
        <f t="shared" si="7"/>
        <v>22272</v>
      </c>
      <c r="X3" s="41">
        <f t="shared" si="7"/>
        <v>22272</v>
      </c>
      <c r="Y3" s="41">
        <f t="shared" si="7"/>
        <v>22272</v>
      </c>
      <c r="Z3" s="41">
        <f t="shared" si="7"/>
        <v>22272</v>
      </c>
      <c r="AA3" s="41">
        <f t="shared" si="7"/>
        <v>22272</v>
      </c>
      <c r="AB3" s="41">
        <f t="shared" si="7"/>
        <v>22272</v>
      </c>
      <c r="AC3" s="41">
        <f t="shared" si="7"/>
        <v>22272</v>
      </c>
      <c r="AD3" s="41">
        <f t="shared" si="7"/>
        <v>22272</v>
      </c>
      <c r="AE3" s="41">
        <f t="shared" si="7"/>
        <v>22272</v>
      </c>
      <c r="AF3" s="41">
        <f>Cal!E3</f>
        <v>22272</v>
      </c>
      <c r="AG3" s="41">
        <f t="shared" ref="AG3:AZ3" si="8">_xlfn.FORECAST.LINEAR(AG$1, $AC3:$AE3, $AC$1:$AE$1)</f>
        <v>22272</v>
      </c>
      <c r="AH3" s="41">
        <f t="shared" si="8"/>
        <v>22272</v>
      </c>
      <c r="AI3" s="41">
        <f t="shared" si="8"/>
        <v>22272</v>
      </c>
      <c r="AJ3" s="41">
        <f t="shared" si="8"/>
        <v>22272</v>
      </c>
      <c r="AK3" s="41">
        <f t="shared" si="8"/>
        <v>22272</v>
      </c>
      <c r="AL3" s="41">
        <f t="shared" si="8"/>
        <v>22272</v>
      </c>
      <c r="AM3" s="41">
        <f t="shared" si="8"/>
        <v>22272</v>
      </c>
      <c r="AN3" s="41">
        <f t="shared" si="8"/>
        <v>22272</v>
      </c>
      <c r="AO3" s="41">
        <f t="shared" si="8"/>
        <v>22272</v>
      </c>
      <c r="AP3" s="41">
        <f t="shared" si="8"/>
        <v>22272</v>
      </c>
      <c r="AQ3" s="41">
        <f t="shared" si="8"/>
        <v>22272</v>
      </c>
      <c r="AR3" s="41">
        <f t="shared" si="8"/>
        <v>22272</v>
      </c>
      <c r="AS3" s="41">
        <f t="shared" si="8"/>
        <v>22272</v>
      </c>
      <c r="AT3" s="41">
        <f t="shared" si="8"/>
        <v>22272</v>
      </c>
      <c r="AU3" s="41">
        <f t="shared" si="8"/>
        <v>22272</v>
      </c>
      <c r="AV3" s="41">
        <f t="shared" si="8"/>
        <v>22272</v>
      </c>
      <c r="AW3" s="41">
        <f t="shared" si="8"/>
        <v>22272</v>
      </c>
      <c r="AX3" s="41">
        <f t="shared" si="8"/>
        <v>22272</v>
      </c>
      <c r="AY3" s="41">
        <f t="shared" si="8"/>
        <v>22272</v>
      </c>
      <c r="AZ3" s="41">
        <f t="shared" si="8"/>
        <v>22272</v>
      </c>
    </row>
    <row r="4" ht="14.25" customHeight="1">
      <c r="A4" s="39" t="s">
        <v>69</v>
      </c>
      <c r="B4" s="40">
        <f>Cal!B4</f>
        <v>99060</v>
      </c>
      <c r="C4" s="41">
        <f t="shared" ref="C4:D4" si="9">$B4+(($E4-$B4)/($E$1-$B$1))*(C$1-$B$1)</f>
        <v>99060</v>
      </c>
      <c r="D4" s="41">
        <f t="shared" si="9"/>
        <v>99060</v>
      </c>
      <c r="E4" s="41">
        <f>Cal!C4</f>
        <v>99060</v>
      </c>
      <c r="F4" s="41">
        <f t="shared" ref="F4:K4" si="10">$E4+(($L4-$E4)/($L$1-$E$1))*(F$1-$E$1)</f>
        <v>99060</v>
      </c>
      <c r="G4" s="41">
        <f t="shared" si="10"/>
        <v>99060</v>
      </c>
      <c r="H4" s="41">
        <f t="shared" si="10"/>
        <v>99060</v>
      </c>
      <c r="I4" s="41">
        <f t="shared" si="10"/>
        <v>99060</v>
      </c>
      <c r="J4" s="41">
        <f t="shared" si="10"/>
        <v>99060</v>
      </c>
      <c r="K4" s="41">
        <f t="shared" si="10"/>
        <v>99060</v>
      </c>
      <c r="L4" s="41">
        <f>Cal!D4</f>
        <v>99060</v>
      </c>
      <c r="M4" s="41">
        <f t="shared" ref="M4:AE4" si="11">$L4+(($AF4-$L4)/($AF$1-$L$1))*(M$1-$L$1)</f>
        <v>99060</v>
      </c>
      <c r="N4" s="41">
        <f t="shared" si="11"/>
        <v>99060</v>
      </c>
      <c r="O4" s="41">
        <f t="shared" si="11"/>
        <v>99060</v>
      </c>
      <c r="P4" s="41">
        <f t="shared" si="11"/>
        <v>99060</v>
      </c>
      <c r="Q4" s="41">
        <f t="shared" si="11"/>
        <v>99060</v>
      </c>
      <c r="R4" s="41">
        <f t="shared" si="11"/>
        <v>99060</v>
      </c>
      <c r="S4" s="41">
        <f t="shared" si="11"/>
        <v>99060</v>
      </c>
      <c r="T4" s="41">
        <f t="shared" si="11"/>
        <v>99060</v>
      </c>
      <c r="U4" s="41">
        <f t="shared" si="11"/>
        <v>99060</v>
      </c>
      <c r="V4" s="41">
        <f t="shared" si="11"/>
        <v>99060</v>
      </c>
      <c r="W4" s="41">
        <f t="shared" si="11"/>
        <v>99060</v>
      </c>
      <c r="X4" s="41">
        <f t="shared" si="11"/>
        <v>99060</v>
      </c>
      <c r="Y4" s="41">
        <f t="shared" si="11"/>
        <v>99060</v>
      </c>
      <c r="Z4" s="41">
        <f t="shared" si="11"/>
        <v>99060</v>
      </c>
      <c r="AA4" s="41">
        <f t="shared" si="11"/>
        <v>99060</v>
      </c>
      <c r="AB4" s="41">
        <f t="shared" si="11"/>
        <v>99060</v>
      </c>
      <c r="AC4" s="41">
        <f t="shared" si="11"/>
        <v>99060</v>
      </c>
      <c r="AD4" s="41">
        <f t="shared" si="11"/>
        <v>99060</v>
      </c>
      <c r="AE4" s="41">
        <f t="shared" si="11"/>
        <v>99060</v>
      </c>
      <c r="AF4" s="41">
        <f>Cal!E4</f>
        <v>99060</v>
      </c>
      <c r="AG4" s="41">
        <f t="shared" ref="AG4:AZ4" si="12">_xlfn.FORECAST.LINEAR(AG$1, $AC4:$AE4, $AC$1:$AE$1)</f>
        <v>99060</v>
      </c>
      <c r="AH4" s="41">
        <f t="shared" si="12"/>
        <v>99060</v>
      </c>
      <c r="AI4" s="41">
        <f t="shared" si="12"/>
        <v>99060</v>
      </c>
      <c r="AJ4" s="41">
        <f t="shared" si="12"/>
        <v>99060</v>
      </c>
      <c r="AK4" s="41">
        <f t="shared" si="12"/>
        <v>99060</v>
      </c>
      <c r="AL4" s="41">
        <f t="shared" si="12"/>
        <v>99060</v>
      </c>
      <c r="AM4" s="41">
        <f t="shared" si="12"/>
        <v>99060</v>
      </c>
      <c r="AN4" s="41">
        <f t="shared" si="12"/>
        <v>99060</v>
      </c>
      <c r="AO4" s="41">
        <f t="shared" si="12"/>
        <v>99060</v>
      </c>
      <c r="AP4" s="41">
        <f t="shared" si="12"/>
        <v>99060</v>
      </c>
      <c r="AQ4" s="41">
        <f t="shared" si="12"/>
        <v>99060</v>
      </c>
      <c r="AR4" s="41">
        <f t="shared" si="12"/>
        <v>99060</v>
      </c>
      <c r="AS4" s="41">
        <f t="shared" si="12"/>
        <v>99060</v>
      </c>
      <c r="AT4" s="41">
        <f t="shared" si="12"/>
        <v>99060</v>
      </c>
      <c r="AU4" s="41">
        <f t="shared" si="12"/>
        <v>99060</v>
      </c>
      <c r="AV4" s="41">
        <f t="shared" si="12"/>
        <v>99060</v>
      </c>
      <c r="AW4" s="41">
        <f t="shared" si="12"/>
        <v>99060</v>
      </c>
      <c r="AX4" s="41">
        <f t="shared" si="12"/>
        <v>99060</v>
      </c>
      <c r="AY4" s="41">
        <f t="shared" si="12"/>
        <v>99060</v>
      </c>
      <c r="AZ4" s="41">
        <f t="shared" si="12"/>
        <v>99060</v>
      </c>
    </row>
    <row r="5" ht="14.25" customHeight="1">
      <c r="A5" s="39" t="s">
        <v>67</v>
      </c>
      <c r="B5" s="40">
        <f>Cal!B5</f>
        <v>42666</v>
      </c>
      <c r="C5" s="41">
        <f t="shared" ref="C5:D5" si="13">$B5+(($E5-$B5)/($E$1-$B$1))*(C$1-$B$1)</f>
        <v>42666</v>
      </c>
      <c r="D5" s="41">
        <f t="shared" si="13"/>
        <v>42666</v>
      </c>
      <c r="E5" s="41">
        <f>Cal!C5</f>
        <v>42666</v>
      </c>
      <c r="F5" s="41">
        <f t="shared" ref="F5:K5" si="14">$E5+(($L5-$E5)/($L$1-$E$1))*(F$1-$E$1)</f>
        <v>42666</v>
      </c>
      <c r="G5" s="41">
        <f t="shared" si="14"/>
        <v>42666</v>
      </c>
      <c r="H5" s="41">
        <f t="shared" si="14"/>
        <v>42666</v>
      </c>
      <c r="I5" s="41">
        <f t="shared" si="14"/>
        <v>42666</v>
      </c>
      <c r="J5" s="41">
        <f t="shared" si="14"/>
        <v>42666</v>
      </c>
      <c r="K5" s="41">
        <f t="shared" si="14"/>
        <v>42666</v>
      </c>
      <c r="L5" s="41">
        <f>Cal!D5</f>
        <v>42666</v>
      </c>
      <c r="M5" s="41">
        <f t="shared" ref="M5:AE5" si="15">$L5+(($AF5-$L5)/($AF$1-$L$1))*(M$1-$L$1)</f>
        <v>42666</v>
      </c>
      <c r="N5" s="41">
        <f t="shared" si="15"/>
        <v>42666</v>
      </c>
      <c r="O5" s="41">
        <f t="shared" si="15"/>
        <v>42666</v>
      </c>
      <c r="P5" s="41">
        <f t="shared" si="15"/>
        <v>42666</v>
      </c>
      <c r="Q5" s="41">
        <f t="shared" si="15"/>
        <v>42666</v>
      </c>
      <c r="R5" s="41">
        <f t="shared" si="15"/>
        <v>42666</v>
      </c>
      <c r="S5" s="41">
        <f t="shared" si="15"/>
        <v>42666</v>
      </c>
      <c r="T5" s="41">
        <f t="shared" si="15"/>
        <v>42666</v>
      </c>
      <c r="U5" s="41">
        <f t="shared" si="15"/>
        <v>42666</v>
      </c>
      <c r="V5" s="41">
        <f t="shared" si="15"/>
        <v>42666</v>
      </c>
      <c r="W5" s="41">
        <f t="shared" si="15"/>
        <v>42666</v>
      </c>
      <c r="X5" s="41">
        <f t="shared" si="15"/>
        <v>42666</v>
      </c>
      <c r="Y5" s="41">
        <f t="shared" si="15"/>
        <v>42666</v>
      </c>
      <c r="Z5" s="41">
        <f t="shared" si="15"/>
        <v>42666</v>
      </c>
      <c r="AA5" s="41">
        <f t="shared" si="15"/>
        <v>42666</v>
      </c>
      <c r="AB5" s="41">
        <f t="shared" si="15"/>
        <v>42666</v>
      </c>
      <c r="AC5" s="41">
        <f t="shared" si="15"/>
        <v>42666</v>
      </c>
      <c r="AD5" s="41">
        <f t="shared" si="15"/>
        <v>42666</v>
      </c>
      <c r="AE5" s="41">
        <f t="shared" si="15"/>
        <v>42666</v>
      </c>
      <c r="AF5" s="41">
        <f>Cal!E5</f>
        <v>42666</v>
      </c>
      <c r="AG5" s="41">
        <f t="shared" ref="AG5:AZ5" si="16">_xlfn.FORECAST.LINEAR(AG$1, $AC5:$AE5, $AC$1:$AE$1)</f>
        <v>42666</v>
      </c>
      <c r="AH5" s="41">
        <f t="shared" si="16"/>
        <v>42666</v>
      </c>
      <c r="AI5" s="41">
        <f t="shared" si="16"/>
        <v>42666</v>
      </c>
      <c r="AJ5" s="41">
        <f t="shared" si="16"/>
        <v>42666</v>
      </c>
      <c r="AK5" s="41">
        <f t="shared" si="16"/>
        <v>42666</v>
      </c>
      <c r="AL5" s="41">
        <f t="shared" si="16"/>
        <v>42666</v>
      </c>
      <c r="AM5" s="41">
        <f t="shared" si="16"/>
        <v>42666</v>
      </c>
      <c r="AN5" s="41">
        <f t="shared" si="16"/>
        <v>42666</v>
      </c>
      <c r="AO5" s="41">
        <f t="shared" si="16"/>
        <v>42666</v>
      </c>
      <c r="AP5" s="41">
        <f t="shared" si="16"/>
        <v>42666</v>
      </c>
      <c r="AQ5" s="41">
        <f t="shared" si="16"/>
        <v>42666</v>
      </c>
      <c r="AR5" s="41">
        <f t="shared" si="16"/>
        <v>42666</v>
      </c>
      <c r="AS5" s="41">
        <f t="shared" si="16"/>
        <v>42666</v>
      </c>
      <c r="AT5" s="41">
        <f t="shared" si="16"/>
        <v>42666</v>
      </c>
      <c r="AU5" s="41">
        <f t="shared" si="16"/>
        <v>42666</v>
      </c>
      <c r="AV5" s="41">
        <f t="shared" si="16"/>
        <v>42666</v>
      </c>
      <c r="AW5" s="41">
        <f t="shared" si="16"/>
        <v>42666</v>
      </c>
      <c r="AX5" s="41">
        <f t="shared" si="16"/>
        <v>42666</v>
      </c>
      <c r="AY5" s="41">
        <f t="shared" si="16"/>
        <v>42666</v>
      </c>
      <c r="AZ5" s="41">
        <f t="shared" si="16"/>
        <v>42666</v>
      </c>
    </row>
    <row r="6" ht="14.25" customHeight="1">
      <c r="A6" s="39" t="s">
        <v>93</v>
      </c>
      <c r="B6" s="40">
        <f>Cal!B6</f>
        <v>50000</v>
      </c>
      <c r="C6" s="41">
        <f t="shared" ref="C6:D6" si="17">$B6+(($E6-$B6)/($E$1-$B$1))*(C$1-$B$1)</f>
        <v>50000</v>
      </c>
      <c r="D6" s="41">
        <f t="shared" si="17"/>
        <v>50000</v>
      </c>
      <c r="E6" s="41">
        <f>Cal!C6</f>
        <v>50000</v>
      </c>
      <c r="F6" s="41">
        <f t="shared" ref="F6:K6" si="18">$E6+(($L6-$E6)/($L$1-$E$1))*(F$1-$E$1)</f>
        <v>50000</v>
      </c>
      <c r="G6" s="41">
        <f t="shared" si="18"/>
        <v>50000</v>
      </c>
      <c r="H6" s="41">
        <f t="shared" si="18"/>
        <v>50000</v>
      </c>
      <c r="I6" s="41">
        <f t="shared" si="18"/>
        <v>50000</v>
      </c>
      <c r="J6" s="41">
        <f t="shared" si="18"/>
        <v>50000</v>
      </c>
      <c r="K6" s="41">
        <f t="shared" si="18"/>
        <v>50000</v>
      </c>
      <c r="L6" s="41">
        <f>Cal!D6</f>
        <v>50000</v>
      </c>
      <c r="M6" s="41">
        <f t="shared" ref="M6:AE6" si="19">$L6+(($AF6-$L6)/($AF$1-$L$1))*(M$1-$L$1)</f>
        <v>50000</v>
      </c>
      <c r="N6" s="41">
        <f t="shared" si="19"/>
        <v>50000</v>
      </c>
      <c r="O6" s="41">
        <f t="shared" si="19"/>
        <v>50000</v>
      </c>
      <c r="P6" s="41">
        <f t="shared" si="19"/>
        <v>50000</v>
      </c>
      <c r="Q6" s="41">
        <f t="shared" si="19"/>
        <v>50000</v>
      </c>
      <c r="R6" s="41">
        <f t="shared" si="19"/>
        <v>50000</v>
      </c>
      <c r="S6" s="41">
        <f t="shared" si="19"/>
        <v>50000</v>
      </c>
      <c r="T6" s="41">
        <f t="shared" si="19"/>
        <v>50000</v>
      </c>
      <c r="U6" s="41">
        <f t="shared" si="19"/>
        <v>50000</v>
      </c>
      <c r="V6" s="41">
        <f t="shared" si="19"/>
        <v>50000</v>
      </c>
      <c r="W6" s="41">
        <f t="shared" si="19"/>
        <v>50000</v>
      </c>
      <c r="X6" s="41">
        <f t="shared" si="19"/>
        <v>50000</v>
      </c>
      <c r="Y6" s="41">
        <f t="shared" si="19"/>
        <v>50000</v>
      </c>
      <c r="Z6" s="41">
        <f t="shared" si="19"/>
        <v>50000</v>
      </c>
      <c r="AA6" s="41">
        <f t="shared" si="19"/>
        <v>50000</v>
      </c>
      <c r="AB6" s="41">
        <f t="shared" si="19"/>
        <v>50000</v>
      </c>
      <c r="AC6" s="41">
        <f t="shared" si="19"/>
        <v>50000</v>
      </c>
      <c r="AD6" s="41">
        <f t="shared" si="19"/>
        <v>50000</v>
      </c>
      <c r="AE6" s="41">
        <f t="shared" si="19"/>
        <v>50000</v>
      </c>
      <c r="AF6" s="41">
        <f>Cal!E6</f>
        <v>50000</v>
      </c>
      <c r="AG6" s="41">
        <f t="shared" ref="AG6:AZ6" si="20">_xlfn.FORECAST.LINEAR(AG$1, $AC6:$AE6, $AC$1:$AE$1)</f>
        <v>50000</v>
      </c>
      <c r="AH6" s="41">
        <f t="shared" si="20"/>
        <v>50000</v>
      </c>
      <c r="AI6" s="41">
        <f t="shared" si="20"/>
        <v>50000</v>
      </c>
      <c r="AJ6" s="41">
        <f t="shared" si="20"/>
        <v>50000</v>
      </c>
      <c r="AK6" s="41">
        <f t="shared" si="20"/>
        <v>50000</v>
      </c>
      <c r="AL6" s="41">
        <f t="shared" si="20"/>
        <v>50000</v>
      </c>
      <c r="AM6" s="41">
        <f t="shared" si="20"/>
        <v>50000</v>
      </c>
      <c r="AN6" s="41">
        <f t="shared" si="20"/>
        <v>50000</v>
      </c>
      <c r="AO6" s="41">
        <f t="shared" si="20"/>
        <v>50000</v>
      </c>
      <c r="AP6" s="41">
        <f t="shared" si="20"/>
        <v>50000</v>
      </c>
      <c r="AQ6" s="41">
        <f t="shared" si="20"/>
        <v>50000</v>
      </c>
      <c r="AR6" s="41">
        <f t="shared" si="20"/>
        <v>50000</v>
      </c>
      <c r="AS6" s="41">
        <f t="shared" si="20"/>
        <v>50000</v>
      </c>
      <c r="AT6" s="41">
        <f t="shared" si="20"/>
        <v>50000</v>
      </c>
      <c r="AU6" s="41">
        <f t="shared" si="20"/>
        <v>50000</v>
      </c>
      <c r="AV6" s="41">
        <f t="shared" si="20"/>
        <v>50000</v>
      </c>
      <c r="AW6" s="41">
        <f t="shared" si="20"/>
        <v>50000</v>
      </c>
      <c r="AX6" s="41">
        <f t="shared" si="20"/>
        <v>50000</v>
      </c>
      <c r="AY6" s="41">
        <f t="shared" si="20"/>
        <v>50000</v>
      </c>
      <c r="AZ6" s="41">
        <f t="shared" si="20"/>
        <v>50000</v>
      </c>
    </row>
    <row r="7" ht="14.25" customHeight="1">
      <c r="A7" s="39" t="s">
        <v>94</v>
      </c>
      <c r="B7" s="40">
        <f>Cal!B7</f>
        <v>50000</v>
      </c>
      <c r="C7" s="41">
        <f t="shared" ref="C7:AZ7" si="21">B7</f>
        <v>50000</v>
      </c>
      <c r="D7" s="41">
        <f t="shared" si="21"/>
        <v>50000</v>
      </c>
      <c r="E7" s="41">
        <f t="shared" si="21"/>
        <v>50000</v>
      </c>
      <c r="F7" s="41">
        <f t="shared" si="21"/>
        <v>50000</v>
      </c>
      <c r="G7" s="41">
        <f t="shared" si="21"/>
        <v>50000</v>
      </c>
      <c r="H7" s="41">
        <f t="shared" si="21"/>
        <v>50000</v>
      </c>
      <c r="I7" s="41">
        <f t="shared" si="21"/>
        <v>50000</v>
      </c>
      <c r="J7" s="41">
        <f t="shared" si="21"/>
        <v>50000</v>
      </c>
      <c r="K7" s="41">
        <f t="shared" si="21"/>
        <v>50000</v>
      </c>
      <c r="L7" s="41">
        <f t="shared" si="21"/>
        <v>50000</v>
      </c>
      <c r="M7" s="41">
        <f t="shared" si="21"/>
        <v>50000</v>
      </c>
      <c r="N7" s="41">
        <f t="shared" si="21"/>
        <v>50000</v>
      </c>
      <c r="O7" s="41">
        <f t="shared" si="21"/>
        <v>50000</v>
      </c>
      <c r="P7" s="41">
        <f t="shared" si="21"/>
        <v>50000</v>
      </c>
      <c r="Q7" s="41">
        <f t="shared" si="21"/>
        <v>50000</v>
      </c>
      <c r="R7" s="41">
        <f t="shared" si="21"/>
        <v>50000</v>
      </c>
      <c r="S7" s="41">
        <f t="shared" si="21"/>
        <v>50000</v>
      </c>
      <c r="T7" s="41">
        <f t="shared" si="21"/>
        <v>50000</v>
      </c>
      <c r="U7" s="41">
        <f t="shared" si="21"/>
        <v>50000</v>
      </c>
      <c r="V7" s="41">
        <f t="shared" si="21"/>
        <v>50000</v>
      </c>
      <c r="W7" s="41">
        <f t="shared" si="21"/>
        <v>50000</v>
      </c>
      <c r="X7" s="41">
        <f t="shared" si="21"/>
        <v>50000</v>
      </c>
      <c r="Y7" s="41">
        <f t="shared" si="21"/>
        <v>50000</v>
      </c>
      <c r="Z7" s="41">
        <f t="shared" si="21"/>
        <v>50000</v>
      </c>
      <c r="AA7" s="41">
        <f t="shared" si="21"/>
        <v>50000</v>
      </c>
      <c r="AB7" s="41">
        <f t="shared" si="21"/>
        <v>50000</v>
      </c>
      <c r="AC7" s="41">
        <f t="shared" si="21"/>
        <v>50000</v>
      </c>
      <c r="AD7" s="41">
        <f t="shared" si="21"/>
        <v>50000</v>
      </c>
      <c r="AE7" s="41">
        <f t="shared" si="21"/>
        <v>50000</v>
      </c>
      <c r="AF7" s="41">
        <f t="shared" si="21"/>
        <v>50000</v>
      </c>
      <c r="AG7" s="41">
        <f t="shared" si="21"/>
        <v>50000</v>
      </c>
      <c r="AH7" s="41">
        <f t="shared" si="21"/>
        <v>50000</v>
      </c>
      <c r="AI7" s="41">
        <f t="shared" si="21"/>
        <v>50000</v>
      </c>
      <c r="AJ7" s="41">
        <f t="shared" si="21"/>
        <v>50000</v>
      </c>
      <c r="AK7" s="41">
        <f t="shared" si="21"/>
        <v>50000</v>
      </c>
      <c r="AL7" s="41">
        <f t="shared" si="21"/>
        <v>50000</v>
      </c>
      <c r="AM7" s="41">
        <f t="shared" si="21"/>
        <v>50000</v>
      </c>
      <c r="AN7" s="41">
        <f t="shared" si="21"/>
        <v>50000</v>
      </c>
      <c r="AO7" s="41">
        <f t="shared" si="21"/>
        <v>50000</v>
      </c>
      <c r="AP7" s="41">
        <f t="shared" si="21"/>
        <v>50000</v>
      </c>
      <c r="AQ7" s="41">
        <f t="shared" si="21"/>
        <v>50000</v>
      </c>
      <c r="AR7" s="41">
        <f t="shared" si="21"/>
        <v>50000</v>
      </c>
      <c r="AS7" s="41">
        <f t="shared" si="21"/>
        <v>50000</v>
      </c>
      <c r="AT7" s="41">
        <f t="shared" si="21"/>
        <v>50000</v>
      </c>
      <c r="AU7" s="41">
        <f t="shared" si="21"/>
        <v>50000</v>
      </c>
      <c r="AV7" s="41">
        <f t="shared" si="21"/>
        <v>50000</v>
      </c>
      <c r="AW7" s="41">
        <f t="shared" si="21"/>
        <v>50000</v>
      </c>
      <c r="AX7" s="41">
        <f t="shared" si="21"/>
        <v>50000</v>
      </c>
      <c r="AY7" s="41">
        <f t="shared" si="21"/>
        <v>50000</v>
      </c>
      <c r="AZ7" s="41">
        <f t="shared" si="21"/>
        <v>50000</v>
      </c>
    </row>
    <row r="8" ht="14.25" customHeight="1">
      <c r="A8" s="39" t="s">
        <v>137</v>
      </c>
      <c r="B8" s="40">
        <f>'solar thermal'!B16</f>
        <v>96466.34617</v>
      </c>
      <c r="C8" s="41">
        <f>'solar thermal'!C16</f>
        <v>94050.96659</v>
      </c>
      <c r="D8" s="41">
        <f>'solar thermal'!D16</f>
        <v>91595.05724</v>
      </c>
      <c r="E8" s="41">
        <f>'solar thermal'!E16</f>
        <v>89097.58936</v>
      </c>
      <c r="F8" s="41">
        <f>'solar thermal'!F16</f>
        <v>86557.49909</v>
      </c>
      <c r="G8" s="41">
        <f>'solar thermal'!G16</f>
        <v>83973.68591</v>
      </c>
      <c r="H8" s="41">
        <f>'solar thermal'!H16</f>
        <v>81446.0851</v>
      </c>
      <c r="I8" s="41">
        <f>'solar thermal'!I16</f>
        <v>78865.86152</v>
      </c>
      <c r="J8" s="41">
        <f>'solar thermal'!J16</f>
        <v>76231.61227</v>
      </c>
      <c r="K8" s="41">
        <f>'solar thermal'!K16</f>
        <v>73541.88441</v>
      </c>
      <c r="L8" s="41">
        <f>'solar thermal'!L16</f>
        <v>70795.17267</v>
      </c>
      <c r="M8" s="41">
        <f>'solar thermal'!M16</f>
        <v>71069.09163</v>
      </c>
      <c r="N8" s="41">
        <f>'solar thermal'!N16</f>
        <v>71348.02785</v>
      </c>
      <c r="O8" s="41">
        <f>'solar thermal'!O16</f>
        <v>71632.12047</v>
      </c>
      <c r="P8" s="41">
        <f>'solar thermal'!P16</f>
        <v>71921.51381</v>
      </c>
      <c r="Q8" s="41">
        <f>'solar thermal'!Q16</f>
        <v>72216.3576</v>
      </c>
      <c r="R8" s="41">
        <f>'solar thermal'!R16</f>
        <v>72516.8073</v>
      </c>
      <c r="S8" s="41">
        <f>'solar thermal'!S16</f>
        <v>72823.02432</v>
      </c>
      <c r="T8" s="41">
        <f>'solar thermal'!T16</f>
        <v>73135.17634</v>
      </c>
      <c r="U8" s="41">
        <f>'solar thermal'!U16</f>
        <v>73453.43757</v>
      </c>
      <c r="V8" s="41">
        <f>'solar thermal'!V16</f>
        <v>73777.98916</v>
      </c>
      <c r="W8" s="41">
        <f>'solar thermal'!W16</f>
        <v>74109.01944</v>
      </c>
      <c r="X8" s="41">
        <f>'solar thermal'!X16</f>
        <v>74446.72436</v>
      </c>
      <c r="Y8" s="41">
        <f>'solar thermal'!Y16</f>
        <v>74791.30786</v>
      </c>
      <c r="Z8" s="41">
        <f>'solar thermal'!Z16</f>
        <v>75142.98225</v>
      </c>
      <c r="AA8" s="41">
        <f>'solar thermal'!AA16</f>
        <v>75501.96869</v>
      </c>
      <c r="AB8" s="41">
        <f>'solar thermal'!AB16</f>
        <v>75868.49763</v>
      </c>
      <c r="AC8" s="41">
        <f>'solar thermal'!AC16</f>
        <v>76242.80929</v>
      </c>
      <c r="AD8" s="41">
        <f>'solar thermal'!AD16</f>
        <v>76625.15422</v>
      </c>
      <c r="AE8" s="41">
        <f>'solar thermal'!AE16</f>
        <v>77015.79382</v>
      </c>
      <c r="AF8" s="41">
        <f>'solar thermal'!AF16</f>
        <v>77415.00099</v>
      </c>
      <c r="AG8" s="41">
        <f>'solar thermal'!AG16</f>
        <v>68465.54952</v>
      </c>
      <c r="AH8" s="41">
        <f>'solar thermal'!AH16</f>
        <v>67764.65886</v>
      </c>
      <c r="AI8" s="41">
        <f>'solar thermal'!AI16</f>
        <v>67047.87327</v>
      </c>
      <c r="AJ8" s="41">
        <f>'solar thermal'!AJ16</f>
        <v>66314.64582</v>
      </c>
      <c r="AK8" s="41">
        <f>'solar thermal'!AK16</f>
        <v>65564.40424</v>
      </c>
      <c r="AL8" s="41">
        <f>'solar thermal'!AL16</f>
        <v>64796.54936</v>
      </c>
      <c r="AM8" s="41">
        <f>'solar thermal'!AM16</f>
        <v>64010.45358</v>
      </c>
      <c r="AN8" s="41">
        <f>'solar thermal'!AN16</f>
        <v>63205.45907</v>
      </c>
      <c r="AO8" s="41">
        <f>'solar thermal'!AO16</f>
        <v>62380.87604</v>
      </c>
      <c r="AP8" s="41">
        <f>'solar thermal'!AP16</f>
        <v>61535.98067</v>
      </c>
      <c r="AQ8" s="41">
        <f>'solar thermal'!AQ16</f>
        <v>60670.01307</v>
      </c>
      <c r="AR8" s="41">
        <f>'solar thermal'!AR16</f>
        <v>59782.17494</v>
      </c>
      <c r="AS8" s="41">
        <f>'solar thermal'!AS16</f>
        <v>58871.62717</v>
      </c>
      <c r="AT8" s="41">
        <f>'solar thermal'!AT16</f>
        <v>57937.48714</v>
      </c>
      <c r="AU8" s="41">
        <f>'solar thermal'!AU16</f>
        <v>56978.82591</v>
      </c>
      <c r="AV8" s="41">
        <f>'solar thermal'!AV16</f>
        <v>55994.66511</v>
      </c>
      <c r="AW8" s="41">
        <f>'solar thermal'!AW16</f>
        <v>54983.97362</v>
      </c>
      <c r="AX8" s="41">
        <f>'solar thermal'!AX16</f>
        <v>53945.66399</v>
      </c>
      <c r="AY8" s="41">
        <f>'solar thermal'!AY16</f>
        <v>52878.58849</v>
      </c>
      <c r="AZ8" s="41">
        <f>'solar thermal'!AZ16</f>
        <v>51781.53492</v>
      </c>
    </row>
    <row r="9" ht="14.25" customHeight="1">
      <c r="A9" s="39" t="s">
        <v>95</v>
      </c>
      <c r="B9" s="40">
        <f>Cal!B8</f>
        <v>45696</v>
      </c>
      <c r="C9" s="41">
        <f t="shared" ref="C9:D9" si="22">$B9+(($E9-$B9)/($E$1-$B$1))*(C$1-$B$1)</f>
        <v>45696</v>
      </c>
      <c r="D9" s="41">
        <f t="shared" si="22"/>
        <v>45696</v>
      </c>
      <c r="E9" s="41">
        <f>Cal!C8</f>
        <v>45696</v>
      </c>
      <c r="F9" s="41">
        <f t="shared" ref="F9:K9" si="23">$E9+(($L9-$E9)/($L$1-$E$1))*(F$1-$E$1)</f>
        <v>45696</v>
      </c>
      <c r="G9" s="41">
        <f t="shared" si="23"/>
        <v>45696</v>
      </c>
      <c r="H9" s="41">
        <f t="shared" si="23"/>
        <v>45696</v>
      </c>
      <c r="I9" s="41">
        <f t="shared" si="23"/>
        <v>45696</v>
      </c>
      <c r="J9" s="41">
        <f t="shared" si="23"/>
        <v>45696</v>
      </c>
      <c r="K9" s="41">
        <f t="shared" si="23"/>
        <v>45696</v>
      </c>
      <c r="L9" s="41">
        <f>Cal!D8</f>
        <v>45696</v>
      </c>
      <c r="M9" s="41">
        <f t="shared" ref="M9:AE9" si="24">$L9+(($AF9-$L9)/($AF$1-$L$1))*(M$1-$L$1)</f>
        <v>45696</v>
      </c>
      <c r="N9" s="41">
        <f t="shared" si="24"/>
        <v>45696</v>
      </c>
      <c r="O9" s="41">
        <f t="shared" si="24"/>
        <v>45696</v>
      </c>
      <c r="P9" s="41">
        <f t="shared" si="24"/>
        <v>45696</v>
      </c>
      <c r="Q9" s="41">
        <f t="shared" si="24"/>
        <v>45696</v>
      </c>
      <c r="R9" s="41">
        <f t="shared" si="24"/>
        <v>45696</v>
      </c>
      <c r="S9" s="41">
        <f t="shared" si="24"/>
        <v>45696</v>
      </c>
      <c r="T9" s="41">
        <f t="shared" si="24"/>
        <v>45696</v>
      </c>
      <c r="U9" s="41">
        <f t="shared" si="24"/>
        <v>45696</v>
      </c>
      <c r="V9" s="41">
        <f t="shared" si="24"/>
        <v>45696</v>
      </c>
      <c r="W9" s="41">
        <f t="shared" si="24"/>
        <v>45696</v>
      </c>
      <c r="X9" s="41">
        <f t="shared" si="24"/>
        <v>45696</v>
      </c>
      <c r="Y9" s="41">
        <f t="shared" si="24"/>
        <v>45696</v>
      </c>
      <c r="Z9" s="41">
        <f t="shared" si="24"/>
        <v>45696</v>
      </c>
      <c r="AA9" s="41">
        <f t="shared" si="24"/>
        <v>45696</v>
      </c>
      <c r="AB9" s="41">
        <f t="shared" si="24"/>
        <v>45696</v>
      </c>
      <c r="AC9" s="41">
        <f t="shared" si="24"/>
        <v>45696</v>
      </c>
      <c r="AD9" s="41">
        <f t="shared" si="24"/>
        <v>45696</v>
      </c>
      <c r="AE9" s="41">
        <f t="shared" si="24"/>
        <v>45696</v>
      </c>
      <c r="AF9" s="41">
        <f>Cal!E8</f>
        <v>45696</v>
      </c>
      <c r="AG9" s="41">
        <f t="shared" ref="AG9:AZ9" si="25">_xlfn.FORECAST.LINEAR(AG$1, $AC9:$AE9, $AC$1:$AE$1)</f>
        <v>45696</v>
      </c>
      <c r="AH9" s="41">
        <f t="shared" si="25"/>
        <v>45696</v>
      </c>
      <c r="AI9" s="41">
        <f t="shared" si="25"/>
        <v>45696</v>
      </c>
      <c r="AJ9" s="41">
        <f t="shared" si="25"/>
        <v>45696</v>
      </c>
      <c r="AK9" s="41">
        <f t="shared" si="25"/>
        <v>45696</v>
      </c>
      <c r="AL9" s="41">
        <f t="shared" si="25"/>
        <v>45696</v>
      </c>
      <c r="AM9" s="41">
        <f t="shared" si="25"/>
        <v>45696</v>
      </c>
      <c r="AN9" s="41">
        <f t="shared" si="25"/>
        <v>45696</v>
      </c>
      <c r="AO9" s="41">
        <f t="shared" si="25"/>
        <v>45696</v>
      </c>
      <c r="AP9" s="41">
        <f t="shared" si="25"/>
        <v>45696</v>
      </c>
      <c r="AQ9" s="41">
        <f t="shared" si="25"/>
        <v>45696</v>
      </c>
      <c r="AR9" s="41">
        <f t="shared" si="25"/>
        <v>45696</v>
      </c>
      <c r="AS9" s="41">
        <f t="shared" si="25"/>
        <v>45696</v>
      </c>
      <c r="AT9" s="41">
        <f t="shared" si="25"/>
        <v>45696</v>
      </c>
      <c r="AU9" s="41">
        <f t="shared" si="25"/>
        <v>45696</v>
      </c>
      <c r="AV9" s="41">
        <f t="shared" si="25"/>
        <v>45696</v>
      </c>
      <c r="AW9" s="41">
        <f t="shared" si="25"/>
        <v>45696</v>
      </c>
      <c r="AX9" s="41">
        <f t="shared" si="25"/>
        <v>45696</v>
      </c>
      <c r="AY9" s="41">
        <f t="shared" si="25"/>
        <v>45696</v>
      </c>
      <c r="AZ9" s="41">
        <f t="shared" si="25"/>
        <v>45696</v>
      </c>
    </row>
    <row r="10" ht="14.25" customHeight="1">
      <c r="A10" s="39" t="s">
        <v>66</v>
      </c>
      <c r="B10" s="40">
        <f>Cal!B9</f>
        <v>85800</v>
      </c>
      <c r="C10" s="41">
        <f t="shared" ref="C10:D10" si="26">$B10+(($E10-$B10)/($E$1-$B$1))*(C$1-$B$1)</f>
        <v>85800</v>
      </c>
      <c r="D10" s="41">
        <f t="shared" si="26"/>
        <v>85800</v>
      </c>
      <c r="E10" s="41">
        <f>Cal!C9</f>
        <v>85800</v>
      </c>
      <c r="F10" s="41">
        <f t="shared" ref="F10:K10" si="27">$E10+(($L10-$E10)/($L$1-$E$1))*(F$1-$E$1)</f>
        <v>85800</v>
      </c>
      <c r="G10" s="41">
        <f t="shared" si="27"/>
        <v>85800</v>
      </c>
      <c r="H10" s="41">
        <f t="shared" si="27"/>
        <v>85800</v>
      </c>
      <c r="I10" s="41">
        <f t="shared" si="27"/>
        <v>85800</v>
      </c>
      <c r="J10" s="41">
        <f t="shared" si="27"/>
        <v>85800</v>
      </c>
      <c r="K10" s="41">
        <f t="shared" si="27"/>
        <v>85800</v>
      </c>
      <c r="L10" s="41">
        <f>Cal!D9</f>
        <v>85800</v>
      </c>
      <c r="M10" s="41">
        <f t="shared" ref="M10:AE10" si="28">$L10+(($AF10-$L10)/($AF$1-$L$1))*(M$1-$L$1)</f>
        <v>85800</v>
      </c>
      <c r="N10" s="41">
        <f t="shared" si="28"/>
        <v>85800</v>
      </c>
      <c r="O10" s="41">
        <f t="shared" si="28"/>
        <v>85800</v>
      </c>
      <c r="P10" s="41">
        <f t="shared" si="28"/>
        <v>85800</v>
      </c>
      <c r="Q10" s="41">
        <f t="shared" si="28"/>
        <v>85800</v>
      </c>
      <c r="R10" s="41">
        <f t="shared" si="28"/>
        <v>85800</v>
      </c>
      <c r="S10" s="41">
        <f t="shared" si="28"/>
        <v>85800</v>
      </c>
      <c r="T10" s="41">
        <f t="shared" si="28"/>
        <v>85800</v>
      </c>
      <c r="U10" s="41">
        <f t="shared" si="28"/>
        <v>85800</v>
      </c>
      <c r="V10" s="41">
        <f t="shared" si="28"/>
        <v>85800</v>
      </c>
      <c r="W10" s="41">
        <f t="shared" si="28"/>
        <v>85800</v>
      </c>
      <c r="X10" s="41">
        <f t="shared" si="28"/>
        <v>85800</v>
      </c>
      <c r="Y10" s="41">
        <f t="shared" si="28"/>
        <v>85800</v>
      </c>
      <c r="Z10" s="41">
        <f t="shared" si="28"/>
        <v>85800</v>
      </c>
      <c r="AA10" s="41">
        <f t="shared" si="28"/>
        <v>85800</v>
      </c>
      <c r="AB10" s="41">
        <f t="shared" si="28"/>
        <v>85800</v>
      </c>
      <c r="AC10" s="41">
        <f t="shared" si="28"/>
        <v>85800</v>
      </c>
      <c r="AD10" s="41">
        <f t="shared" si="28"/>
        <v>85800</v>
      </c>
      <c r="AE10" s="41">
        <f t="shared" si="28"/>
        <v>85800</v>
      </c>
      <c r="AF10" s="41">
        <f>Cal!E9</f>
        <v>85800</v>
      </c>
      <c r="AG10" s="41">
        <f t="shared" ref="AG10:AZ10" si="29">_xlfn.FORECAST.LINEAR(AG$1, $AC10:$AE10, $AC$1:$AE$1)</f>
        <v>85800</v>
      </c>
      <c r="AH10" s="41">
        <f t="shared" si="29"/>
        <v>85800</v>
      </c>
      <c r="AI10" s="41">
        <f t="shared" si="29"/>
        <v>85800</v>
      </c>
      <c r="AJ10" s="41">
        <f t="shared" si="29"/>
        <v>85800</v>
      </c>
      <c r="AK10" s="41">
        <f t="shared" si="29"/>
        <v>85800</v>
      </c>
      <c r="AL10" s="41">
        <f t="shared" si="29"/>
        <v>85800</v>
      </c>
      <c r="AM10" s="41">
        <f t="shared" si="29"/>
        <v>85800</v>
      </c>
      <c r="AN10" s="41">
        <f t="shared" si="29"/>
        <v>85800</v>
      </c>
      <c r="AO10" s="41">
        <f t="shared" si="29"/>
        <v>85800</v>
      </c>
      <c r="AP10" s="41">
        <f t="shared" si="29"/>
        <v>85800</v>
      </c>
      <c r="AQ10" s="41">
        <f t="shared" si="29"/>
        <v>85800</v>
      </c>
      <c r="AR10" s="41">
        <f t="shared" si="29"/>
        <v>85800</v>
      </c>
      <c r="AS10" s="41">
        <f t="shared" si="29"/>
        <v>85800</v>
      </c>
      <c r="AT10" s="41">
        <f t="shared" si="29"/>
        <v>85800</v>
      </c>
      <c r="AU10" s="41">
        <f t="shared" si="29"/>
        <v>85800</v>
      </c>
      <c r="AV10" s="41">
        <f t="shared" si="29"/>
        <v>85800</v>
      </c>
      <c r="AW10" s="41">
        <f t="shared" si="29"/>
        <v>85800</v>
      </c>
      <c r="AX10" s="41">
        <f t="shared" si="29"/>
        <v>85800</v>
      </c>
      <c r="AY10" s="41">
        <f t="shared" si="29"/>
        <v>85800</v>
      </c>
      <c r="AZ10" s="41">
        <f t="shared" si="29"/>
        <v>85800</v>
      </c>
    </row>
    <row r="11" ht="14.25" customHeight="1">
      <c r="A11" s="39" t="s">
        <v>96</v>
      </c>
      <c r="B11" s="40">
        <f>Cal!B10</f>
        <v>7680</v>
      </c>
      <c r="C11" s="41">
        <f t="shared" ref="C11:D11" si="30">$B11+(($E11-$B11)/($E$1-$B$1))*(C$1-$B$1)</f>
        <v>7680</v>
      </c>
      <c r="D11" s="41">
        <f t="shared" si="30"/>
        <v>7680</v>
      </c>
      <c r="E11" s="41">
        <f>Cal!C10</f>
        <v>7680</v>
      </c>
      <c r="F11" s="41">
        <f t="shared" ref="F11:K11" si="31">$E11+(($L11-$E11)/($L$1-$E$1))*(F$1-$E$1)</f>
        <v>7680</v>
      </c>
      <c r="G11" s="41">
        <f t="shared" si="31"/>
        <v>7680</v>
      </c>
      <c r="H11" s="41">
        <f t="shared" si="31"/>
        <v>7680</v>
      </c>
      <c r="I11" s="41">
        <f t="shared" si="31"/>
        <v>7680</v>
      </c>
      <c r="J11" s="41">
        <f t="shared" si="31"/>
        <v>7680</v>
      </c>
      <c r="K11" s="41">
        <f t="shared" si="31"/>
        <v>7680</v>
      </c>
      <c r="L11" s="41">
        <f>Cal!D10</f>
        <v>7680</v>
      </c>
      <c r="M11" s="41">
        <f t="shared" ref="M11:AE11" si="32">$L11+(($AF11-$L11)/($AF$1-$L$1))*(M$1-$L$1)</f>
        <v>7680</v>
      </c>
      <c r="N11" s="41">
        <f t="shared" si="32"/>
        <v>7680</v>
      </c>
      <c r="O11" s="41">
        <f t="shared" si="32"/>
        <v>7680</v>
      </c>
      <c r="P11" s="41">
        <f t="shared" si="32"/>
        <v>7680</v>
      </c>
      <c r="Q11" s="41">
        <f t="shared" si="32"/>
        <v>7680</v>
      </c>
      <c r="R11" s="41">
        <f t="shared" si="32"/>
        <v>7680</v>
      </c>
      <c r="S11" s="41">
        <f t="shared" si="32"/>
        <v>7680</v>
      </c>
      <c r="T11" s="41">
        <f t="shared" si="32"/>
        <v>7680</v>
      </c>
      <c r="U11" s="41">
        <f t="shared" si="32"/>
        <v>7680</v>
      </c>
      <c r="V11" s="41">
        <f t="shared" si="32"/>
        <v>7680</v>
      </c>
      <c r="W11" s="41">
        <f t="shared" si="32"/>
        <v>7680</v>
      </c>
      <c r="X11" s="41">
        <f t="shared" si="32"/>
        <v>7680</v>
      </c>
      <c r="Y11" s="41">
        <f t="shared" si="32"/>
        <v>7680</v>
      </c>
      <c r="Z11" s="41">
        <f t="shared" si="32"/>
        <v>7680</v>
      </c>
      <c r="AA11" s="41">
        <f t="shared" si="32"/>
        <v>7680</v>
      </c>
      <c r="AB11" s="41">
        <f t="shared" si="32"/>
        <v>7680</v>
      </c>
      <c r="AC11" s="41">
        <f t="shared" si="32"/>
        <v>7680</v>
      </c>
      <c r="AD11" s="41">
        <f t="shared" si="32"/>
        <v>7680</v>
      </c>
      <c r="AE11" s="41">
        <f t="shared" si="32"/>
        <v>7680</v>
      </c>
      <c r="AF11" s="41">
        <f>Cal!E10</f>
        <v>7680</v>
      </c>
      <c r="AG11" s="41">
        <f t="shared" ref="AG11:AZ11" si="33">_xlfn.FORECAST.LINEAR(AG$1, $AC11:$AE11, $AC$1:$AE$1)</f>
        <v>7680</v>
      </c>
      <c r="AH11" s="41">
        <f t="shared" si="33"/>
        <v>7680</v>
      </c>
      <c r="AI11" s="41">
        <f t="shared" si="33"/>
        <v>7680</v>
      </c>
      <c r="AJ11" s="41">
        <f t="shared" si="33"/>
        <v>7680</v>
      </c>
      <c r="AK11" s="41">
        <f t="shared" si="33"/>
        <v>7680</v>
      </c>
      <c r="AL11" s="41">
        <f t="shared" si="33"/>
        <v>7680</v>
      </c>
      <c r="AM11" s="41">
        <f t="shared" si="33"/>
        <v>7680</v>
      </c>
      <c r="AN11" s="41">
        <f t="shared" si="33"/>
        <v>7680</v>
      </c>
      <c r="AO11" s="41">
        <f t="shared" si="33"/>
        <v>7680</v>
      </c>
      <c r="AP11" s="41">
        <f t="shared" si="33"/>
        <v>7680</v>
      </c>
      <c r="AQ11" s="41">
        <f t="shared" si="33"/>
        <v>7680</v>
      </c>
      <c r="AR11" s="41">
        <f t="shared" si="33"/>
        <v>7680</v>
      </c>
      <c r="AS11" s="41">
        <f t="shared" si="33"/>
        <v>7680</v>
      </c>
      <c r="AT11" s="41">
        <f t="shared" si="33"/>
        <v>7680</v>
      </c>
      <c r="AU11" s="41">
        <f t="shared" si="33"/>
        <v>7680</v>
      </c>
      <c r="AV11" s="41">
        <f t="shared" si="33"/>
        <v>7680</v>
      </c>
      <c r="AW11" s="41">
        <f t="shared" si="33"/>
        <v>7680</v>
      </c>
      <c r="AX11" s="41">
        <f t="shared" si="33"/>
        <v>7680</v>
      </c>
      <c r="AY11" s="41">
        <f t="shared" si="33"/>
        <v>7680</v>
      </c>
      <c r="AZ11" s="41">
        <f t="shared" si="33"/>
        <v>7680</v>
      </c>
    </row>
    <row r="12" ht="14.25" customHeight="1">
      <c r="A12" s="39" t="s">
        <v>97</v>
      </c>
      <c r="B12" s="40">
        <f>Cal!B11</f>
        <v>22272</v>
      </c>
      <c r="C12" s="41">
        <f t="shared" ref="C12:D12" si="34">$B12+(($E12-$B12)/($E$1-$B$1))*(C$1-$B$1)</f>
        <v>22272</v>
      </c>
      <c r="D12" s="41">
        <f t="shared" si="34"/>
        <v>22272</v>
      </c>
      <c r="E12" s="41">
        <f>Cal!C11</f>
        <v>22272</v>
      </c>
      <c r="F12" s="41">
        <f t="shared" ref="F12:K12" si="35">$E12+(($L12-$E12)/($L$1-$E$1))*(F$1-$E$1)</f>
        <v>22272</v>
      </c>
      <c r="G12" s="41">
        <f t="shared" si="35"/>
        <v>22272</v>
      </c>
      <c r="H12" s="41">
        <f t="shared" si="35"/>
        <v>22272</v>
      </c>
      <c r="I12" s="41">
        <f t="shared" si="35"/>
        <v>22272</v>
      </c>
      <c r="J12" s="41">
        <f t="shared" si="35"/>
        <v>22272</v>
      </c>
      <c r="K12" s="41">
        <f t="shared" si="35"/>
        <v>22272</v>
      </c>
      <c r="L12" s="41">
        <f>Cal!D11</f>
        <v>22272</v>
      </c>
      <c r="M12" s="41">
        <f t="shared" ref="M12:AE12" si="36">$L12+(($AF12-$L12)/($AF$1-$L$1))*(M$1-$L$1)</f>
        <v>22272</v>
      </c>
      <c r="N12" s="41">
        <f t="shared" si="36"/>
        <v>22272</v>
      </c>
      <c r="O12" s="41">
        <f t="shared" si="36"/>
        <v>22272</v>
      </c>
      <c r="P12" s="41">
        <f t="shared" si="36"/>
        <v>22272</v>
      </c>
      <c r="Q12" s="41">
        <f t="shared" si="36"/>
        <v>22272</v>
      </c>
      <c r="R12" s="41">
        <f t="shared" si="36"/>
        <v>22272</v>
      </c>
      <c r="S12" s="41">
        <f t="shared" si="36"/>
        <v>22272</v>
      </c>
      <c r="T12" s="41">
        <f t="shared" si="36"/>
        <v>22272</v>
      </c>
      <c r="U12" s="41">
        <f t="shared" si="36"/>
        <v>22272</v>
      </c>
      <c r="V12" s="41">
        <f t="shared" si="36"/>
        <v>22272</v>
      </c>
      <c r="W12" s="41">
        <f t="shared" si="36"/>
        <v>22272</v>
      </c>
      <c r="X12" s="41">
        <f t="shared" si="36"/>
        <v>22272</v>
      </c>
      <c r="Y12" s="41">
        <f t="shared" si="36"/>
        <v>22272</v>
      </c>
      <c r="Z12" s="41">
        <f t="shared" si="36"/>
        <v>22272</v>
      </c>
      <c r="AA12" s="41">
        <f t="shared" si="36"/>
        <v>22272</v>
      </c>
      <c r="AB12" s="41">
        <f t="shared" si="36"/>
        <v>22272</v>
      </c>
      <c r="AC12" s="41">
        <f t="shared" si="36"/>
        <v>22272</v>
      </c>
      <c r="AD12" s="41">
        <f t="shared" si="36"/>
        <v>22272</v>
      </c>
      <c r="AE12" s="41">
        <f t="shared" si="36"/>
        <v>22272</v>
      </c>
      <c r="AF12" s="41">
        <f>Cal!E11</f>
        <v>22272</v>
      </c>
      <c r="AG12" s="41">
        <f t="shared" ref="AG12:AZ12" si="37">_xlfn.FORECAST.LINEAR(AG$1, $AC12:$AE12, $AC$1:$AE$1)</f>
        <v>22272</v>
      </c>
      <c r="AH12" s="41">
        <f t="shared" si="37"/>
        <v>22272</v>
      </c>
      <c r="AI12" s="41">
        <f t="shared" si="37"/>
        <v>22272</v>
      </c>
      <c r="AJ12" s="41">
        <f t="shared" si="37"/>
        <v>22272</v>
      </c>
      <c r="AK12" s="41">
        <f t="shared" si="37"/>
        <v>22272</v>
      </c>
      <c r="AL12" s="41">
        <f t="shared" si="37"/>
        <v>22272</v>
      </c>
      <c r="AM12" s="41">
        <f t="shared" si="37"/>
        <v>22272</v>
      </c>
      <c r="AN12" s="41">
        <f t="shared" si="37"/>
        <v>22272</v>
      </c>
      <c r="AO12" s="41">
        <f t="shared" si="37"/>
        <v>22272</v>
      </c>
      <c r="AP12" s="41">
        <f t="shared" si="37"/>
        <v>22272</v>
      </c>
      <c r="AQ12" s="41">
        <f t="shared" si="37"/>
        <v>22272</v>
      </c>
      <c r="AR12" s="41">
        <f t="shared" si="37"/>
        <v>22272</v>
      </c>
      <c r="AS12" s="41">
        <f t="shared" si="37"/>
        <v>22272</v>
      </c>
      <c r="AT12" s="41">
        <f t="shared" si="37"/>
        <v>22272</v>
      </c>
      <c r="AU12" s="41">
        <f t="shared" si="37"/>
        <v>22272</v>
      </c>
      <c r="AV12" s="41">
        <f t="shared" si="37"/>
        <v>22272</v>
      </c>
      <c r="AW12" s="41">
        <f t="shared" si="37"/>
        <v>22272</v>
      </c>
      <c r="AX12" s="41">
        <f t="shared" si="37"/>
        <v>22272</v>
      </c>
      <c r="AY12" s="41">
        <f t="shared" si="37"/>
        <v>22272</v>
      </c>
      <c r="AZ12" s="41">
        <f t="shared" si="37"/>
        <v>22272</v>
      </c>
    </row>
    <row r="13" ht="14.25" customHeight="1">
      <c r="A13" s="39" t="s">
        <v>98</v>
      </c>
      <c r="B13" s="40">
        <f>Cal!B12</f>
        <v>48776</v>
      </c>
      <c r="C13" s="41">
        <f t="shared" ref="C13:D13" si="38">$B13+(($E13-$B13)/($E$1-$B$1))*(C$1-$B$1)</f>
        <v>48776</v>
      </c>
      <c r="D13" s="41">
        <f t="shared" si="38"/>
        <v>48776</v>
      </c>
      <c r="E13" s="41">
        <f>Cal!C12</f>
        <v>48776</v>
      </c>
      <c r="F13" s="41">
        <f t="shared" ref="F13:K13" si="39">$E13+(($L13-$E13)/($L$1-$E$1))*(F$1-$E$1)</f>
        <v>48776</v>
      </c>
      <c r="G13" s="41">
        <f t="shared" si="39"/>
        <v>48776</v>
      </c>
      <c r="H13" s="41">
        <f t="shared" si="39"/>
        <v>48776</v>
      </c>
      <c r="I13" s="41">
        <f t="shared" si="39"/>
        <v>48776</v>
      </c>
      <c r="J13" s="41">
        <f t="shared" si="39"/>
        <v>48776</v>
      </c>
      <c r="K13" s="41">
        <f t="shared" si="39"/>
        <v>48776</v>
      </c>
      <c r="L13" s="41">
        <f>Cal!D12</f>
        <v>48776</v>
      </c>
      <c r="M13" s="41">
        <f t="shared" ref="M13:AE13" si="40">$L13+(($AF13-$L13)/($AF$1-$L$1))*(M$1-$L$1)</f>
        <v>48776</v>
      </c>
      <c r="N13" s="41">
        <f t="shared" si="40"/>
        <v>48776</v>
      </c>
      <c r="O13" s="41">
        <f t="shared" si="40"/>
        <v>48776</v>
      </c>
      <c r="P13" s="41">
        <f t="shared" si="40"/>
        <v>48776</v>
      </c>
      <c r="Q13" s="41">
        <f t="shared" si="40"/>
        <v>48776</v>
      </c>
      <c r="R13" s="41">
        <f t="shared" si="40"/>
        <v>48776</v>
      </c>
      <c r="S13" s="41">
        <f t="shared" si="40"/>
        <v>48776</v>
      </c>
      <c r="T13" s="41">
        <f t="shared" si="40"/>
        <v>48776</v>
      </c>
      <c r="U13" s="41">
        <f t="shared" si="40"/>
        <v>48776</v>
      </c>
      <c r="V13" s="41">
        <f t="shared" si="40"/>
        <v>48776</v>
      </c>
      <c r="W13" s="41">
        <f t="shared" si="40"/>
        <v>48776</v>
      </c>
      <c r="X13" s="41">
        <f t="shared" si="40"/>
        <v>48776</v>
      </c>
      <c r="Y13" s="41">
        <f t="shared" si="40"/>
        <v>48776</v>
      </c>
      <c r="Z13" s="41">
        <f t="shared" si="40"/>
        <v>48776</v>
      </c>
      <c r="AA13" s="41">
        <f t="shared" si="40"/>
        <v>48776</v>
      </c>
      <c r="AB13" s="41">
        <f t="shared" si="40"/>
        <v>48776</v>
      </c>
      <c r="AC13" s="41">
        <f t="shared" si="40"/>
        <v>48776</v>
      </c>
      <c r="AD13" s="41">
        <f t="shared" si="40"/>
        <v>48776</v>
      </c>
      <c r="AE13" s="41">
        <f t="shared" si="40"/>
        <v>48776</v>
      </c>
      <c r="AF13" s="41">
        <f>Cal!E12</f>
        <v>48776</v>
      </c>
      <c r="AG13" s="41">
        <f t="shared" ref="AG13:AZ13" si="41">_xlfn.FORECAST.LINEAR(AG$1, $AC13:$AE13, $AC$1:$AE$1)</f>
        <v>48776</v>
      </c>
      <c r="AH13" s="41">
        <f t="shared" si="41"/>
        <v>48776</v>
      </c>
      <c r="AI13" s="41">
        <f t="shared" si="41"/>
        <v>48776</v>
      </c>
      <c r="AJ13" s="41">
        <f t="shared" si="41"/>
        <v>48776</v>
      </c>
      <c r="AK13" s="41">
        <f t="shared" si="41"/>
        <v>48776</v>
      </c>
      <c r="AL13" s="41">
        <f t="shared" si="41"/>
        <v>48776</v>
      </c>
      <c r="AM13" s="41">
        <f t="shared" si="41"/>
        <v>48776</v>
      </c>
      <c r="AN13" s="41">
        <f t="shared" si="41"/>
        <v>48776</v>
      </c>
      <c r="AO13" s="41">
        <f t="shared" si="41"/>
        <v>48776</v>
      </c>
      <c r="AP13" s="41">
        <f t="shared" si="41"/>
        <v>48776</v>
      </c>
      <c r="AQ13" s="41">
        <f t="shared" si="41"/>
        <v>48776</v>
      </c>
      <c r="AR13" s="41">
        <f t="shared" si="41"/>
        <v>48776</v>
      </c>
      <c r="AS13" s="41">
        <f t="shared" si="41"/>
        <v>48776</v>
      </c>
      <c r="AT13" s="41">
        <f t="shared" si="41"/>
        <v>48776</v>
      </c>
      <c r="AU13" s="41">
        <f t="shared" si="41"/>
        <v>48776</v>
      </c>
      <c r="AV13" s="41">
        <f t="shared" si="41"/>
        <v>48776</v>
      </c>
      <c r="AW13" s="41">
        <f t="shared" si="41"/>
        <v>48776</v>
      </c>
      <c r="AX13" s="41">
        <f t="shared" si="41"/>
        <v>48776</v>
      </c>
      <c r="AY13" s="41">
        <f t="shared" si="41"/>
        <v>48776</v>
      </c>
      <c r="AZ13" s="41">
        <f t="shared" si="41"/>
        <v>48776</v>
      </c>
    </row>
    <row r="14" ht="14.25" customHeight="1">
      <c r="A14" s="39" t="s">
        <v>99</v>
      </c>
      <c r="B14" s="40">
        <f>Cal!B13</f>
        <v>50000</v>
      </c>
      <c r="C14" s="41">
        <f t="shared" ref="C14:D14" si="42">$B14+(($E14-$B14)/($E$1-$B$1))*(C$1-$B$1)</f>
        <v>50000</v>
      </c>
      <c r="D14" s="41">
        <f t="shared" si="42"/>
        <v>50000</v>
      </c>
      <c r="E14" s="41">
        <f>Cal!C13</f>
        <v>50000</v>
      </c>
      <c r="F14" s="41">
        <f t="shared" ref="F14:K14" si="43">$E14+(($L14-$E14)/($L$1-$E$1))*(F$1-$E$1)</f>
        <v>50000</v>
      </c>
      <c r="G14" s="41">
        <f t="shared" si="43"/>
        <v>50000</v>
      </c>
      <c r="H14" s="41">
        <f t="shared" si="43"/>
        <v>50000</v>
      </c>
      <c r="I14" s="41">
        <f t="shared" si="43"/>
        <v>50000</v>
      </c>
      <c r="J14" s="41">
        <f t="shared" si="43"/>
        <v>50000</v>
      </c>
      <c r="K14" s="41">
        <f t="shared" si="43"/>
        <v>50000</v>
      </c>
      <c r="L14" s="41">
        <f>Cal!D13</f>
        <v>50000</v>
      </c>
      <c r="M14" s="41">
        <f t="shared" ref="M14:AE14" si="44">$L14+(($AF14-$L14)/($AF$1-$L$1))*(M$1-$L$1)</f>
        <v>50000</v>
      </c>
      <c r="N14" s="41">
        <f t="shared" si="44"/>
        <v>50000</v>
      </c>
      <c r="O14" s="41">
        <f t="shared" si="44"/>
        <v>50000</v>
      </c>
      <c r="P14" s="41">
        <f t="shared" si="44"/>
        <v>50000</v>
      </c>
      <c r="Q14" s="41">
        <f t="shared" si="44"/>
        <v>50000</v>
      </c>
      <c r="R14" s="41">
        <f t="shared" si="44"/>
        <v>50000</v>
      </c>
      <c r="S14" s="41">
        <f t="shared" si="44"/>
        <v>50000</v>
      </c>
      <c r="T14" s="41">
        <f t="shared" si="44"/>
        <v>50000</v>
      </c>
      <c r="U14" s="41">
        <f t="shared" si="44"/>
        <v>50000</v>
      </c>
      <c r="V14" s="41">
        <f t="shared" si="44"/>
        <v>50000</v>
      </c>
      <c r="W14" s="41">
        <f t="shared" si="44"/>
        <v>50000</v>
      </c>
      <c r="X14" s="41">
        <f t="shared" si="44"/>
        <v>50000</v>
      </c>
      <c r="Y14" s="41">
        <f t="shared" si="44"/>
        <v>50000</v>
      </c>
      <c r="Z14" s="41">
        <f t="shared" si="44"/>
        <v>50000</v>
      </c>
      <c r="AA14" s="41">
        <f t="shared" si="44"/>
        <v>50000</v>
      </c>
      <c r="AB14" s="41">
        <f t="shared" si="44"/>
        <v>50000</v>
      </c>
      <c r="AC14" s="41">
        <f t="shared" si="44"/>
        <v>50000</v>
      </c>
      <c r="AD14" s="41">
        <f t="shared" si="44"/>
        <v>50000</v>
      </c>
      <c r="AE14" s="41">
        <f t="shared" si="44"/>
        <v>50000</v>
      </c>
      <c r="AF14" s="41">
        <f>Cal!E13</f>
        <v>50000</v>
      </c>
      <c r="AG14" s="41">
        <f t="shared" ref="AG14:AZ14" si="45">_xlfn.FORECAST.LINEAR(AG$1, $AC14:$AE14, $AC$1:$AE$1)</f>
        <v>50000</v>
      </c>
      <c r="AH14" s="41">
        <f t="shared" si="45"/>
        <v>50000</v>
      </c>
      <c r="AI14" s="41">
        <f t="shared" si="45"/>
        <v>50000</v>
      </c>
      <c r="AJ14" s="41">
        <f t="shared" si="45"/>
        <v>50000</v>
      </c>
      <c r="AK14" s="41">
        <f t="shared" si="45"/>
        <v>50000</v>
      </c>
      <c r="AL14" s="41">
        <f t="shared" si="45"/>
        <v>50000</v>
      </c>
      <c r="AM14" s="41">
        <f t="shared" si="45"/>
        <v>50000</v>
      </c>
      <c r="AN14" s="41">
        <f t="shared" si="45"/>
        <v>50000</v>
      </c>
      <c r="AO14" s="41">
        <f t="shared" si="45"/>
        <v>50000</v>
      </c>
      <c r="AP14" s="41">
        <f t="shared" si="45"/>
        <v>50000</v>
      </c>
      <c r="AQ14" s="41">
        <f t="shared" si="45"/>
        <v>50000</v>
      </c>
      <c r="AR14" s="41">
        <f t="shared" si="45"/>
        <v>50000</v>
      </c>
      <c r="AS14" s="41">
        <f t="shared" si="45"/>
        <v>50000</v>
      </c>
      <c r="AT14" s="41">
        <f t="shared" si="45"/>
        <v>50000</v>
      </c>
      <c r="AU14" s="41">
        <f t="shared" si="45"/>
        <v>50000</v>
      </c>
      <c r="AV14" s="41">
        <f t="shared" si="45"/>
        <v>50000</v>
      </c>
      <c r="AW14" s="41">
        <f t="shared" si="45"/>
        <v>50000</v>
      </c>
      <c r="AX14" s="41">
        <f t="shared" si="45"/>
        <v>50000</v>
      </c>
      <c r="AY14" s="41">
        <f t="shared" si="45"/>
        <v>50000</v>
      </c>
      <c r="AZ14" s="41">
        <f t="shared" si="45"/>
        <v>50000</v>
      </c>
    </row>
    <row r="15" ht="14.25" customHeight="1">
      <c r="A15" s="39" t="s">
        <v>100</v>
      </c>
      <c r="B15" s="40">
        <f>Cal!B14</f>
        <v>7680</v>
      </c>
      <c r="C15" s="41">
        <f t="shared" ref="C15:D15" si="46">$B15+(($E15-$B15)/($E$1-$B$1))*(C$1-$B$1)</f>
        <v>7680</v>
      </c>
      <c r="D15" s="41">
        <f t="shared" si="46"/>
        <v>7680</v>
      </c>
      <c r="E15" s="41">
        <f>Cal!C14</f>
        <v>7680</v>
      </c>
      <c r="F15" s="41">
        <f t="shared" ref="F15:K15" si="47">$E15+(($L15-$E15)/($L$1-$E$1))*(F$1-$E$1)</f>
        <v>7680</v>
      </c>
      <c r="G15" s="41">
        <f t="shared" si="47"/>
        <v>7680</v>
      </c>
      <c r="H15" s="41">
        <f t="shared" si="47"/>
        <v>7680</v>
      </c>
      <c r="I15" s="41">
        <f t="shared" si="47"/>
        <v>7680</v>
      </c>
      <c r="J15" s="41">
        <f t="shared" si="47"/>
        <v>7680</v>
      </c>
      <c r="K15" s="41">
        <f t="shared" si="47"/>
        <v>7680</v>
      </c>
      <c r="L15" s="41">
        <f>Cal!D14</f>
        <v>7680</v>
      </c>
      <c r="M15" s="41">
        <f t="shared" ref="M15:AE15" si="48">$L15+(($AF15-$L15)/($AF$1-$L$1))*(M$1-$L$1)</f>
        <v>7680</v>
      </c>
      <c r="N15" s="41">
        <f t="shared" si="48"/>
        <v>7680</v>
      </c>
      <c r="O15" s="41">
        <f t="shared" si="48"/>
        <v>7680</v>
      </c>
      <c r="P15" s="41">
        <f t="shared" si="48"/>
        <v>7680</v>
      </c>
      <c r="Q15" s="41">
        <f t="shared" si="48"/>
        <v>7680</v>
      </c>
      <c r="R15" s="41">
        <f t="shared" si="48"/>
        <v>7680</v>
      </c>
      <c r="S15" s="41">
        <f t="shared" si="48"/>
        <v>7680</v>
      </c>
      <c r="T15" s="41">
        <f t="shared" si="48"/>
        <v>7680</v>
      </c>
      <c r="U15" s="41">
        <f t="shared" si="48"/>
        <v>7680</v>
      </c>
      <c r="V15" s="41">
        <f t="shared" si="48"/>
        <v>7680</v>
      </c>
      <c r="W15" s="41">
        <f t="shared" si="48"/>
        <v>7680</v>
      </c>
      <c r="X15" s="41">
        <f t="shared" si="48"/>
        <v>7680</v>
      </c>
      <c r="Y15" s="41">
        <f t="shared" si="48"/>
        <v>7680</v>
      </c>
      <c r="Z15" s="41">
        <f t="shared" si="48"/>
        <v>7680</v>
      </c>
      <c r="AA15" s="41">
        <f t="shared" si="48"/>
        <v>7680</v>
      </c>
      <c r="AB15" s="41">
        <f t="shared" si="48"/>
        <v>7680</v>
      </c>
      <c r="AC15" s="41">
        <f t="shared" si="48"/>
        <v>7680</v>
      </c>
      <c r="AD15" s="41">
        <f t="shared" si="48"/>
        <v>7680</v>
      </c>
      <c r="AE15" s="41">
        <f t="shared" si="48"/>
        <v>7680</v>
      </c>
      <c r="AF15" s="41">
        <f>Cal!E14</f>
        <v>7680</v>
      </c>
      <c r="AG15" s="41">
        <f t="shared" ref="AG15:AZ15" si="49">_xlfn.FORECAST.LINEAR(AG$1, $AC15:$AE15, $AC$1:$AE$1)</f>
        <v>7680</v>
      </c>
      <c r="AH15" s="41">
        <f t="shared" si="49"/>
        <v>7680</v>
      </c>
      <c r="AI15" s="41">
        <f t="shared" si="49"/>
        <v>7680</v>
      </c>
      <c r="AJ15" s="41">
        <f t="shared" si="49"/>
        <v>7680</v>
      </c>
      <c r="AK15" s="41">
        <f t="shared" si="49"/>
        <v>7680</v>
      </c>
      <c r="AL15" s="41">
        <f t="shared" si="49"/>
        <v>7680</v>
      </c>
      <c r="AM15" s="41">
        <f t="shared" si="49"/>
        <v>7680</v>
      </c>
      <c r="AN15" s="41">
        <f t="shared" si="49"/>
        <v>7680</v>
      </c>
      <c r="AO15" s="41">
        <f t="shared" si="49"/>
        <v>7680</v>
      </c>
      <c r="AP15" s="41">
        <f t="shared" si="49"/>
        <v>7680</v>
      </c>
      <c r="AQ15" s="41">
        <f t="shared" si="49"/>
        <v>7680</v>
      </c>
      <c r="AR15" s="41">
        <f t="shared" si="49"/>
        <v>7680</v>
      </c>
      <c r="AS15" s="41">
        <f t="shared" si="49"/>
        <v>7680</v>
      </c>
      <c r="AT15" s="41">
        <f t="shared" si="49"/>
        <v>7680</v>
      </c>
      <c r="AU15" s="41">
        <f t="shared" si="49"/>
        <v>7680</v>
      </c>
      <c r="AV15" s="41">
        <f t="shared" si="49"/>
        <v>7680</v>
      </c>
      <c r="AW15" s="41">
        <f t="shared" si="49"/>
        <v>7680</v>
      </c>
      <c r="AX15" s="41">
        <f t="shared" si="49"/>
        <v>7680</v>
      </c>
      <c r="AY15" s="41">
        <f t="shared" si="49"/>
        <v>7680</v>
      </c>
      <c r="AZ15" s="41">
        <f t="shared" si="49"/>
        <v>7680</v>
      </c>
    </row>
    <row r="16" ht="14.25" customHeight="1">
      <c r="A16" s="39" t="s">
        <v>101</v>
      </c>
      <c r="B16" s="40">
        <f>Cal!B15</f>
        <v>7680</v>
      </c>
      <c r="C16" s="41">
        <f t="shared" ref="C16:D16" si="50">$B16+(($E16-$B16)/($E$1-$B$1))*(C$1-$B$1)</f>
        <v>7680</v>
      </c>
      <c r="D16" s="41">
        <f t="shared" si="50"/>
        <v>7680</v>
      </c>
      <c r="E16" s="41">
        <f>Cal!C15</f>
        <v>7680</v>
      </c>
      <c r="F16" s="41">
        <f t="shared" ref="F16:K16" si="51">$E16+(($L16-$E16)/($L$1-$E$1))*(F$1-$E$1)</f>
        <v>7680</v>
      </c>
      <c r="G16" s="41">
        <f t="shared" si="51"/>
        <v>7680</v>
      </c>
      <c r="H16" s="41">
        <f t="shared" si="51"/>
        <v>7680</v>
      </c>
      <c r="I16" s="41">
        <f t="shared" si="51"/>
        <v>7680</v>
      </c>
      <c r="J16" s="41">
        <f t="shared" si="51"/>
        <v>7680</v>
      </c>
      <c r="K16" s="41">
        <f t="shared" si="51"/>
        <v>7680</v>
      </c>
      <c r="L16" s="41">
        <f>Cal!D15</f>
        <v>7680</v>
      </c>
      <c r="M16" s="41">
        <f t="shared" ref="M16:AE16" si="52">$L16+(($AF16-$L16)/($AF$1-$L$1))*(M$1-$L$1)</f>
        <v>7680</v>
      </c>
      <c r="N16" s="41">
        <f t="shared" si="52"/>
        <v>7680</v>
      </c>
      <c r="O16" s="41">
        <f t="shared" si="52"/>
        <v>7680</v>
      </c>
      <c r="P16" s="41">
        <f t="shared" si="52"/>
        <v>7680</v>
      </c>
      <c r="Q16" s="41">
        <f t="shared" si="52"/>
        <v>7680</v>
      </c>
      <c r="R16" s="41">
        <f t="shared" si="52"/>
        <v>7680</v>
      </c>
      <c r="S16" s="41">
        <f t="shared" si="52"/>
        <v>7680</v>
      </c>
      <c r="T16" s="41">
        <f t="shared" si="52"/>
        <v>7680</v>
      </c>
      <c r="U16" s="41">
        <f t="shared" si="52"/>
        <v>7680</v>
      </c>
      <c r="V16" s="41">
        <f t="shared" si="52"/>
        <v>7680</v>
      </c>
      <c r="W16" s="41">
        <f t="shared" si="52"/>
        <v>7680</v>
      </c>
      <c r="X16" s="41">
        <f t="shared" si="52"/>
        <v>7680</v>
      </c>
      <c r="Y16" s="41">
        <f t="shared" si="52"/>
        <v>7680</v>
      </c>
      <c r="Z16" s="41">
        <f t="shared" si="52"/>
        <v>7680</v>
      </c>
      <c r="AA16" s="41">
        <f t="shared" si="52"/>
        <v>7680</v>
      </c>
      <c r="AB16" s="41">
        <f t="shared" si="52"/>
        <v>7680</v>
      </c>
      <c r="AC16" s="41">
        <f t="shared" si="52"/>
        <v>7680</v>
      </c>
      <c r="AD16" s="41">
        <f t="shared" si="52"/>
        <v>7680</v>
      </c>
      <c r="AE16" s="41">
        <f t="shared" si="52"/>
        <v>7680</v>
      </c>
      <c r="AF16" s="41">
        <f>Cal!E15</f>
        <v>7680</v>
      </c>
      <c r="AG16" s="41">
        <f t="shared" ref="AG16:AZ16" si="53">_xlfn.FORECAST.LINEAR(AG$1, $AC16:$AE16, $AC$1:$AE$1)</f>
        <v>7680</v>
      </c>
      <c r="AH16" s="41">
        <f t="shared" si="53"/>
        <v>7680</v>
      </c>
      <c r="AI16" s="41">
        <f t="shared" si="53"/>
        <v>7680</v>
      </c>
      <c r="AJ16" s="41">
        <f t="shared" si="53"/>
        <v>7680</v>
      </c>
      <c r="AK16" s="41">
        <f t="shared" si="53"/>
        <v>7680</v>
      </c>
      <c r="AL16" s="41">
        <f t="shared" si="53"/>
        <v>7680</v>
      </c>
      <c r="AM16" s="41">
        <f t="shared" si="53"/>
        <v>7680</v>
      </c>
      <c r="AN16" s="41">
        <f t="shared" si="53"/>
        <v>7680</v>
      </c>
      <c r="AO16" s="41">
        <f t="shared" si="53"/>
        <v>7680</v>
      </c>
      <c r="AP16" s="41">
        <f t="shared" si="53"/>
        <v>7680</v>
      </c>
      <c r="AQ16" s="41">
        <f t="shared" si="53"/>
        <v>7680</v>
      </c>
      <c r="AR16" s="41">
        <f t="shared" si="53"/>
        <v>7680</v>
      </c>
      <c r="AS16" s="41">
        <f t="shared" si="53"/>
        <v>7680</v>
      </c>
      <c r="AT16" s="41">
        <f t="shared" si="53"/>
        <v>7680</v>
      </c>
      <c r="AU16" s="41">
        <f t="shared" si="53"/>
        <v>7680</v>
      </c>
      <c r="AV16" s="41">
        <f t="shared" si="53"/>
        <v>7680</v>
      </c>
      <c r="AW16" s="41">
        <f t="shared" si="53"/>
        <v>7680</v>
      </c>
      <c r="AX16" s="41">
        <f t="shared" si="53"/>
        <v>7680</v>
      </c>
      <c r="AY16" s="41">
        <f t="shared" si="53"/>
        <v>7680</v>
      </c>
      <c r="AZ16" s="41">
        <f t="shared" si="53"/>
        <v>7680</v>
      </c>
    </row>
    <row r="17" ht="14.25" customHeight="1">
      <c r="A17" s="39" t="s">
        <v>102</v>
      </c>
      <c r="B17" s="40">
        <f>Cal!B16</f>
        <v>233952</v>
      </c>
      <c r="C17" s="41">
        <f t="shared" ref="C17:D17" si="54">$B17+(($E17-$B17)/($E$1-$B$1))*(C$1-$B$1)</f>
        <v>233952</v>
      </c>
      <c r="D17" s="41">
        <f t="shared" si="54"/>
        <v>233952</v>
      </c>
      <c r="E17" s="41">
        <f>Cal!C16</f>
        <v>233952</v>
      </c>
      <c r="F17" s="41">
        <f t="shared" ref="F17:K17" si="55">$E17+(($L17-$E17)/($L$1-$E$1))*(F$1-$E$1)</f>
        <v>233952</v>
      </c>
      <c r="G17" s="41">
        <f t="shared" si="55"/>
        <v>233952</v>
      </c>
      <c r="H17" s="41">
        <f t="shared" si="55"/>
        <v>233952</v>
      </c>
      <c r="I17" s="41">
        <f t="shared" si="55"/>
        <v>233952</v>
      </c>
      <c r="J17" s="41">
        <f t="shared" si="55"/>
        <v>233952</v>
      </c>
      <c r="K17" s="41">
        <f t="shared" si="55"/>
        <v>233952</v>
      </c>
      <c r="L17" s="41">
        <f>Cal!D16</f>
        <v>233952</v>
      </c>
      <c r="M17" s="41">
        <f t="shared" ref="M17:AE17" si="56">$L17+(($AF17-$L17)/($AF$1-$L$1))*(M$1-$L$1)</f>
        <v>233952</v>
      </c>
      <c r="N17" s="41">
        <f t="shared" si="56"/>
        <v>233952</v>
      </c>
      <c r="O17" s="41">
        <f t="shared" si="56"/>
        <v>233952</v>
      </c>
      <c r="P17" s="41">
        <f t="shared" si="56"/>
        <v>233952</v>
      </c>
      <c r="Q17" s="41">
        <f t="shared" si="56"/>
        <v>233952</v>
      </c>
      <c r="R17" s="41">
        <f t="shared" si="56"/>
        <v>233952</v>
      </c>
      <c r="S17" s="41">
        <f t="shared" si="56"/>
        <v>233952</v>
      </c>
      <c r="T17" s="41">
        <f t="shared" si="56"/>
        <v>233952</v>
      </c>
      <c r="U17" s="41">
        <f t="shared" si="56"/>
        <v>233952</v>
      </c>
      <c r="V17" s="41">
        <f t="shared" si="56"/>
        <v>233952</v>
      </c>
      <c r="W17" s="41">
        <f t="shared" si="56"/>
        <v>233952</v>
      </c>
      <c r="X17" s="41">
        <f t="shared" si="56"/>
        <v>233952</v>
      </c>
      <c r="Y17" s="41">
        <f t="shared" si="56"/>
        <v>233952</v>
      </c>
      <c r="Z17" s="41">
        <f t="shared" si="56"/>
        <v>233952</v>
      </c>
      <c r="AA17" s="41">
        <f t="shared" si="56"/>
        <v>233952</v>
      </c>
      <c r="AB17" s="41">
        <f t="shared" si="56"/>
        <v>233952</v>
      </c>
      <c r="AC17" s="41">
        <f t="shared" si="56"/>
        <v>233952</v>
      </c>
      <c r="AD17" s="41">
        <f t="shared" si="56"/>
        <v>233952</v>
      </c>
      <c r="AE17" s="41">
        <f t="shared" si="56"/>
        <v>233952</v>
      </c>
      <c r="AF17" s="41">
        <f>Cal!E16</f>
        <v>233952</v>
      </c>
      <c r="AG17" s="41">
        <f t="shared" ref="AG17:AZ17" si="57">_xlfn.FORECAST.LINEAR(AG$1, $AC17:$AE17, $AC$1:$AE$1)</f>
        <v>233952</v>
      </c>
      <c r="AH17" s="41">
        <f t="shared" si="57"/>
        <v>233952</v>
      </c>
      <c r="AI17" s="41">
        <f t="shared" si="57"/>
        <v>233952</v>
      </c>
      <c r="AJ17" s="41">
        <f t="shared" si="57"/>
        <v>233952</v>
      </c>
      <c r="AK17" s="41">
        <f t="shared" si="57"/>
        <v>233952</v>
      </c>
      <c r="AL17" s="41">
        <f t="shared" si="57"/>
        <v>233952</v>
      </c>
      <c r="AM17" s="41">
        <f t="shared" si="57"/>
        <v>233952</v>
      </c>
      <c r="AN17" s="41">
        <f t="shared" si="57"/>
        <v>233952</v>
      </c>
      <c r="AO17" s="41">
        <f t="shared" si="57"/>
        <v>233952</v>
      </c>
      <c r="AP17" s="41">
        <f t="shared" si="57"/>
        <v>233952</v>
      </c>
      <c r="AQ17" s="41">
        <f t="shared" si="57"/>
        <v>233952</v>
      </c>
      <c r="AR17" s="41">
        <f t="shared" si="57"/>
        <v>233952</v>
      </c>
      <c r="AS17" s="41">
        <f t="shared" si="57"/>
        <v>233952</v>
      </c>
      <c r="AT17" s="41">
        <f t="shared" si="57"/>
        <v>233952</v>
      </c>
      <c r="AU17" s="41">
        <f t="shared" si="57"/>
        <v>233952</v>
      </c>
      <c r="AV17" s="41">
        <f t="shared" si="57"/>
        <v>233952</v>
      </c>
      <c r="AW17" s="41">
        <f t="shared" si="57"/>
        <v>233952</v>
      </c>
      <c r="AX17" s="41">
        <f t="shared" si="57"/>
        <v>233952</v>
      </c>
      <c r="AY17" s="41">
        <f t="shared" si="57"/>
        <v>233952</v>
      </c>
      <c r="AZ17" s="41">
        <f t="shared" si="57"/>
        <v>233952</v>
      </c>
    </row>
    <row r="18" ht="14.25" customHeight="1">
      <c r="C18" s="5"/>
      <c r="AF18" s="26"/>
    </row>
    <row r="19" ht="14.25" customHeight="1">
      <c r="A19" s="1"/>
    </row>
    <row r="20" ht="14.25" customHeight="1">
      <c r="F20" s="1"/>
      <c r="G20" s="1"/>
      <c r="H20" s="1"/>
      <c r="I20" s="1"/>
      <c r="AG20" s="35"/>
      <c r="AH20" s="35"/>
      <c r="AI20" s="35"/>
      <c r="AJ20" s="35"/>
      <c r="AK20" s="35"/>
      <c r="AL20" s="35"/>
      <c r="AM20" s="35"/>
      <c r="AN20" s="35"/>
      <c r="AO20" s="35"/>
      <c r="AP20" s="35"/>
      <c r="AQ20" s="35"/>
      <c r="AR20" s="35"/>
      <c r="AS20" s="35"/>
      <c r="AT20" s="35"/>
      <c r="AU20" s="35"/>
      <c r="AV20" s="35"/>
      <c r="AW20" s="35"/>
      <c r="AX20" s="35"/>
      <c r="AY20" s="35"/>
      <c r="AZ20" s="35"/>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3.29"/>
    <col customWidth="1" min="2" max="2" width="9.0"/>
    <col customWidth="1" min="3" max="32" width="7.29"/>
  </cols>
  <sheetData>
    <row r="1" ht="14.25" customHeight="1">
      <c r="A1" s="3" t="s">
        <v>138</v>
      </c>
      <c r="B1" s="42">
        <v>2020.0</v>
      </c>
      <c r="C1" s="42">
        <v>2021.0</v>
      </c>
      <c r="D1" s="42">
        <v>2022.0</v>
      </c>
      <c r="E1" s="42">
        <v>2023.0</v>
      </c>
      <c r="F1" s="42">
        <v>2024.0</v>
      </c>
      <c r="G1" s="42">
        <v>2025.0</v>
      </c>
      <c r="H1" s="42">
        <v>2026.0</v>
      </c>
      <c r="I1" s="42">
        <v>2027.0</v>
      </c>
      <c r="J1" s="42">
        <v>2028.0</v>
      </c>
      <c r="K1" s="42">
        <v>2029.0</v>
      </c>
      <c r="L1" s="42">
        <v>2030.0</v>
      </c>
      <c r="M1" s="42">
        <v>2031.0</v>
      </c>
      <c r="N1" s="42">
        <v>2032.0</v>
      </c>
      <c r="O1" s="42">
        <v>2033.0</v>
      </c>
      <c r="P1" s="42">
        <v>2034.0</v>
      </c>
      <c r="Q1" s="42">
        <v>2035.0</v>
      </c>
      <c r="R1" s="42">
        <v>2036.0</v>
      </c>
      <c r="S1" s="42">
        <v>2037.0</v>
      </c>
      <c r="T1" s="42">
        <v>2038.0</v>
      </c>
      <c r="U1" s="42">
        <v>2039.0</v>
      </c>
      <c r="V1" s="42">
        <v>2040.0</v>
      </c>
      <c r="W1" s="42">
        <v>2041.0</v>
      </c>
      <c r="X1" s="42">
        <v>2042.0</v>
      </c>
      <c r="Y1" s="42">
        <v>2043.0</v>
      </c>
      <c r="Z1" s="42">
        <v>2044.0</v>
      </c>
      <c r="AA1" s="42">
        <v>2045.0</v>
      </c>
      <c r="AB1" s="42">
        <v>2046.0</v>
      </c>
      <c r="AC1" s="42">
        <v>2047.0</v>
      </c>
      <c r="AD1" s="42">
        <v>2048.0</v>
      </c>
      <c r="AE1" s="42">
        <v>2049.0</v>
      </c>
      <c r="AF1" s="42">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ht="14.25" customHeight="1">
      <c r="A2" s="5" t="s">
        <v>91</v>
      </c>
      <c r="B2" s="41">
        <v>0.0</v>
      </c>
      <c r="C2" s="41">
        <f t="shared" ref="C2:AZ2" si="1">$B$2</f>
        <v>0</v>
      </c>
      <c r="D2" s="41">
        <f t="shared" si="1"/>
        <v>0</v>
      </c>
      <c r="E2" s="41">
        <f t="shared" si="1"/>
        <v>0</v>
      </c>
      <c r="F2" s="41">
        <f t="shared" si="1"/>
        <v>0</v>
      </c>
      <c r="G2" s="41">
        <f t="shared" si="1"/>
        <v>0</v>
      </c>
      <c r="H2" s="41">
        <f t="shared" si="1"/>
        <v>0</v>
      </c>
      <c r="I2" s="41">
        <f t="shared" si="1"/>
        <v>0</v>
      </c>
      <c r="J2" s="41">
        <f t="shared" si="1"/>
        <v>0</v>
      </c>
      <c r="K2" s="41">
        <f t="shared" si="1"/>
        <v>0</v>
      </c>
      <c r="L2" s="41">
        <f t="shared" si="1"/>
        <v>0</v>
      </c>
      <c r="M2" s="41">
        <f t="shared" si="1"/>
        <v>0</v>
      </c>
      <c r="N2" s="41">
        <f t="shared" si="1"/>
        <v>0</v>
      </c>
      <c r="O2" s="41">
        <f t="shared" si="1"/>
        <v>0</v>
      </c>
      <c r="P2" s="41">
        <f t="shared" si="1"/>
        <v>0</v>
      </c>
      <c r="Q2" s="41">
        <f t="shared" si="1"/>
        <v>0</v>
      </c>
      <c r="R2" s="41">
        <f t="shared" si="1"/>
        <v>0</v>
      </c>
      <c r="S2" s="41">
        <f t="shared" si="1"/>
        <v>0</v>
      </c>
      <c r="T2" s="41">
        <f t="shared" si="1"/>
        <v>0</v>
      </c>
      <c r="U2" s="41">
        <f t="shared" si="1"/>
        <v>0</v>
      </c>
      <c r="V2" s="41">
        <f t="shared" si="1"/>
        <v>0</v>
      </c>
      <c r="W2" s="41">
        <f t="shared" si="1"/>
        <v>0</v>
      </c>
      <c r="X2" s="41">
        <f t="shared" si="1"/>
        <v>0</v>
      </c>
      <c r="Y2" s="41">
        <f t="shared" si="1"/>
        <v>0</v>
      </c>
      <c r="Z2" s="41">
        <f t="shared" si="1"/>
        <v>0</v>
      </c>
      <c r="AA2" s="41">
        <f t="shared" si="1"/>
        <v>0</v>
      </c>
      <c r="AB2" s="41">
        <f t="shared" si="1"/>
        <v>0</v>
      </c>
      <c r="AC2" s="41">
        <f t="shared" si="1"/>
        <v>0</v>
      </c>
      <c r="AD2" s="41">
        <f t="shared" si="1"/>
        <v>0</v>
      </c>
      <c r="AE2" s="41">
        <f t="shared" si="1"/>
        <v>0</v>
      </c>
      <c r="AF2" s="41">
        <f t="shared" si="1"/>
        <v>0</v>
      </c>
      <c r="AG2" s="41">
        <f t="shared" si="1"/>
        <v>0</v>
      </c>
      <c r="AH2" s="41">
        <f t="shared" si="1"/>
        <v>0</v>
      </c>
      <c r="AI2" s="41">
        <f t="shared" si="1"/>
        <v>0</v>
      </c>
      <c r="AJ2" s="41">
        <f t="shared" si="1"/>
        <v>0</v>
      </c>
      <c r="AK2" s="41">
        <f t="shared" si="1"/>
        <v>0</v>
      </c>
      <c r="AL2" s="41">
        <f t="shared" si="1"/>
        <v>0</v>
      </c>
      <c r="AM2" s="41">
        <f t="shared" si="1"/>
        <v>0</v>
      </c>
      <c r="AN2" s="41">
        <f t="shared" si="1"/>
        <v>0</v>
      </c>
      <c r="AO2" s="41">
        <f t="shared" si="1"/>
        <v>0</v>
      </c>
      <c r="AP2" s="41">
        <f t="shared" si="1"/>
        <v>0</v>
      </c>
      <c r="AQ2" s="41">
        <f t="shared" si="1"/>
        <v>0</v>
      </c>
      <c r="AR2" s="41">
        <f t="shared" si="1"/>
        <v>0</v>
      </c>
      <c r="AS2" s="41">
        <f t="shared" si="1"/>
        <v>0</v>
      </c>
      <c r="AT2" s="41">
        <f t="shared" si="1"/>
        <v>0</v>
      </c>
      <c r="AU2" s="41">
        <f t="shared" si="1"/>
        <v>0</v>
      </c>
      <c r="AV2" s="41">
        <f t="shared" si="1"/>
        <v>0</v>
      </c>
      <c r="AW2" s="41">
        <f t="shared" si="1"/>
        <v>0</v>
      </c>
      <c r="AX2" s="41">
        <f t="shared" si="1"/>
        <v>0</v>
      </c>
      <c r="AY2" s="41">
        <f t="shared" si="1"/>
        <v>0</v>
      </c>
      <c r="AZ2" s="41">
        <f t="shared" si="1"/>
        <v>0</v>
      </c>
    </row>
    <row r="3" ht="14.25" customHeight="1">
      <c r="A3" s="5" t="s">
        <v>92</v>
      </c>
      <c r="B3" s="41">
        <v>0.0</v>
      </c>
      <c r="C3" s="41">
        <f t="shared" ref="C3:AZ3" si="2">$B$3</f>
        <v>0</v>
      </c>
      <c r="D3" s="41">
        <f t="shared" si="2"/>
        <v>0</v>
      </c>
      <c r="E3" s="41">
        <f t="shared" si="2"/>
        <v>0</v>
      </c>
      <c r="F3" s="41">
        <f t="shared" si="2"/>
        <v>0</v>
      </c>
      <c r="G3" s="41">
        <f t="shared" si="2"/>
        <v>0</v>
      </c>
      <c r="H3" s="41">
        <f t="shared" si="2"/>
        <v>0</v>
      </c>
      <c r="I3" s="41">
        <f t="shared" si="2"/>
        <v>0</v>
      </c>
      <c r="J3" s="41">
        <f t="shared" si="2"/>
        <v>0</v>
      </c>
      <c r="K3" s="41">
        <f t="shared" si="2"/>
        <v>0</v>
      </c>
      <c r="L3" s="41">
        <f t="shared" si="2"/>
        <v>0</v>
      </c>
      <c r="M3" s="41">
        <f t="shared" si="2"/>
        <v>0</v>
      </c>
      <c r="N3" s="41">
        <f t="shared" si="2"/>
        <v>0</v>
      </c>
      <c r="O3" s="41">
        <f t="shared" si="2"/>
        <v>0</v>
      </c>
      <c r="P3" s="41">
        <f t="shared" si="2"/>
        <v>0</v>
      </c>
      <c r="Q3" s="41">
        <f t="shared" si="2"/>
        <v>0</v>
      </c>
      <c r="R3" s="41">
        <f t="shared" si="2"/>
        <v>0</v>
      </c>
      <c r="S3" s="41">
        <f t="shared" si="2"/>
        <v>0</v>
      </c>
      <c r="T3" s="41">
        <f t="shared" si="2"/>
        <v>0</v>
      </c>
      <c r="U3" s="41">
        <f t="shared" si="2"/>
        <v>0</v>
      </c>
      <c r="V3" s="41">
        <f t="shared" si="2"/>
        <v>0</v>
      </c>
      <c r="W3" s="41">
        <f t="shared" si="2"/>
        <v>0</v>
      </c>
      <c r="X3" s="41">
        <f t="shared" si="2"/>
        <v>0</v>
      </c>
      <c r="Y3" s="41">
        <f t="shared" si="2"/>
        <v>0</v>
      </c>
      <c r="Z3" s="41">
        <f t="shared" si="2"/>
        <v>0</v>
      </c>
      <c r="AA3" s="41">
        <f t="shared" si="2"/>
        <v>0</v>
      </c>
      <c r="AB3" s="41">
        <f t="shared" si="2"/>
        <v>0</v>
      </c>
      <c r="AC3" s="41">
        <f t="shared" si="2"/>
        <v>0</v>
      </c>
      <c r="AD3" s="41">
        <f t="shared" si="2"/>
        <v>0</v>
      </c>
      <c r="AE3" s="41">
        <f t="shared" si="2"/>
        <v>0</v>
      </c>
      <c r="AF3" s="41">
        <f t="shared" si="2"/>
        <v>0</v>
      </c>
      <c r="AG3" s="41">
        <f t="shared" si="2"/>
        <v>0</v>
      </c>
      <c r="AH3" s="41">
        <f t="shared" si="2"/>
        <v>0</v>
      </c>
      <c r="AI3" s="41">
        <f t="shared" si="2"/>
        <v>0</v>
      </c>
      <c r="AJ3" s="41">
        <f t="shared" si="2"/>
        <v>0</v>
      </c>
      <c r="AK3" s="41">
        <f t="shared" si="2"/>
        <v>0</v>
      </c>
      <c r="AL3" s="41">
        <f t="shared" si="2"/>
        <v>0</v>
      </c>
      <c r="AM3" s="41">
        <f t="shared" si="2"/>
        <v>0</v>
      </c>
      <c r="AN3" s="41">
        <f t="shared" si="2"/>
        <v>0</v>
      </c>
      <c r="AO3" s="41">
        <f t="shared" si="2"/>
        <v>0</v>
      </c>
      <c r="AP3" s="41">
        <f t="shared" si="2"/>
        <v>0</v>
      </c>
      <c r="AQ3" s="41">
        <f t="shared" si="2"/>
        <v>0</v>
      </c>
      <c r="AR3" s="41">
        <f t="shared" si="2"/>
        <v>0</v>
      </c>
      <c r="AS3" s="41">
        <f t="shared" si="2"/>
        <v>0</v>
      </c>
      <c r="AT3" s="41">
        <f t="shared" si="2"/>
        <v>0</v>
      </c>
      <c r="AU3" s="41">
        <f t="shared" si="2"/>
        <v>0</v>
      </c>
      <c r="AV3" s="41">
        <f t="shared" si="2"/>
        <v>0</v>
      </c>
      <c r="AW3" s="41">
        <f t="shared" si="2"/>
        <v>0</v>
      </c>
      <c r="AX3" s="41">
        <f t="shared" si="2"/>
        <v>0</v>
      </c>
      <c r="AY3" s="41">
        <f t="shared" si="2"/>
        <v>0</v>
      </c>
      <c r="AZ3" s="41">
        <f t="shared" si="2"/>
        <v>0</v>
      </c>
    </row>
    <row r="4" ht="14.25" customHeight="1">
      <c r="A4" s="5" t="s">
        <v>69</v>
      </c>
      <c r="B4" s="41">
        <v>0.0</v>
      </c>
      <c r="C4" s="41">
        <f t="shared" ref="C4:AZ4" si="3">$B$4</f>
        <v>0</v>
      </c>
      <c r="D4" s="41">
        <f t="shared" si="3"/>
        <v>0</v>
      </c>
      <c r="E4" s="41">
        <f t="shared" si="3"/>
        <v>0</v>
      </c>
      <c r="F4" s="41">
        <f t="shared" si="3"/>
        <v>0</v>
      </c>
      <c r="G4" s="41">
        <f t="shared" si="3"/>
        <v>0</v>
      </c>
      <c r="H4" s="41">
        <f t="shared" si="3"/>
        <v>0</v>
      </c>
      <c r="I4" s="41">
        <f t="shared" si="3"/>
        <v>0</v>
      </c>
      <c r="J4" s="41">
        <f t="shared" si="3"/>
        <v>0</v>
      </c>
      <c r="K4" s="41">
        <f t="shared" si="3"/>
        <v>0</v>
      </c>
      <c r="L4" s="41">
        <f t="shared" si="3"/>
        <v>0</v>
      </c>
      <c r="M4" s="41">
        <f t="shared" si="3"/>
        <v>0</v>
      </c>
      <c r="N4" s="41">
        <f t="shared" si="3"/>
        <v>0</v>
      </c>
      <c r="O4" s="41">
        <f t="shared" si="3"/>
        <v>0</v>
      </c>
      <c r="P4" s="41">
        <f t="shared" si="3"/>
        <v>0</v>
      </c>
      <c r="Q4" s="41">
        <f t="shared" si="3"/>
        <v>0</v>
      </c>
      <c r="R4" s="41">
        <f t="shared" si="3"/>
        <v>0</v>
      </c>
      <c r="S4" s="41">
        <f t="shared" si="3"/>
        <v>0</v>
      </c>
      <c r="T4" s="41">
        <f t="shared" si="3"/>
        <v>0</v>
      </c>
      <c r="U4" s="41">
        <f t="shared" si="3"/>
        <v>0</v>
      </c>
      <c r="V4" s="41">
        <f t="shared" si="3"/>
        <v>0</v>
      </c>
      <c r="W4" s="41">
        <f t="shared" si="3"/>
        <v>0</v>
      </c>
      <c r="X4" s="41">
        <f t="shared" si="3"/>
        <v>0</v>
      </c>
      <c r="Y4" s="41">
        <f t="shared" si="3"/>
        <v>0</v>
      </c>
      <c r="Z4" s="41">
        <f t="shared" si="3"/>
        <v>0</v>
      </c>
      <c r="AA4" s="41">
        <f t="shared" si="3"/>
        <v>0</v>
      </c>
      <c r="AB4" s="41">
        <f t="shared" si="3"/>
        <v>0</v>
      </c>
      <c r="AC4" s="41">
        <f t="shared" si="3"/>
        <v>0</v>
      </c>
      <c r="AD4" s="41">
        <f t="shared" si="3"/>
        <v>0</v>
      </c>
      <c r="AE4" s="41">
        <f t="shared" si="3"/>
        <v>0</v>
      </c>
      <c r="AF4" s="41">
        <f t="shared" si="3"/>
        <v>0</v>
      </c>
      <c r="AG4" s="41">
        <f t="shared" si="3"/>
        <v>0</v>
      </c>
      <c r="AH4" s="41">
        <f t="shared" si="3"/>
        <v>0</v>
      </c>
      <c r="AI4" s="41">
        <f t="shared" si="3"/>
        <v>0</v>
      </c>
      <c r="AJ4" s="41">
        <f t="shared" si="3"/>
        <v>0</v>
      </c>
      <c r="AK4" s="41">
        <f t="shared" si="3"/>
        <v>0</v>
      </c>
      <c r="AL4" s="41">
        <f t="shared" si="3"/>
        <v>0</v>
      </c>
      <c r="AM4" s="41">
        <f t="shared" si="3"/>
        <v>0</v>
      </c>
      <c r="AN4" s="41">
        <f t="shared" si="3"/>
        <v>0</v>
      </c>
      <c r="AO4" s="41">
        <f t="shared" si="3"/>
        <v>0</v>
      </c>
      <c r="AP4" s="41">
        <f t="shared" si="3"/>
        <v>0</v>
      </c>
      <c r="AQ4" s="41">
        <f t="shared" si="3"/>
        <v>0</v>
      </c>
      <c r="AR4" s="41">
        <f t="shared" si="3"/>
        <v>0</v>
      </c>
      <c r="AS4" s="41">
        <f t="shared" si="3"/>
        <v>0</v>
      </c>
      <c r="AT4" s="41">
        <f t="shared" si="3"/>
        <v>0</v>
      </c>
      <c r="AU4" s="41">
        <f t="shared" si="3"/>
        <v>0</v>
      </c>
      <c r="AV4" s="41">
        <f t="shared" si="3"/>
        <v>0</v>
      </c>
      <c r="AW4" s="41">
        <f t="shared" si="3"/>
        <v>0</v>
      </c>
      <c r="AX4" s="41">
        <f t="shared" si="3"/>
        <v>0</v>
      </c>
      <c r="AY4" s="41">
        <f t="shared" si="3"/>
        <v>0</v>
      </c>
      <c r="AZ4" s="41">
        <f t="shared" si="3"/>
        <v>0</v>
      </c>
    </row>
    <row r="5" ht="14.25" customHeight="1">
      <c r="A5" s="5" t="s">
        <v>67</v>
      </c>
      <c r="B5" s="41">
        <v>0.0</v>
      </c>
      <c r="C5" s="41">
        <f t="shared" ref="C5:AZ5" si="4">$B$5</f>
        <v>0</v>
      </c>
      <c r="D5" s="41">
        <f t="shared" si="4"/>
        <v>0</v>
      </c>
      <c r="E5" s="41">
        <f t="shared" si="4"/>
        <v>0</v>
      </c>
      <c r="F5" s="41">
        <f t="shared" si="4"/>
        <v>0</v>
      </c>
      <c r="G5" s="41">
        <f t="shared" si="4"/>
        <v>0</v>
      </c>
      <c r="H5" s="41">
        <f t="shared" si="4"/>
        <v>0</v>
      </c>
      <c r="I5" s="41">
        <f t="shared" si="4"/>
        <v>0</v>
      </c>
      <c r="J5" s="41">
        <f t="shared" si="4"/>
        <v>0</v>
      </c>
      <c r="K5" s="41">
        <f t="shared" si="4"/>
        <v>0</v>
      </c>
      <c r="L5" s="41">
        <f t="shared" si="4"/>
        <v>0</v>
      </c>
      <c r="M5" s="41">
        <f t="shared" si="4"/>
        <v>0</v>
      </c>
      <c r="N5" s="41">
        <f t="shared" si="4"/>
        <v>0</v>
      </c>
      <c r="O5" s="41">
        <f t="shared" si="4"/>
        <v>0</v>
      </c>
      <c r="P5" s="41">
        <f t="shared" si="4"/>
        <v>0</v>
      </c>
      <c r="Q5" s="41">
        <f t="shared" si="4"/>
        <v>0</v>
      </c>
      <c r="R5" s="41">
        <f t="shared" si="4"/>
        <v>0</v>
      </c>
      <c r="S5" s="41">
        <f t="shared" si="4"/>
        <v>0</v>
      </c>
      <c r="T5" s="41">
        <f t="shared" si="4"/>
        <v>0</v>
      </c>
      <c r="U5" s="41">
        <f t="shared" si="4"/>
        <v>0</v>
      </c>
      <c r="V5" s="41">
        <f t="shared" si="4"/>
        <v>0</v>
      </c>
      <c r="W5" s="41">
        <f t="shared" si="4"/>
        <v>0</v>
      </c>
      <c r="X5" s="41">
        <f t="shared" si="4"/>
        <v>0</v>
      </c>
      <c r="Y5" s="41">
        <f t="shared" si="4"/>
        <v>0</v>
      </c>
      <c r="Z5" s="41">
        <f t="shared" si="4"/>
        <v>0</v>
      </c>
      <c r="AA5" s="41">
        <f t="shared" si="4"/>
        <v>0</v>
      </c>
      <c r="AB5" s="41">
        <f t="shared" si="4"/>
        <v>0</v>
      </c>
      <c r="AC5" s="41">
        <f t="shared" si="4"/>
        <v>0</v>
      </c>
      <c r="AD5" s="41">
        <f t="shared" si="4"/>
        <v>0</v>
      </c>
      <c r="AE5" s="41">
        <f t="shared" si="4"/>
        <v>0</v>
      </c>
      <c r="AF5" s="41">
        <f t="shared" si="4"/>
        <v>0</v>
      </c>
      <c r="AG5" s="41">
        <f t="shared" si="4"/>
        <v>0</v>
      </c>
      <c r="AH5" s="41">
        <f t="shared" si="4"/>
        <v>0</v>
      </c>
      <c r="AI5" s="41">
        <f t="shared" si="4"/>
        <v>0</v>
      </c>
      <c r="AJ5" s="41">
        <f t="shared" si="4"/>
        <v>0</v>
      </c>
      <c r="AK5" s="41">
        <f t="shared" si="4"/>
        <v>0</v>
      </c>
      <c r="AL5" s="41">
        <f t="shared" si="4"/>
        <v>0</v>
      </c>
      <c r="AM5" s="41">
        <f t="shared" si="4"/>
        <v>0</v>
      </c>
      <c r="AN5" s="41">
        <f t="shared" si="4"/>
        <v>0</v>
      </c>
      <c r="AO5" s="41">
        <f t="shared" si="4"/>
        <v>0</v>
      </c>
      <c r="AP5" s="41">
        <f t="shared" si="4"/>
        <v>0</v>
      </c>
      <c r="AQ5" s="41">
        <f t="shared" si="4"/>
        <v>0</v>
      </c>
      <c r="AR5" s="41">
        <f t="shared" si="4"/>
        <v>0</v>
      </c>
      <c r="AS5" s="41">
        <f t="shared" si="4"/>
        <v>0</v>
      </c>
      <c r="AT5" s="41">
        <f t="shared" si="4"/>
        <v>0</v>
      </c>
      <c r="AU5" s="41">
        <f t="shared" si="4"/>
        <v>0</v>
      </c>
      <c r="AV5" s="41">
        <f t="shared" si="4"/>
        <v>0</v>
      </c>
      <c r="AW5" s="41">
        <f t="shared" si="4"/>
        <v>0</v>
      </c>
      <c r="AX5" s="41">
        <f t="shared" si="4"/>
        <v>0</v>
      </c>
      <c r="AY5" s="41">
        <f t="shared" si="4"/>
        <v>0</v>
      </c>
      <c r="AZ5" s="41">
        <f t="shared" si="4"/>
        <v>0</v>
      </c>
    </row>
    <row r="6" ht="14.25" customHeight="1">
      <c r="A6" s="5" t="s">
        <v>93</v>
      </c>
      <c r="B6" s="41">
        <v>0.0</v>
      </c>
      <c r="C6" s="41">
        <f t="shared" ref="C6:AZ6" si="5">$B$6</f>
        <v>0</v>
      </c>
      <c r="D6" s="41">
        <f t="shared" si="5"/>
        <v>0</v>
      </c>
      <c r="E6" s="41">
        <f t="shared" si="5"/>
        <v>0</v>
      </c>
      <c r="F6" s="41">
        <f t="shared" si="5"/>
        <v>0</v>
      </c>
      <c r="G6" s="41">
        <f t="shared" si="5"/>
        <v>0</v>
      </c>
      <c r="H6" s="41">
        <f t="shared" si="5"/>
        <v>0</v>
      </c>
      <c r="I6" s="41">
        <f t="shared" si="5"/>
        <v>0</v>
      </c>
      <c r="J6" s="41">
        <f t="shared" si="5"/>
        <v>0</v>
      </c>
      <c r="K6" s="41">
        <f t="shared" si="5"/>
        <v>0</v>
      </c>
      <c r="L6" s="41">
        <f t="shared" si="5"/>
        <v>0</v>
      </c>
      <c r="M6" s="41">
        <f t="shared" si="5"/>
        <v>0</v>
      </c>
      <c r="N6" s="41">
        <f t="shared" si="5"/>
        <v>0</v>
      </c>
      <c r="O6" s="41">
        <f t="shared" si="5"/>
        <v>0</v>
      </c>
      <c r="P6" s="41">
        <f t="shared" si="5"/>
        <v>0</v>
      </c>
      <c r="Q6" s="41">
        <f t="shared" si="5"/>
        <v>0</v>
      </c>
      <c r="R6" s="41">
        <f t="shared" si="5"/>
        <v>0</v>
      </c>
      <c r="S6" s="41">
        <f t="shared" si="5"/>
        <v>0</v>
      </c>
      <c r="T6" s="41">
        <f t="shared" si="5"/>
        <v>0</v>
      </c>
      <c r="U6" s="41">
        <f t="shared" si="5"/>
        <v>0</v>
      </c>
      <c r="V6" s="41">
        <f t="shared" si="5"/>
        <v>0</v>
      </c>
      <c r="W6" s="41">
        <f t="shared" si="5"/>
        <v>0</v>
      </c>
      <c r="X6" s="41">
        <f t="shared" si="5"/>
        <v>0</v>
      </c>
      <c r="Y6" s="41">
        <f t="shared" si="5"/>
        <v>0</v>
      </c>
      <c r="Z6" s="41">
        <f t="shared" si="5"/>
        <v>0</v>
      </c>
      <c r="AA6" s="41">
        <f t="shared" si="5"/>
        <v>0</v>
      </c>
      <c r="AB6" s="41">
        <f t="shared" si="5"/>
        <v>0</v>
      </c>
      <c r="AC6" s="41">
        <f t="shared" si="5"/>
        <v>0</v>
      </c>
      <c r="AD6" s="41">
        <f t="shared" si="5"/>
        <v>0</v>
      </c>
      <c r="AE6" s="41">
        <f t="shared" si="5"/>
        <v>0</v>
      </c>
      <c r="AF6" s="41">
        <f t="shared" si="5"/>
        <v>0</v>
      </c>
      <c r="AG6" s="41">
        <f t="shared" si="5"/>
        <v>0</v>
      </c>
      <c r="AH6" s="41">
        <f t="shared" si="5"/>
        <v>0</v>
      </c>
      <c r="AI6" s="41">
        <f t="shared" si="5"/>
        <v>0</v>
      </c>
      <c r="AJ6" s="41">
        <f t="shared" si="5"/>
        <v>0</v>
      </c>
      <c r="AK6" s="41">
        <f t="shared" si="5"/>
        <v>0</v>
      </c>
      <c r="AL6" s="41">
        <f t="shared" si="5"/>
        <v>0</v>
      </c>
      <c r="AM6" s="41">
        <f t="shared" si="5"/>
        <v>0</v>
      </c>
      <c r="AN6" s="41">
        <f t="shared" si="5"/>
        <v>0</v>
      </c>
      <c r="AO6" s="41">
        <f t="shared" si="5"/>
        <v>0</v>
      </c>
      <c r="AP6" s="41">
        <f t="shared" si="5"/>
        <v>0</v>
      </c>
      <c r="AQ6" s="41">
        <f t="shared" si="5"/>
        <v>0</v>
      </c>
      <c r="AR6" s="41">
        <f t="shared" si="5"/>
        <v>0</v>
      </c>
      <c r="AS6" s="41">
        <f t="shared" si="5"/>
        <v>0</v>
      </c>
      <c r="AT6" s="41">
        <f t="shared" si="5"/>
        <v>0</v>
      </c>
      <c r="AU6" s="41">
        <f t="shared" si="5"/>
        <v>0</v>
      </c>
      <c r="AV6" s="41">
        <f t="shared" si="5"/>
        <v>0</v>
      </c>
      <c r="AW6" s="41">
        <f t="shared" si="5"/>
        <v>0</v>
      </c>
      <c r="AX6" s="41">
        <f t="shared" si="5"/>
        <v>0</v>
      </c>
      <c r="AY6" s="41">
        <f t="shared" si="5"/>
        <v>0</v>
      </c>
      <c r="AZ6" s="41">
        <f t="shared" si="5"/>
        <v>0</v>
      </c>
    </row>
    <row r="7" ht="14.25" customHeight="1">
      <c r="A7" s="5" t="s">
        <v>94</v>
      </c>
      <c r="B7" s="41">
        <v>0.0</v>
      </c>
      <c r="C7" s="41">
        <f t="shared" ref="C7:AZ7" si="6">$B$7</f>
        <v>0</v>
      </c>
      <c r="D7" s="41">
        <f t="shared" si="6"/>
        <v>0</v>
      </c>
      <c r="E7" s="41">
        <f t="shared" si="6"/>
        <v>0</v>
      </c>
      <c r="F7" s="41">
        <f t="shared" si="6"/>
        <v>0</v>
      </c>
      <c r="G7" s="41">
        <f t="shared" si="6"/>
        <v>0</v>
      </c>
      <c r="H7" s="41">
        <f t="shared" si="6"/>
        <v>0</v>
      </c>
      <c r="I7" s="41">
        <f t="shared" si="6"/>
        <v>0</v>
      </c>
      <c r="J7" s="41">
        <f t="shared" si="6"/>
        <v>0</v>
      </c>
      <c r="K7" s="41">
        <f t="shared" si="6"/>
        <v>0</v>
      </c>
      <c r="L7" s="41">
        <f t="shared" si="6"/>
        <v>0</v>
      </c>
      <c r="M7" s="41">
        <f t="shared" si="6"/>
        <v>0</v>
      </c>
      <c r="N7" s="41">
        <f t="shared" si="6"/>
        <v>0</v>
      </c>
      <c r="O7" s="41">
        <f t="shared" si="6"/>
        <v>0</v>
      </c>
      <c r="P7" s="41">
        <f t="shared" si="6"/>
        <v>0</v>
      </c>
      <c r="Q7" s="41">
        <f t="shared" si="6"/>
        <v>0</v>
      </c>
      <c r="R7" s="41">
        <f t="shared" si="6"/>
        <v>0</v>
      </c>
      <c r="S7" s="41">
        <f t="shared" si="6"/>
        <v>0</v>
      </c>
      <c r="T7" s="41">
        <f t="shared" si="6"/>
        <v>0</v>
      </c>
      <c r="U7" s="41">
        <f t="shared" si="6"/>
        <v>0</v>
      </c>
      <c r="V7" s="41">
        <f t="shared" si="6"/>
        <v>0</v>
      </c>
      <c r="W7" s="41">
        <f t="shared" si="6"/>
        <v>0</v>
      </c>
      <c r="X7" s="41">
        <f t="shared" si="6"/>
        <v>0</v>
      </c>
      <c r="Y7" s="41">
        <f t="shared" si="6"/>
        <v>0</v>
      </c>
      <c r="Z7" s="41">
        <f t="shared" si="6"/>
        <v>0</v>
      </c>
      <c r="AA7" s="41">
        <f t="shared" si="6"/>
        <v>0</v>
      </c>
      <c r="AB7" s="41">
        <f t="shared" si="6"/>
        <v>0</v>
      </c>
      <c r="AC7" s="41">
        <f t="shared" si="6"/>
        <v>0</v>
      </c>
      <c r="AD7" s="41">
        <f t="shared" si="6"/>
        <v>0</v>
      </c>
      <c r="AE7" s="41">
        <f t="shared" si="6"/>
        <v>0</v>
      </c>
      <c r="AF7" s="41">
        <f t="shared" si="6"/>
        <v>0</v>
      </c>
      <c r="AG7" s="41">
        <f t="shared" si="6"/>
        <v>0</v>
      </c>
      <c r="AH7" s="41">
        <f t="shared" si="6"/>
        <v>0</v>
      </c>
      <c r="AI7" s="41">
        <f t="shared" si="6"/>
        <v>0</v>
      </c>
      <c r="AJ7" s="41">
        <f t="shared" si="6"/>
        <v>0</v>
      </c>
      <c r="AK7" s="41">
        <f t="shared" si="6"/>
        <v>0</v>
      </c>
      <c r="AL7" s="41">
        <f t="shared" si="6"/>
        <v>0</v>
      </c>
      <c r="AM7" s="41">
        <f t="shared" si="6"/>
        <v>0</v>
      </c>
      <c r="AN7" s="41">
        <f t="shared" si="6"/>
        <v>0</v>
      </c>
      <c r="AO7" s="41">
        <f t="shared" si="6"/>
        <v>0</v>
      </c>
      <c r="AP7" s="41">
        <f t="shared" si="6"/>
        <v>0</v>
      </c>
      <c r="AQ7" s="41">
        <f t="shared" si="6"/>
        <v>0</v>
      </c>
      <c r="AR7" s="41">
        <f t="shared" si="6"/>
        <v>0</v>
      </c>
      <c r="AS7" s="41">
        <f t="shared" si="6"/>
        <v>0</v>
      </c>
      <c r="AT7" s="41">
        <f t="shared" si="6"/>
        <v>0</v>
      </c>
      <c r="AU7" s="41">
        <f t="shared" si="6"/>
        <v>0</v>
      </c>
      <c r="AV7" s="41">
        <f t="shared" si="6"/>
        <v>0</v>
      </c>
      <c r="AW7" s="41">
        <f t="shared" si="6"/>
        <v>0</v>
      </c>
      <c r="AX7" s="41">
        <f t="shared" si="6"/>
        <v>0</v>
      </c>
      <c r="AY7" s="41">
        <f t="shared" si="6"/>
        <v>0</v>
      </c>
      <c r="AZ7" s="41">
        <f t="shared" si="6"/>
        <v>0</v>
      </c>
    </row>
    <row r="8" ht="14.25" customHeight="1">
      <c r="A8" s="5" t="s">
        <v>137</v>
      </c>
      <c r="B8" s="41">
        <v>0.0</v>
      </c>
      <c r="C8" s="41">
        <f t="shared" ref="C8:AZ8" si="7">$B$8</f>
        <v>0</v>
      </c>
      <c r="D8" s="41">
        <f t="shared" si="7"/>
        <v>0</v>
      </c>
      <c r="E8" s="41">
        <f t="shared" si="7"/>
        <v>0</v>
      </c>
      <c r="F8" s="41">
        <f t="shared" si="7"/>
        <v>0</v>
      </c>
      <c r="G8" s="41">
        <f t="shared" si="7"/>
        <v>0</v>
      </c>
      <c r="H8" s="41">
        <f t="shared" si="7"/>
        <v>0</v>
      </c>
      <c r="I8" s="41">
        <f t="shared" si="7"/>
        <v>0</v>
      </c>
      <c r="J8" s="41">
        <f t="shared" si="7"/>
        <v>0</v>
      </c>
      <c r="K8" s="41">
        <f t="shared" si="7"/>
        <v>0</v>
      </c>
      <c r="L8" s="41">
        <f t="shared" si="7"/>
        <v>0</v>
      </c>
      <c r="M8" s="41">
        <f t="shared" si="7"/>
        <v>0</v>
      </c>
      <c r="N8" s="41">
        <f t="shared" si="7"/>
        <v>0</v>
      </c>
      <c r="O8" s="41">
        <f t="shared" si="7"/>
        <v>0</v>
      </c>
      <c r="P8" s="41">
        <f t="shared" si="7"/>
        <v>0</v>
      </c>
      <c r="Q8" s="41">
        <f t="shared" si="7"/>
        <v>0</v>
      </c>
      <c r="R8" s="41">
        <f t="shared" si="7"/>
        <v>0</v>
      </c>
      <c r="S8" s="41">
        <f t="shared" si="7"/>
        <v>0</v>
      </c>
      <c r="T8" s="41">
        <f t="shared" si="7"/>
        <v>0</v>
      </c>
      <c r="U8" s="41">
        <f t="shared" si="7"/>
        <v>0</v>
      </c>
      <c r="V8" s="41">
        <f t="shared" si="7"/>
        <v>0</v>
      </c>
      <c r="W8" s="41">
        <f t="shared" si="7"/>
        <v>0</v>
      </c>
      <c r="X8" s="41">
        <f t="shared" si="7"/>
        <v>0</v>
      </c>
      <c r="Y8" s="41">
        <f t="shared" si="7"/>
        <v>0</v>
      </c>
      <c r="Z8" s="41">
        <f t="shared" si="7"/>
        <v>0</v>
      </c>
      <c r="AA8" s="41">
        <f t="shared" si="7"/>
        <v>0</v>
      </c>
      <c r="AB8" s="41">
        <f t="shared" si="7"/>
        <v>0</v>
      </c>
      <c r="AC8" s="41">
        <f t="shared" si="7"/>
        <v>0</v>
      </c>
      <c r="AD8" s="41">
        <f t="shared" si="7"/>
        <v>0</v>
      </c>
      <c r="AE8" s="41">
        <f t="shared" si="7"/>
        <v>0</v>
      </c>
      <c r="AF8" s="41">
        <f t="shared" si="7"/>
        <v>0</v>
      </c>
      <c r="AG8" s="41">
        <f t="shared" si="7"/>
        <v>0</v>
      </c>
      <c r="AH8" s="41">
        <f t="shared" si="7"/>
        <v>0</v>
      </c>
      <c r="AI8" s="41">
        <f t="shared" si="7"/>
        <v>0</v>
      </c>
      <c r="AJ8" s="41">
        <f t="shared" si="7"/>
        <v>0</v>
      </c>
      <c r="AK8" s="41">
        <f t="shared" si="7"/>
        <v>0</v>
      </c>
      <c r="AL8" s="41">
        <f t="shared" si="7"/>
        <v>0</v>
      </c>
      <c r="AM8" s="41">
        <f t="shared" si="7"/>
        <v>0</v>
      </c>
      <c r="AN8" s="41">
        <f t="shared" si="7"/>
        <v>0</v>
      </c>
      <c r="AO8" s="41">
        <f t="shared" si="7"/>
        <v>0</v>
      </c>
      <c r="AP8" s="41">
        <f t="shared" si="7"/>
        <v>0</v>
      </c>
      <c r="AQ8" s="41">
        <f t="shared" si="7"/>
        <v>0</v>
      </c>
      <c r="AR8" s="41">
        <f t="shared" si="7"/>
        <v>0</v>
      </c>
      <c r="AS8" s="41">
        <f t="shared" si="7"/>
        <v>0</v>
      </c>
      <c r="AT8" s="41">
        <f t="shared" si="7"/>
        <v>0</v>
      </c>
      <c r="AU8" s="41">
        <f t="shared" si="7"/>
        <v>0</v>
      </c>
      <c r="AV8" s="41">
        <f t="shared" si="7"/>
        <v>0</v>
      </c>
      <c r="AW8" s="41">
        <f t="shared" si="7"/>
        <v>0</v>
      </c>
      <c r="AX8" s="41">
        <f t="shared" si="7"/>
        <v>0</v>
      </c>
      <c r="AY8" s="41">
        <f t="shared" si="7"/>
        <v>0</v>
      </c>
      <c r="AZ8" s="41">
        <f t="shared" si="7"/>
        <v>0</v>
      </c>
    </row>
    <row r="9" ht="14.25" customHeight="1">
      <c r="A9" s="5" t="s">
        <v>95</v>
      </c>
      <c r="B9" s="41">
        <v>0.0</v>
      </c>
      <c r="C9" s="41">
        <f t="shared" ref="C9:AZ9" si="8">$B$9</f>
        <v>0</v>
      </c>
      <c r="D9" s="41">
        <f t="shared" si="8"/>
        <v>0</v>
      </c>
      <c r="E9" s="41">
        <f t="shared" si="8"/>
        <v>0</v>
      </c>
      <c r="F9" s="41">
        <f t="shared" si="8"/>
        <v>0</v>
      </c>
      <c r="G9" s="41">
        <f t="shared" si="8"/>
        <v>0</v>
      </c>
      <c r="H9" s="41">
        <f t="shared" si="8"/>
        <v>0</v>
      </c>
      <c r="I9" s="41">
        <f t="shared" si="8"/>
        <v>0</v>
      </c>
      <c r="J9" s="41">
        <f t="shared" si="8"/>
        <v>0</v>
      </c>
      <c r="K9" s="41">
        <f t="shared" si="8"/>
        <v>0</v>
      </c>
      <c r="L9" s="41">
        <f t="shared" si="8"/>
        <v>0</v>
      </c>
      <c r="M9" s="41">
        <f t="shared" si="8"/>
        <v>0</v>
      </c>
      <c r="N9" s="41">
        <f t="shared" si="8"/>
        <v>0</v>
      </c>
      <c r="O9" s="41">
        <f t="shared" si="8"/>
        <v>0</v>
      </c>
      <c r="P9" s="41">
        <f t="shared" si="8"/>
        <v>0</v>
      </c>
      <c r="Q9" s="41">
        <f t="shared" si="8"/>
        <v>0</v>
      </c>
      <c r="R9" s="41">
        <f t="shared" si="8"/>
        <v>0</v>
      </c>
      <c r="S9" s="41">
        <f t="shared" si="8"/>
        <v>0</v>
      </c>
      <c r="T9" s="41">
        <f t="shared" si="8"/>
        <v>0</v>
      </c>
      <c r="U9" s="41">
        <f t="shared" si="8"/>
        <v>0</v>
      </c>
      <c r="V9" s="41">
        <f t="shared" si="8"/>
        <v>0</v>
      </c>
      <c r="W9" s="41">
        <f t="shared" si="8"/>
        <v>0</v>
      </c>
      <c r="X9" s="41">
        <f t="shared" si="8"/>
        <v>0</v>
      </c>
      <c r="Y9" s="41">
        <f t="shared" si="8"/>
        <v>0</v>
      </c>
      <c r="Z9" s="41">
        <f t="shared" si="8"/>
        <v>0</v>
      </c>
      <c r="AA9" s="41">
        <f t="shared" si="8"/>
        <v>0</v>
      </c>
      <c r="AB9" s="41">
        <f t="shared" si="8"/>
        <v>0</v>
      </c>
      <c r="AC9" s="41">
        <f t="shared" si="8"/>
        <v>0</v>
      </c>
      <c r="AD9" s="41">
        <f t="shared" si="8"/>
        <v>0</v>
      </c>
      <c r="AE9" s="41">
        <f t="shared" si="8"/>
        <v>0</v>
      </c>
      <c r="AF9" s="41">
        <f t="shared" si="8"/>
        <v>0</v>
      </c>
      <c r="AG9" s="41">
        <f t="shared" si="8"/>
        <v>0</v>
      </c>
      <c r="AH9" s="41">
        <f t="shared" si="8"/>
        <v>0</v>
      </c>
      <c r="AI9" s="41">
        <f t="shared" si="8"/>
        <v>0</v>
      </c>
      <c r="AJ9" s="41">
        <f t="shared" si="8"/>
        <v>0</v>
      </c>
      <c r="AK9" s="41">
        <f t="shared" si="8"/>
        <v>0</v>
      </c>
      <c r="AL9" s="41">
        <f t="shared" si="8"/>
        <v>0</v>
      </c>
      <c r="AM9" s="41">
        <f t="shared" si="8"/>
        <v>0</v>
      </c>
      <c r="AN9" s="41">
        <f t="shared" si="8"/>
        <v>0</v>
      </c>
      <c r="AO9" s="41">
        <f t="shared" si="8"/>
        <v>0</v>
      </c>
      <c r="AP9" s="41">
        <f t="shared" si="8"/>
        <v>0</v>
      </c>
      <c r="AQ9" s="41">
        <f t="shared" si="8"/>
        <v>0</v>
      </c>
      <c r="AR9" s="41">
        <f t="shared" si="8"/>
        <v>0</v>
      </c>
      <c r="AS9" s="41">
        <f t="shared" si="8"/>
        <v>0</v>
      </c>
      <c r="AT9" s="41">
        <f t="shared" si="8"/>
        <v>0</v>
      </c>
      <c r="AU9" s="41">
        <f t="shared" si="8"/>
        <v>0</v>
      </c>
      <c r="AV9" s="41">
        <f t="shared" si="8"/>
        <v>0</v>
      </c>
      <c r="AW9" s="41">
        <f t="shared" si="8"/>
        <v>0</v>
      </c>
      <c r="AX9" s="41">
        <f t="shared" si="8"/>
        <v>0</v>
      </c>
      <c r="AY9" s="41">
        <f t="shared" si="8"/>
        <v>0</v>
      </c>
      <c r="AZ9" s="41">
        <f t="shared" si="8"/>
        <v>0</v>
      </c>
    </row>
    <row r="10" ht="14.25" customHeight="1">
      <c r="A10" s="5" t="s">
        <v>66</v>
      </c>
      <c r="B10" s="41">
        <v>0.0</v>
      </c>
      <c r="C10" s="41">
        <f t="shared" ref="C10:AZ10" si="9">$B10</f>
        <v>0</v>
      </c>
      <c r="D10" s="41">
        <f t="shared" si="9"/>
        <v>0</v>
      </c>
      <c r="E10" s="41">
        <f t="shared" si="9"/>
        <v>0</v>
      </c>
      <c r="F10" s="41">
        <f t="shared" si="9"/>
        <v>0</v>
      </c>
      <c r="G10" s="41">
        <f t="shared" si="9"/>
        <v>0</v>
      </c>
      <c r="H10" s="41">
        <f t="shared" si="9"/>
        <v>0</v>
      </c>
      <c r="I10" s="41">
        <f t="shared" si="9"/>
        <v>0</v>
      </c>
      <c r="J10" s="41">
        <f t="shared" si="9"/>
        <v>0</v>
      </c>
      <c r="K10" s="41">
        <f t="shared" si="9"/>
        <v>0</v>
      </c>
      <c r="L10" s="41">
        <f t="shared" si="9"/>
        <v>0</v>
      </c>
      <c r="M10" s="41">
        <f t="shared" si="9"/>
        <v>0</v>
      </c>
      <c r="N10" s="41">
        <f t="shared" si="9"/>
        <v>0</v>
      </c>
      <c r="O10" s="41">
        <f t="shared" si="9"/>
        <v>0</v>
      </c>
      <c r="P10" s="41">
        <f t="shared" si="9"/>
        <v>0</v>
      </c>
      <c r="Q10" s="41">
        <f t="shared" si="9"/>
        <v>0</v>
      </c>
      <c r="R10" s="41">
        <f t="shared" si="9"/>
        <v>0</v>
      </c>
      <c r="S10" s="41">
        <f t="shared" si="9"/>
        <v>0</v>
      </c>
      <c r="T10" s="41">
        <f t="shared" si="9"/>
        <v>0</v>
      </c>
      <c r="U10" s="41">
        <f t="shared" si="9"/>
        <v>0</v>
      </c>
      <c r="V10" s="41">
        <f t="shared" si="9"/>
        <v>0</v>
      </c>
      <c r="W10" s="41">
        <f t="shared" si="9"/>
        <v>0</v>
      </c>
      <c r="X10" s="41">
        <f t="shared" si="9"/>
        <v>0</v>
      </c>
      <c r="Y10" s="41">
        <f t="shared" si="9"/>
        <v>0</v>
      </c>
      <c r="Z10" s="41">
        <f t="shared" si="9"/>
        <v>0</v>
      </c>
      <c r="AA10" s="41">
        <f t="shared" si="9"/>
        <v>0</v>
      </c>
      <c r="AB10" s="41">
        <f t="shared" si="9"/>
        <v>0</v>
      </c>
      <c r="AC10" s="41">
        <f t="shared" si="9"/>
        <v>0</v>
      </c>
      <c r="AD10" s="41">
        <f t="shared" si="9"/>
        <v>0</v>
      </c>
      <c r="AE10" s="41">
        <f t="shared" si="9"/>
        <v>0</v>
      </c>
      <c r="AF10" s="41">
        <f t="shared" si="9"/>
        <v>0</v>
      </c>
      <c r="AG10" s="41">
        <f t="shared" si="9"/>
        <v>0</v>
      </c>
      <c r="AH10" s="41">
        <f t="shared" si="9"/>
        <v>0</v>
      </c>
      <c r="AI10" s="41">
        <f t="shared" si="9"/>
        <v>0</v>
      </c>
      <c r="AJ10" s="41">
        <f t="shared" si="9"/>
        <v>0</v>
      </c>
      <c r="AK10" s="41">
        <f t="shared" si="9"/>
        <v>0</v>
      </c>
      <c r="AL10" s="41">
        <f t="shared" si="9"/>
        <v>0</v>
      </c>
      <c r="AM10" s="41">
        <f t="shared" si="9"/>
        <v>0</v>
      </c>
      <c r="AN10" s="41">
        <f t="shared" si="9"/>
        <v>0</v>
      </c>
      <c r="AO10" s="41">
        <f t="shared" si="9"/>
        <v>0</v>
      </c>
      <c r="AP10" s="41">
        <f t="shared" si="9"/>
        <v>0</v>
      </c>
      <c r="AQ10" s="41">
        <f t="shared" si="9"/>
        <v>0</v>
      </c>
      <c r="AR10" s="41">
        <f t="shared" si="9"/>
        <v>0</v>
      </c>
      <c r="AS10" s="41">
        <f t="shared" si="9"/>
        <v>0</v>
      </c>
      <c r="AT10" s="41">
        <f t="shared" si="9"/>
        <v>0</v>
      </c>
      <c r="AU10" s="41">
        <f t="shared" si="9"/>
        <v>0</v>
      </c>
      <c r="AV10" s="41">
        <f t="shared" si="9"/>
        <v>0</v>
      </c>
      <c r="AW10" s="41">
        <f t="shared" si="9"/>
        <v>0</v>
      </c>
      <c r="AX10" s="41">
        <f t="shared" si="9"/>
        <v>0</v>
      </c>
      <c r="AY10" s="41">
        <f t="shared" si="9"/>
        <v>0</v>
      </c>
      <c r="AZ10" s="41">
        <f t="shared" si="9"/>
        <v>0</v>
      </c>
    </row>
    <row r="11" ht="14.25" customHeight="1">
      <c r="A11" s="5" t="s">
        <v>96</v>
      </c>
      <c r="B11" s="41">
        <v>0.0</v>
      </c>
      <c r="C11" s="41">
        <f t="shared" ref="C11:AZ11" si="10">$B11</f>
        <v>0</v>
      </c>
      <c r="D11" s="41">
        <f t="shared" si="10"/>
        <v>0</v>
      </c>
      <c r="E11" s="41">
        <f t="shared" si="10"/>
        <v>0</v>
      </c>
      <c r="F11" s="41">
        <f t="shared" si="10"/>
        <v>0</v>
      </c>
      <c r="G11" s="41">
        <f t="shared" si="10"/>
        <v>0</v>
      </c>
      <c r="H11" s="41">
        <f t="shared" si="10"/>
        <v>0</v>
      </c>
      <c r="I11" s="41">
        <f t="shared" si="10"/>
        <v>0</v>
      </c>
      <c r="J11" s="41">
        <f t="shared" si="10"/>
        <v>0</v>
      </c>
      <c r="K11" s="41">
        <f t="shared" si="10"/>
        <v>0</v>
      </c>
      <c r="L11" s="41">
        <f t="shared" si="10"/>
        <v>0</v>
      </c>
      <c r="M11" s="41">
        <f t="shared" si="10"/>
        <v>0</v>
      </c>
      <c r="N11" s="41">
        <f t="shared" si="10"/>
        <v>0</v>
      </c>
      <c r="O11" s="41">
        <f t="shared" si="10"/>
        <v>0</v>
      </c>
      <c r="P11" s="41">
        <f t="shared" si="10"/>
        <v>0</v>
      </c>
      <c r="Q11" s="41">
        <f t="shared" si="10"/>
        <v>0</v>
      </c>
      <c r="R11" s="41">
        <f t="shared" si="10"/>
        <v>0</v>
      </c>
      <c r="S11" s="41">
        <f t="shared" si="10"/>
        <v>0</v>
      </c>
      <c r="T11" s="41">
        <f t="shared" si="10"/>
        <v>0</v>
      </c>
      <c r="U11" s="41">
        <f t="shared" si="10"/>
        <v>0</v>
      </c>
      <c r="V11" s="41">
        <f t="shared" si="10"/>
        <v>0</v>
      </c>
      <c r="W11" s="41">
        <f t="shared" si="10"/>
        <v>0</v>
      </c>
      <c r="X11" s="41">
        <f t="shared" si="10"/>
        <v>0</v>
      </c>
      <c r="Y11" s="41">
        <f t="shared" si="10"/>
        <v>0</v>
      </c>
      <c r="Z11" s="41">
        <f t="shared" si="10"/>
        <v>0</v>
      </c>
      <c r="AA11" s="41">
        <f t="shared" si="10"/>
        <v>0</v>
      </c>
      <c r="AB11" s="41">
        <f t="shared" si="10"/>
        <v>0</v>
      </c>
      <c r="AC11" s="41">
        <f t="shared" si="10"/>
        <v>0</v>
      </c>
      <c r="AD11" s="41">
        <f t="shared" si="10"/>
        <v>0</v>
      </c>
      <c r="AE11" s="41">
        <f t="shared" si="10"/>
        <v>0</v>
      </c>
      <c r="AF11" s="41">
        <f t="shared" si="10"/>
        <v>0</v>
      </c>
      <c r="AG11" s="41">
        <f t="shared" si="10"/>
        <v>0</v>
      </c>
      <c r="AH11" s="41">
        <f t="shared" si="10"/>
        <v>0</v>
      </c>
      <c r="AI11" s="41">
        <f t="shared" si="10"/>
        <v>0</v>
      </c>
      <c r="AJ11" s="41">
        <f t="shared" si="10"/>
        <v>0</v>
      </c>
      <c r="AK11" s="41">
        <f t="shared" si="10"/>
        <v>0</v>
      </c>
      <c r="AL11" s="41">
        <f t="shared" si="10"/>
        <v>0</v>
      </c>
      <c r="AM11" s="41">
        <f t="shared" si="10"/>
        <v>0</v>
      </c>
      <c r="AN11" s="41">
        <f t="shared" si="10"/>
        <v>0</v>
      </c>
      <c r="AO11" s="41">
        <f t="shared" si="10"/>
        <v>0</v>
      </c>
      <c r="AP11" s="41">
        <f t="shared" si="10"/>
        <v>0</v>
      </c>
      <c r="AQ11" s="41">
        <f t="shared" si="10"/>
        <v>0</v>
      </c>
      <c r="AR11" s="41">
        <f t="shared" si="10"/>
        <v>0</v>
      </c>
      <c r="AS11" s="41">
        <f t="shared" si="10"/>
        <v>0</v>
      </c>
      <c r="AT11" s="41">
        <f t="shared" si="10"/>
        <v>0</v>
      </c>
      <c r="AU11" s="41">
        <f t="shared" si="10"/>
        <v>0</v>
      </c>
      <c r="AV11" s="41">
        <f t="shared" si="10"/>
        <v>0</v>
      </c>
      <c r="AW11" s="41">
        <f t="shared" si="10"/>
        <v>0</v>
      </c>
      <c r="AX11" s="41">
        <f t="shared" si="10"/>
        <v>0</v>
      </c>
      <c r="AY11" s="41">
        <f t="shared" si="10"/>
        <v>0</v>
      </c>
      <c r="AZ11" s="41">
        <f t="shared" si="10"/>
        <v>0</v>
      </c>
    </row>
    <row r="12" ht="14.25" customHeight="1">
      <c r="A12" s="5" t="s">
        <v>97</v>
      </c>
      <c r="B12" s="41">
        <v>0.0</v>
      </c>
      <c r="C12" s="41">
        <f t="shared" ref="C12:AZ12" si="11">$B12</f>
        <v>0</v>
      </c>
      <c r="D12" s="41">
        <f t="shared" si="11"/>
        <v>0</v>
      </c>
      <c r="E12" s="41">
        <f t="shared" si="11"/>
        <v>0</v>
      </c>
      <c r="F12" s="41">
        <f t="shared" si="11"/>
        <v>0</v>
      </c>
      <c r="G12" s="41">
        <f t="shared" si="11"/>
        <v>0</v>
      </c>
      <c r="H12" s="41">
        <f t="shared" si="11"/>
        <v>0</v>
      </c>
      <c r="I12" s="41">
        <f t="shared" si="11"/>
        <v>0</v>
      </c>
      <c r="J12" s="41">
        <f t="shared" si="11"/>
        <v>0</v>
      </c>
      <c r="K12" s="41">
        <f t="shared" si="11"/>
        <v>0</v>
      </c>
      <c r="L12" s="41">
        <f t="shared" si="11"/>
        <v>0</v>
      </c>
      <c r="M12" s="41">
        <f t="shared" si="11"/>
        <v>0</v>
      </c>
      <c r="N12" s="41">
        <f t="shared" si="11"/>
        <v>0</v>
      </c>
      <c r="O12" s="41">
        <f t="shared" si="11"/>
        <v>0</v>
      </c>
      <c r="P12" s="41">
        <f t="shared" si="11"/>
        <v>0</v>
      </c>
      <c r="Q12" s="41">
        <f t="shared" si="11"/>
        <v>0</v>
      </c>
      <c r="R12" s="41">
        <f t="shared" si="11"/>
        <v>0</v>
      </c>
      <c r="S12" s="41">
        <f t="shared" si="11"/>
        <v>0</v>
      </c>
      <c r="T12" s="41">
        <f t="shared" si="11"/>
        <v>0</v>
      </c>
      <c r="U12" s="41">
        <f t="shared" si="11"/>
        <v>0</v>
      </c>
      <c r="V12" s="41">
        <f t="shared" si="11"/>
        <v>0</v>
      </c>
      <c r="W12" s="41">
        <f t="shared" si="11"/>
        <v>0</v>
      </c>
      <c r="X12" s="41">
        <f t="shared" si="11"/>
        <v>0</v>
      </c>
      <c r="Y12" s="41">
        <f t="shared" si="11"/>
        <v>0</v>
      </c>
      <c r="Z12" s="41">
        <f t="shared" si="11"/>
        <v>0</v>
      </c>
      <c r="AA12" s="41">
        <f t="shared" si="11"/>
        <v>0</v>
      </c>
      <c r="AB12" s="41">
        <f t="shared" si="11"/>
        <v>0</v>
      </c>
      <c r="AC12" s="41">
        <f t="shared" si="11"/>
        <v>0</v>
      </c>
      <c r="AD12" s="41">
        <f t="shared" si="11"/>
        <v>0</v>
      </c>
      <c r="AE12" s="41">
        <f t="shared" si="11"/>
        <v>0</v>
      </c>
      <c r="AF12" s="41">
        <f t="shared" si="11"/>
        <v>0</v>
      </c>
      <c r="AG12" s="41">
        <f t="shared" si="11"/>
        <v>0</v>
      </c>
      <c r="AH12" s="41">
        <f t="shared" si="11"/>
        <v>0</v>
      </c>
      <c r="AI12" s="41">
        <f t="shared" si="11"/>
        <v>0</v>
      </c>
      <c r="AJ12" s="41">
        <f t="shared" si="11"/>
        <v>0</v>
      </c>
      <c r="AK12" s="41">
        <f t="shared" si="11"/>
        <v>0</v>
      </c>
      <c r="AL12" s="41">
        <f t="shared" si="11"/>
        <v>0</v>
      </c>
      <c r="AM12" s="41">
        <f t="shared" si="11"/>
        <v>0</v>
      </c>
      <c r="AN12" s="41">
        <f t="shared" si="11"/>
        <v>0</v>
      </c>
      <c r="AO12" s="41">
        <f t="shared" si="11"/>
        <v>0</v>
      </c>
      <c r="AP12" s="41">
        <f t="shared" si="11"/>
        <v>0</v>
      </c>
      <c r="AQ12" s="41">
        <f t="shared" si="11"/>
        <v>0</v>
      </c>
      <c r="AR12" s="41">
        <f t="shared" si="11"/>
        <v>0</v>
      </c>
      <c r="AS12" s="41">
        <f t="shared" si="11"/>
        <v>0</v>
      </c>
      <c r="AT12" s="41">
        <f t="shared" si="11"/>
        <v>0</v>
      </c>
      <c r="AU12" s="41">
        <f t="shared" si="11"/>
        <v>0</v>
      </c>
      <c r="AV12" s="41">
        <f t="shared" si="11"/>
        <v>0</v>
      </c>
      <c r="AW12" s="41">
        <f t="shared" si="11"/>
        <v>0</v>
      </c>
      <c r="AX12" s="41">
        <f t="shared" si="11"/>
        <v>0</v>
      </c>
      <c r="AY12" s="41">
        <f t="shared" si="11"/>
        <v>0</v>
      </c>
      <c r="AZ12" s="41">
        <f t="shared" si="11"/>
        <v>0</v>
      </c>
    </row>
    <row r="13" ht="14.25" customHeight="1">
      <c r="A13" s="5" t="s">
        <v>98</v>
      </c>
      <c r="B13" s="41">
        <v>0.0</v>
      </c>
      <c r="C13" s="41">
        <f t="shared" ref="C13:AZ13" si="12">$B13</f>
        <v>0</v>
      </c>
      <c r="D13" s="41">
        <f t="shared" si="12"/>
        <v>0</v>
      </c>
      <c r="E13" s="41">
        <f t="shared" si="12"/>
        <v>0</v>
      </c>
      <c r="F13" s="41">
        <f t="shared" si="12"/>
        <v>0</v>
      </c>
      <c r="G13" s="41">
        <f t="shared" si="12"/>
        <v>0</v>
      </c>
      <c r="H13" s="41">
        <f t="shared" si="12"/>
        <v>0</v>
      </c>
      <c r="I13" s="41">
        <f t="shared" si="12"/>
        <v>0</v>
      </c>
      <c r="J13" s="41">
        <f t="shared" si="12"/>
        <v>0</v>
      </c>
      <c r="K13" s="41">
        <f t="shared" si="12"/>
        <v>0</v>
      </c>
      <c r="L13" s="41">
        <f t="shared" si="12"/>
        <v>0</v>
      </c>
      <c r="M13" s="41">
        <f t="shared" si="12"/>
        <v>0</v>
      </c>
      <c r="N13" s="41">
        <f t="shared" si="12"/>
        <v>0</v>
      </c>
      <c r="O13" s="41">
        <f t="shared" si="12"/>
        <v>0</v>
      </c>
      <c r="P13" s="41">
        <f t="shared" si="12"/>
        <v>0</v>
      </c>
      <c r="Q13" s="41">
        <f t="shared" si="12"/>
        <v>0</v>
      </c>
      <c r="R13" s="41">
        <f t="shared" si="12"/>
        <v>0</v>
      </c>
      <c r="S13" s="41">
        <f t="shared" si="12"/>
        <v>0</v>
      </c>
      <c r="T13" s="41">
        <f t="shared" si="12"/>
        <v>0</v>
      </c>
      <c r="U13" s="41">
        <f t="shared" si="12"/>
        <v>0</v>
      </c>
      <c r="V13" s="41">
        <f t="shared" si="12"/>
        <v>0</v>
      </c>
      <c r="W13" s="41">
        <f t="shared" si="12"/>
        <v>0</v>
      </c>
      <c r="X13" s="41">
        <f t="shared" si="12"/>
        <v>0</v>
      </c>
      <c r="Y13" s="41">
        <f t="shared" si="12"/>
        <v>0</v>
      </c>
      <c r="Z13" s="41">
        <f t="shared" si="12"/>
        <v>0</v>
      </c>
      <c r="AA13" s="41">
        <f t="shared" si="12"/>
        <v>0</v>
      </c>
      <c r="AB13" s="41">
        <f t="shared" si="12"/>
        <v>0</v>
      </c>
      <c r="AC13" s="41">
        <f t="shared" si="12"/>
        <v>0</v>
      </c>
      <c r="AD13" s="41">
        <f t="shared" si="12"/>
        <v>0</v>
      </c>
      <c r="AE13" s="41">
        <f t="shared" si="12"/>
        <v>0</v>
      </c>
      <c r="AF13" s="41">
        <f t="shared" si="12"/>
        <v>0</v>
      </c>
      <c r="AG13" s="41">
        <f t="shared" si="12"/>
        <v>0</v>
      </c>
      <c r="AH13" s="41">
        <f t="shared" si="12"/>
        <v>0</v>
      </c>
      <c r="AI13" s="41">
        <f t="shared" si="12"/>
        <v>0</v>
      </c>
      <c r="AJ13" s="41">
        <f t="shared" si="12"/>
        <v>0</v>
      </c>
      <c r="AK13" s="41">
        <f t="shared" si="12"/>
        <v>0</v>
      </c>
      <c r="AL13" s="41">
        <f t="shared" si="12"/>
        <v>0</v>
      </c>
      <c r="AM13" s="41">
        <f t="shared" si="12"/>
        <v>0</v>
      </c>
      <c r="AN13" s="41">
        <f t="shared" si="12"/>
        <v>0</v>
      </c>
      <c r="AO13" s="41">
        <f t="shared" si="12"/>
        <v>0</v>
      </c>
      <c r="AP13" s="41">
        <f t="shared" si="12"/>
        <v>0</v>
      </c>
      <c r="AQ13" s="41">
        <f t="shared" si="12"/>
        <v>0</v>
      </c>
      <c r="AR13" s="41">
        <f t="shared" si="12"/>
        <v>0</v>
      </c>
      <c r="AS13" s="41">
        <f t="shared" si="12"/>
        <v>0</v>
      </c>
      <c r="AT13" s="41">
        <f t="shared" si="12"/>
        <v>0</v>
      </c>
      <c r="AU13" s="41">
        <f t="shared" si="12"/>
        <v>0</v>
      </c>
      <c r="AV13" s="41">
        <f t="shared" si="12"/>
        <v>0</v>
      </c>
      <c r="AW13" s="41">
        <f t="shared" si="12"/>
        <v>0</v>
      </c>
      <c r="AX13" s="41">
        <f t="shared" si="12"/>
        <v>0</v>
      </c>
      <c r="AY13" s="41">
        <f t="shared" si="12"/>
        <v>0</v>
      </c>
      <c r="AZ13" s="41">
        <f t="shared" si="12"/>
        <v>0</v>
      </c>
    </row>
    <row r="14" ht="14.25" customHeight="1">
      <c r="A14" s="5" t="s">
        <v>99</v>
      </c>
      <c r="B14" s="41">
        <v>0.0</v>
      </c>
      <c r="C14" s="41">
        <f t="shared" ref="C14:AZ14" si="13">$B14</f>
        <v>0</v>
      </c>
      <c r="D14" s="41">
        <f t="shared" si="13"/>
        <v>0</v>
      </c>
      <c r="E14" s="41">
        <f t="shared" si="13"/>
        <v>0</v>
      </c>
      <c r="F14" s="41">
        <f t="shared" si="13"/>
        <v>0</v>
      </c>
      <c r="G14" s="41">
        <f t="shared" si="13"/>
        <v>0</v>
      </c>
      <c r="H14" s="41">
        <f t="shared" si="13"/>
        <v>0</v>
      </c>
      <c r="I14" s="41">
        <f t="shared" si="13"/>
        <v>0</v>
      </c>
      <c r="J14" s="41">
        <f t="shared" si="13"/>
        <v>0</v>
      </c>
      <c r="K14" s="41">
        <f t="shared" si="13"/>
        <v>0</v>
      </c>
      <c r="L14" s="41">
        <f t="shared" si="13"/>
        <v>0</v>
      </c>
      <c r="M14" s="41">
        <f t="shared" si="13"/>
        <v>0</v>
      </c>
      <c r="N14" s="41">
        <f t="shared" si="13"/>
        <v>0</v>
      </c>
      <c r="O14" s="41">
        <f t="shared" si="13"/>
        <v>0</v>
      </c>
      <c r="P14" s="41">
        <f t="shared" si="13"/>
        <v>0</v>
      </c>
      <c r="Q14" s="41">
        <f t="shared" si="13"/>
        <v>0</v>
      </c>
      <c r="R14" s="41">
        <f t="shared" si="13"/>
        <v>0</v>
      </c>
      <c r="S14" s="41">
        <f t="shared" si="13"/>
        <v>0</v>
      </c>
      <c r="T14" s="41">
        <f t="shared" si="13"/>
        <v>0</v>
      </c>
      <c r="U14" s="41">
        <f t="shared" si="13"/>
        <v>0</v>
      </c>
      <c r="V14" s="41">
        <f t="shared" si="13"/>
        <v>0</v>
      </c>
      <c r="W14" s="41">
        <f t="shared" si="13"/>
        <v>0</v>
      </c>
      <c r="X14" s="41">
        <f t="shared" si="13"/>
        <v>0</v>
      </c>
      <c r="Y14" s="41">
        <f t="shared" si="13"/>
        <v>0</v>
      </c>
      <c r="Z14" s="41">
        <f t="shared" si="13"/>
        <v>0</v>
      </c>
      <c r="AA14" s="41">
        <f t="shared" si="13"/>
        <v>0</v>
      </c>
      <c r="AB14" s="41">
        <f t="shared" si="13"/>
        <v>0</v>
      </c>
      <c r="AC14" s="41">
        <f t="shared" si="13"/>
        <v>0</v>
      </c>
      <c r="AD14" s="41">
        <f t="shared" si="13"/>
        <v>0</v>
      </c>
      <c r="AE14" s="41">
        <f t="shared" si="13"/>
        <v>0</v>
      </c>
      <c r="AF14" s="41">
        <f t="shared" si="13"/>
        <v>0</v>
      </c>
      <c r="AG14" s="41">
        <f t="shared" si="13"/>
        <v>0</v>
      </c>
      <c r="AH14" s="41">
        <f t="shared" si="13"/>
        <v>0</v>
      </c>
      <c r="AI14" s="41">
        <f t="shared" si="13"/>
        <v>0</v>
      </c>
      <c r="AJ14" s="41">
        <f t="shared" si="13"/>
        <v>0</v>
      </c>
      <c r="AK14" s="41">
        <f t="shared" si="13"/>
        <v>0</v>
      </c>
      <c r="AL14" s="41">
        <f t="shared" si="13"/>
        <v>0</v>
      </c>
      <c r="AM14" s="41">
        <f t="shared" si="13"/>
        <v>0</v>
      </c>
      <c r="AN14" s="41">
        <f t="shared" si="13"/>
        <v>0</v>
      </c>
      <c r="AO14" s="41">
        <f t="shared" si="13"/>
        <v>0</v>
      </c>
      <c r="AP14" s="41">
        <f t="shared" si="13"/>
        <v>0</v>
      </c>
      <c r="AQ14" s="41">
        <f t="shared" si="13"/>
        <v>0</v>
      </c>
      <c r="AR14" s="41">
        <f t="shared" si="13"/>
        <v>0</v>
      </c>
      <c r="AS14" s="41">
        <f t="shared" si="13"/>
        <v>0</v>
      </c>
      <c r="AT14" s="41">
        <f t="shared" si="13"/>
        <v>0</v>
      </c>
      <c r="AU14" s="41">
        <f t="shared" si="13"/>
        <v>0</v>
      </c>
      <c r="AV14" s="41">
        <f t="shared" si="13"/>
        <v>0</v>
      </c>
      <c r="AW14" s="41">
        <f t="shared" si="13"/>
        <v>0</v>
      </c>
      <c r="AX14" s="41">
        <f t="shared" si="13"/>
        <v>0</v>
      </c>
      <c r="AY14" s="41">
        <f t="shared" si="13"/>
        <v>0</v>
      </c>
      <c r="AZ14" s="41">
        <f t="shared" si="13"/>
        <v>0</v>
      </c>
    </row>
    <row r="15" ht="14.25" customHeight="1">
      <c r="A15" s="5" t="s">
        <v>100</v>
      </c>
      <c r="B15" s="41">
        <v>0.0</v>
      </c>
      <c r="C15" s="41">
        <f t="shared" ref="C15:AZ15" si="14">$B15</f>
        <v>0</v>
      </c>
      <c r="D15" s="41">
        <f t="shared" si="14"/>
        <v>0</v>
      </c>
      <c r="E15" s="41">
        <f t="shared" si="14"/>
        <v>0</v>
      </c>
      <c r="F15" s="41">
        <f t="shared" si="14"/>
        <v>0</v>
      </c>
      <c r="G15" s="41">
        <f t="shared" si="14"/>
        <v>0</v>
      </c>
      <c r="H15" s="41">
        <f t="shared" si="14"/>
        <v>0</v>
      </c>
      <c r="I15" s="41">
        <f t="shared" si="14"/>
        <v>0</v>
      </c>
      <c r="J15" s="41">
        <f t="shared" si="14"/>
        <v>0</v>
      </c>
      <c r="K15" s="41">
        <f t="shared" si="14"/>
        <v>0</v>
      </c>
      <c r="L15" s="41">
        <f t="shared" si="14"/>
        <v>0</v>
      </c>
      <c r="M15" s="41">
        <f t="shared" si="14"/>
        <v>0</v>
      </c>
      <c r="N15" s="41">
        <f t="shared" si="14"/>
        <v>0</v>
      </c>
      <c r="O15" s="41">
        <f t="shared" si="14"/>
        <v>0</v>
      </c>
      <c r="P15" s="41">
        <f t="shared" si="14"/>
        <v>0</v>
      </c>
      <c r="Q15" s="41">
        <f t="shared" si="14"/>
        <v>0</v>
      </c>
      <c r="R15" s="41">
        <f t="shared" si="14"/>
        <v>0</v>
      </c>
      <c r="S15" s="41">
        <f t="shared" si="14"/>
        <v>0</v>
      </c>
      <c r="T15" s="41">
        <f t="shared" si="14"/>
        <v>0</v>
      </c>
      <c r="U15" s="41">
        <f t="shared" si="14"/>
        <v>0</v>
      </c>
      <c r="V15" s="41">
        <f t="shared" si="14"/>
        <v>0</v>
      </c>
      <c r="W15" s="41">
        <f t="shared" si="14"/>
        <v>0</v>
      </c>
      <c r="X15" s="41">
        <f t="shared" si="14"/>
        <v>0</v>
      </c>
      <c r="Y15" s="41">
        <f t="shared" si="14"/>
        <v>0</v>
      </c>
      <c r="Z15" s="41">
        <f t="shared" si="14"/>
        <v>0</v>
      </c>
      <c r="AA15" s="41">
        <f t="shared" si="14"/>
        <v>0</v>
      </c>
      <c r="AB15" s="41">
        <f t="shared" si="14"/>
        <v>0</v>
      </c>
      <c r="AC15" s="41">
        <f t="shared" si="14"/>
        <v>0</v>
      </c>
      <c r="AD15" s="41">
        <f t="shared" si="14"/>
        <v>0</v>
      </c>
      <c r="AE15" s="41">
        <f t="shared" si="14"/>
        <v>0</v>
      </c>
      <c r="AF15" s="41">
        <f t="shared" si="14"/>
        <v>0</v>
      </c>
      <c r="AG15" s="41">
        <f t="shared" si="14"/>
        <v>0</v>
      </c>
      <c r="AH15" s="41">
        <f t="shared" si="14"/>
        <v>0</v>
      </c>
      <c r="AI15" s="41">
        <f t="shared" si="14"/>
        <v>0</v>
      </c>
      <c r="AJ15" s="41">
        <f t="shared" si="14"/>
        <v>0</v>
      </c>
      <c r="AK15" s="41">
        <f t="shared" si="14"/>
        <v>0</v>
      </c>
      <c r="AL15" s="41">
        <f t="shared" si="14"/>
        <v>0</v>
      </c>
      <c r="AM15" s="41">
        <f t="shared" si="14"/>
        <v>0</v>
      </c>
      <c r="AN15" s="41">
        <f t="shared" si="14"/>
        <v>0</v>
      </c>
      <c r="AO15" s="41">
        <f t="shared" si="14"/>
        <v>0</v>
      </c>
      <c r="AP15" s="41">
        <f t="shared" si="14"/>
        <v>0</v>
      </c>
      <c r="AQ15" s="41">
        <f t="shared" si="14"/>
        <v>0</v>
      </c>
      <c r="AR15" s="41">
        <f t="shared" si="14"/>
        <v>0</v>
      </c>
      <c r="AS15" s="41">
        <f t="shared" si="14"/>
        <v>0</v>
      </c>
      <c r="AT15" s="41">
        <f t="shared" si="14"/>
        <v>0</v>
      </c>
      <c r="AU15" s="41">
        <f t="shared" si="14"/>
        <v>0</v>
      </c>
      <c r="AV15" s="41">
        <f t="shared" si="14"/>
        <v>0</v>
      </c>
      <c r="AW15" s="41">
        <f t="shared" si="14"/>
        <v>0</v>
      </c>
      <c r="AX15" s="41">
        <f t="shared" si="14"/>
        <v>0</v>
      </c>
      <c r="AY15" s="41">
        <f t="shared" si="14"/>
        <v>0</v>
      </c>
      <c r="AZ15" s="41">
        <f t="shared" si="14"/>
        <v>0</v>
      </c>
    </row>
    <row r="16" ht="14.25" customHeight="1">
      <c r="A16" s="5" t="s">
        <v>101</v>
      </c>
      <c r="B16" s="41">
        <v>0.0</v>
      </c>
      <c r="C16" s="41">
        <f t="shared" ref="C16:AZ16" si="15">$B16</f>
        <v>0</v>
      </c>
      <c r="D16" s="41">
        <f t="shared" si="15"/>
        <v>0</v>
      </c>
      <c r="E16" s="41">
        <f t="shared" si="15"/>
        <v>0</v>
      </c>
      <c r="F16" s="41">
        <f t="shared" si="15"/>
        <v>0</v>
      </c>
      <c r="G16" s="41">
        <f t="shared" si="15"/>
        <v>0</v>
      </c>
      <c r="H16" s="41">
        <f t="shared" si="15"/>
        <v>0</v>
      </c>
      <c r="I16" s="41">
        <f t="shared" si="15"/>
        <v>0</v>
      </c>
      <c r="J16" s="41">
        <f t="shared" si="15"/>
        <v>0</v>
      </c>
      <c r="K16" s="41">
        <f t="shared" si="15"/>
        <v>0</v>
      </c>
      <c r="L16" s="41">
        <f t="shared" si="15"/>
        <v>0</v>
      </c>
      <c r="M16" s="41">
        <f t="shared" si="15"/>
        <v>0</v>
      </c>
      <c r="N16" s="41">
        <f t="shared" si="15"/>
        <v>0</v>
      </c>
      <c r="O16" s="41">
        <f t="shared" si="15"/>
        <v>0</v>
      </c>
      <c r="P16" s="41">
        <f t="shared" si="15"/>
        <v>0</v>
      </c>
      <c r="Q16" s="41">
        <f t="shared" si="15"/>
        <v>0</v>
      </c>
      <c r="R16" s="41">
        <f t="shared" si="15"/>
        <v>0</v>
      </c>
      <c r="S16" s="41">
        <f t="shared" si="15"/>
        <v>0</v>
      </c>
      <c r="T16" s="41">
        <f t="shared" si="15"/>
        <v>0</v>
      </c>
      <c r="U16" s="41">
        <f t="shared" si="15"/>
        <v>0</v>
      </c>
      <c r="V16" s="41">
        <f t="shared" si="15"/>
        <v>0</v>
      </c>
      <c r="W16" s="41">
        <f t="shared" si="15"/>
        <v>0</v>
      </c>
      <c r="X16" s="41">
        <f t="shared" si="15"/>
        <v>0</v>
      </c>
      <c r="Y16" s="41">
        <f t="shared" si="15"/>
        <v>0</v>
      </c>
      <c r="Z16" s="41">
        <f t="shared" si="15"/>
        <v>0</v>
      </c>
      <c r="AA16" s="41">
        <f t="shared" si="15"/>
        <v>0</v>
      </c>
      <c r="AB16" s="41">
        <f t="shared" si="15"/>
        <v>0</v>
      </c>
      <c r="AC16" s="41">
        <f t="shared" si="15"/>
        <v>0</v>
      </c>
      <c r="AD16" s="41">
        <f t="shared" si="15"/>
        <v>0</v>
      </c>
      <c r="AE16" s="41">
        <f t="shared" si="15"/>
        <v>0</v>
      </c>
      <c r="AF16" s="41">
        <f t="shared" si="15"/>
        <v>0</v>
      </c>
      <c r="AG16" s="41">
        <f t="shared" si="15"/>
        <v>0</v>
      </c>
      <c r="AH16" s="41">
        <f t="shared" si="15"/>
        <v>0</v>
      </c>
      <c r="AI16" s="41">
        <f t="shared" si="15"/>
        <v>0</v>
      </c>
      <c r="AJ16" s="41">
        <f t="shared" si="15"/>
        <v>0</v>
      </c>
      <c r="AK16" s="41">
        <f t="shared" si="15"/>
        <v>0</v>
      </c>
      <c r="AL16" s="41">
        <f t="shared" si="15"/>
        <v>0</v>
      </c>
      <c r="AM16" s="41">
        <f t="shared" si="15"/>
        <v>0</v>
      </c>
      <c r="AN16" s="41">
        <f t="shared" si="15"/>
        <v>0</v>
      </c>
      <c r="AO16" s="41">
        <f t="shared" si="15"/>
        <v>0</v>
      </c>
      <c r="AP16" s="41">
        <f t="shared" si="15"/>
        <v>0</v>
      </c>
      <c r="AQ16" s="41">
        <f t="shared" si="15"/>
        <v>0</v>
      </c>
      <c r="AR16" s="41">
        <f t="shared" si="15"/>
        <v>0</v>
      </c>
      <c r="AS16" s="41">
        <f t="shared" si="15"/>
        <v>0</v>
      </c>
      <c r="AT16" s="41">
        <f t="shared" si="15"/>
        <v>0</v>
      </c>
      <c r="AU16" s="41">
        <f t="shared" si="15"/>
        <v>0</v>
      </c>
      <c r="AV16" s="41">
        <f t="shared" si="15"/>
        <v>0</v>
      </c>
      <c r="AW16" s="41">
        <f t="shared" si="15"/>
        <v>0</v>
      </c>
      <c r="AX16" s="41">
        <f t="shared" si="15"/>
        <v>0</v>
      </c>
      <c r="AY16" s="41">
        <f t="shared" si="15"/>
        <v>0</v>
      </c>
      <c r="AZ16" s="41">
        <f t="shared" si="15"/>
        <v>0</v>
      </c>
    </row>
    <row r="17" ht="14.25" customHeight="1">
      <c r="A17" s="5" t="s">
        <v>102</v>
      </c>
      <c r="B17" s="41">
        <v>0.0</v>
      </c>
      <c r="C17" s="41">
        <f t="shared" ref="C17:AZ17" si="16">$B17</f>
        <v>0</v>
      </c>
      <c r="D17" s="41">
        <f t="shared" si="16"/>
        <v>0</v>
      </c>
      <c r="E17" s="41">
        <f t="shared" si="16"/>
        <v>0</v>
      </c>
      <c r="F17" s="41">
        <f t="shared" si="16"/>
        <v>0</v>
      </c>
      <c r="G17" s="41">
        <f t="shared" si="16"/>
        <v>0</v>
      </c>
      <c r="H17" s="41">
        <f t="shared" si="16"/>
        <v>0</v>
      </c>
      <c r="I17" s="41">
        <f t="shared" si="16"/>
        <v>0</v>
      </c>
      <c r="J17" s="41">
        <f t="shared" si="16"/>
        <v>0</v>
      </c>
      <c r="K17" s="41">
        <f t="shared" si="16"/>
        <v>0</v>
      </c>
      <c r="L17" s="41">
        <f t="shared" si="16"/>
        <v>0</v>
      </c>
      <c r="M17" s="41">
        <f t="shared" si="16"/>
        <v>0</v>
      </c>
      <c r="N17" s="41">
        <f t="shared" si="16"/>
        <v>0</v>
      </c>
      <c r="O17" s="41">
        <f t="shared" si="16"/>
        <v>0</v>
      </c>
      <c r="P17" s="41">
        <f t="shared" si="16"/>
        <v>0</v>
      </c>
      <c r="Q17" s="41">
        <f t="shared" si="16"/>
        <v>0</v>
      </c>
      <c r="R17" s="41">
        <f t="shared" si="16"/>
        <v>0</v>
      </c>
      <c r="S17" s="41">
        <f t="shared" si="16"/>
        <v>0</v>
      </c>
      <c r="T17" s="41">
        <f t="shared" si="16"/>
        <v>0</v>
      </c>
      <c r="U17" s="41">
        <f t="shared" si="16"/>
        <v>0</v>
      </c>
      <c r="V17" s="41">
        <f t="shared" si="16"/>
        <v>0</v>
      </c>
      <c r="W17" s="41">
        <f t="shared" si="16"/>
        <v>0</v>
      </c>
      <c r="X17" s="41">
        <f t="shared" si="16"/>
        <v>0</v>
      </c>
      <c r="Y17" s="41">
        <f t="shared" si="16"/>
        <v>0</v>
      </c>
      <c r="Z17" s="41">
        <f t="shared" si="16"/>
        <v>0</v>
      </c>
      <c r="AA17" s="41">
        <f t="shared" si="16"/>
        <v>0</v>
      </c>
      <c r="AB17" s="41">
        <f t="shared" si="16"/>
        <v>0</v>
      </c>
      <c r="AC17" s="41">
        <f t="shared" si="16"/>
        <v>0</v>
      </c>
      <c r="AD17" s="41">
        <f t="shared" si="16"/>
        <v>0</v>
      </c>
      <c r="AE17" s="41">
        <f t="shared" si="16"/>
        <v>0</v>
      </c>
      <c r="AF17" s="41">
        <f t="shared" si="16"/>
        <v>0</v>
      </c>
      <c r="AG17" s="41">
        <f t="shared" si="16"/>
        <v>0</v>
      </c>
      <c r="AH17" s="41">
        <f t="shared" si="16"/>
        <v>0</v>
      </c>
      <c r="AI17" s="41">
        <f t="shared" si="16"/>
        <v>0</v>
      </c>
      <c r="AJ17" s="41">
        <f t="shared" si="16"/>
        <v>0</v>
      </c>
      <c r="AK17" s="41">
        <f t="shared" si="16"/>
        <v>0</v>
      </c>
      <c r="AL17" s="41">
        <f t="shared" si="16"/>
        <v>0</v>
      </c>
      <c r="AM17" s="41">
        <f t="shared" si="16"/>
        <v>0</v>
      </c>
      <c r="AN17" s="41">
        <f t="shared" si="16"/>
        <v>0</v>
      </c>
      <c r="AO17" s="41">
        <f t="shared" si="16"/>
        <v>0</v>
      </c>
      <c r="AP17" s="41">
        <f t="shared" si="16"/>
        <v>0</v>
      </c>
      <c r="AQ17" s="41">
        <f t="shared" si="16"/>
        <v>0</v>
      </c>
      <c r="AR17" s="41">
        <f t="shared" si="16"/>
        <v>0</v>
      </c>
      <c r="AS17" s="41">
        <f t="shared" si="16"/>
        <v>0</v>
      </c>
      <c r="AT17" s="41">
        <f t="shared" si="16"/>
        <v>0</v>
      </c>
      <c r="AU17" s="41">
        <f t="shared" si="16"/>
        <v>0</v>
      </c>
      <c r="AV17" s="41">
        <f t="shared" si="16"/>
        <v>0</v>
      </c>
      <c r="AW17" s="41">
        <f t="shared" si="16"/>
        <v>0</v>
      </c>
      <c r="AX17" s="41">
        <f t="shared" si="16"/>
        <v>0</v>
      </c>
      <c r="AY17" s="41">
        <f t="shared" si="16"/>
        <v>0</v>
      </c>
      <c r="AZ17" s="41">
        <f t="shared" si="16"/>
        <v>0</v>
      </c>
    </row>
    <row r="18" ht="14.25" customHeight="1">
      <c r="B18" s="41"/>
      <c r="C18" s="41"/>
      <c r="D18" s="41"/>
      <c r="E18" s="41"/>
      <c r="F18" s="41"/>
      <c r="G18" s="41"/>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row>
    <row r="19" ht="14.25" customHeight="1">
      <c r="A19" s="1"/>
    </row>
    <row r="20" ht="14.25" customHeight="1">
      <c r="F20" s="1"/>
      <c r="G20" s="1"/>
      <c r="H20" s="1"/>
      <c r="I20" s="1"/>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3.29"/>
    <col customWidth="1" min="2" max="2" width="9.14"/>
    <col customWidth="1" min="3" max="3" width="9.29"/>
    <col customWidth="1" min="4" max="4" width="8.71"/>
    <col customWidth="1" min="5" max="5" width="9.43"/>
    <col customWidth="1" min="6" max="6" width="9.0"/>
    <col customWidth="1" min="7" max="7" width="9.14"/>
    <col customWidth="1" min="8" max="8" width="9.29"/>
    <col customWidth="1" min="9" max="9" width="9.0"/>
    <col customWidth="1" min="10" max="10" width="9.86"/>
    <col customWidth="1" min="11" max="11" width="9.14"/>
    <col customWidth="1" min="12" max="12" width="9.43"/>
    <col customWidth="1" min="13" max="13" width="9.14"/>
    <col customWidth="1" min="14" max="14" width="10.29"/>
    <col customWidth="1" min="15" max="15" width="10.43"/>
    <col customWidth="1" min="16" max="17" width="10.14"/>
    <col customWidth="1" min="18" max="18" width="9.86"/>
    <col customWidth="1" min="19" max="19" width="11.0"/>
    <col customWidth="1" min="20" max="20" width="9.43"/>
    <col customWidth="1" min="21" max="21" width="10.29"/>
    <col customWidth="1" min="22" max="22" width="10.14"/>
    <col customWidth="1" min="23" max="23" width="11.29"/>
    <col customWidth="1" min="24" max="24" width="11.43"/>
    <col customWidth="1" min="25" max="25" width="10.43"/>
    <col customWidth="1" min="26" max="27" width="10.0"/>
    <col customWidth="1" min="28" max="28" width="9.43"/>
    <col customWidth="1" min="29" max="29" width="10.29"/>
    <col customWidth="1" min="30" max="30" width="10.86"/>
    <col customWidth="1" min="31" max="31" width="9.71"/>
    <col customWidth="1" min="32" max="32" width="9.14"/>
  </cols>
  <sheetData>
    <row r="1" ht="14.25" customHeight="1">
      <c r="A1" s="3" t="s">
        <v>138</v>
      </c>
      <c r="B1" s="42">
        <v>2020.0</v>
      </c>
      <c r="C1" s="42">
        <v>2021.0</v>
      </c>
      <c r="D1" s="42">
        <v>2022.0</v>
      </c>
      <c r="E1" s="42">
        <v>2023.0</v>
      </c>
      <c r="F1" s="42">
        <v>2024.0</v>
      </c>
      <c r="G1" s="42">
        <v>2025.0</v>
      </c>
      <c r="H1" s="42">
        <v>2026.0</v>
      </c>
      <c r="I1" s="42">
        <v>2027.0</v>
      </c>
      <c r="J1" s="42">
        <v>2028.0</v>
      </c>
      <c r="K1" s="42">
        <v>2029.0</v>
      </c>
      <c r="L1" s="42">
        <v>2030.0</v>
      </c>
      <c r="M1" s="42">
        <v>2031.0</v>
      </c>
      <c r="N1" s="42">
        <v>2032.0</v>
      </c>
      <c r="O1" s="42">
        <v>2033.0</v>
      </c>
      <c r="P1" s="42">
        <v>2034.0</v>
      </c>
      <c r="Q1" s="42">
        <v>2035.0</v>
      </c>
      <c r="R1" s="42">
        <v>2036.0</v>
      </c>
      <c r="S1" s="42">
        <v>2037.0</v>
      </c>
      <c r="T1" s="42">
        <v>2038.0</v>
      </c>
      <c r="U1" s="42">
        <v>2039.0</v>
      </c>
      <c r="V1" s="42">
        <v>2040.0</v>
      </c>
      <c r="W1" s="42">
        <v>2041.0</v>
      </c>
      <c r="X1" s="42">
        <v>2042.0</v>
      </c>
      <c r="Y1" s="42">
        <v>2043.0</v>
      </c>
      <c r="Z1" s="42">
        <v>2044.0</v>
      </c>
      <c r="AA1" s="42">
        <v>2045.0</v>
      </c>
      <c r="AB1" s="42">
        <v>2046.0</v>
      </c>
      <c r="AC1" s="42">
        <v>2047.0</v>
      </c>
      <c r="AD1" s="42">
        <v>2048.0</v>
      </c>
      <c r="AE1" s="42">
        <v>2049.0</v>
      </c>
      <c r="AF1" s="42">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ht="14.25" customHeight="1">
      <c r="A2" s="5" t="s">
        <v>91</v>
      </c>
      <c r="B2" s="43">
        <f>'CCaMC-AFOaMCpUC-pre-ret'!B2</f>
        <v>48776</v>
      </c>
      <c r="C2" s="35">
        <f>'CCaMC-AFOaMCpUC-pre-ret'!C2</f>
        <v>48776</v>
      </c>
      <c r="D2" s="35">
        <f>'CCaMC-AFOaMCpUC-pre-ret'!D2</f>
        <v>48776</v>
      </c>
      <c r="E2" s="35">
        <f>'CCaMC-AFOaMCpUC-pre-ret'!E2</f>
        <v>48776</v>
      </c>
      <c r="F2" s="35">
        <f>'CCaMC-AFOaMCpUC-pre-ret'!F2</f>
        <v>48776</v>
      </c>
      <c r="G2" s="35">
        <f>'CCaMC-AFOaMCpUC-pre-ret'!G2</f>
        <v>48776</v>
      </c>
      <c r="H2" s="35">
        <f>'CCaMC-AFOaMCpUC-pre-ret'!H2</f>
        <v>48776</v>
      </c>
      <c r="I2" s="35">
        <f>'CCaMC-AFOaMCpUC-pre-ret'!I2</f>
        <v>48776</v>
      </c>
      <c r="J2" s="35">
        <f>'CCaMC-AFOaMCpUC-pre-ret'!J2</f>
        <v>48776</v>
      </c>
      <c r="K2" s="35">
        <f>'CCaMC-AFOaMCpUC-pre-ret'!K2</f>
        <v>48776</v>
      </c>
      <c r="L2" s="35">
        <f>'CCaMC-AFOaMCpUC-pre-ret'!L2</f>
        <v>48776</v>
      </c>
      <c r="M2" s="35">
        <f>'CCaMC-AFOaMCpUC-pre-ret'!M2</f>
        <v>48776</v>
      </c>
      <c r="N2" s="35">
        <f>'CCaMC-AFOaMCpUC-pre-ret'!N2</f>
        <v>48776</v>
      </c>
      <c r="O2" s="35">
        <f>'CCaMC-AFOaMCpUC-pre-ret'!O2</f>
        <v>48776</v>
      </c>
      <c r="P2" s="35">
        <f>'CCaMC-AFOaMCpUC-pre-ret'!P2</f>
        <v>48776</v>
      </c>
      <c r="Q2" s="35">
        <f>'CCaMC-AFOaMCpUC-pre-ret'!Q2</f>
        <v>48776</v>
      </c>
      <c r="R2" s="35">
        <f>'CCaMC-AFOaMCpUC-pre-ret'!R2</f>
        <v>48776</v>
      </c>
      <c r="S2" s="35">
        <f>'CCaMC-AFOaMCpUC-pre-ret'!S2</f>
        <v>48776</v>
      </c>
      <c r="T2" s="35">
        <f>'CCaMC-AFOaMCpUC-pre-ret'!T2</f>
        <v>48776</v>
      </c>
      <c r="U2" s="35">
        <f>'CCaMC-AFOaMCpUC-pre-ret'!U2</f>
        <v>48776</v>
      </c>
      <c r="V2" s="35">
        <f>'CCaMC-AFOaMCpUC-pre-ret'!V2</f>
        <v>48776</v>
      </c>
      <c r="W2" s="35">
        <f>'CCaMC-AFOaMCpUC-pre-ret'!W2</f>
        <v>48776</v>
      </c>
      <c r="X2" s="35">
        <f>'CCaMC-AFOaMCpUC-pre-ret'!X2</f>
        <v>48776</v>
      </c>
      <c r="Y2" s="35">
        <f>'CCaMC-AFOaMCpUC-pre-ret'!Y2</f>
        <v>48776</v>
      </c>
      <c r="Z2" s="35">
        <f>'CCaMC-AFOaMCpUC-pre-ret'!Z2</f>
        <v>48776</v>
      </c>
      <c r="AA2" s="35">
        <f>'CCaMC-AFOaMCpUC-pre-ret'!AA2</f>
        <v>48776</v>
      </c>
      <c r="AB2" s="35">
        <f>'CCaMC-AFOaMCpUC-pre-ret'!AB2</f>
        <v>48776</v>
      </c>
      <c r="AC2" s="35">
        <f>'CCaMC-AFOaMCpUC-pre-ret'!AC2</f>
        <v>48776</v>
      </c>
      <c r="AD2" s="35">
        <f>'CCaMC-AFOaMCpUC-pre-ret'!AD2</f>
        <v>48776</v>
      </c>
      <c r="AE2" s="35">
        <f>'CCaMC-AFOaMCpUC-pre-ret'!AE2</f>
        <v>48776</v>
      </c>
      <c r="AF2" s="35">
        <f>'CCaMC-AFOaMCpUC-pre-ret'!AF2</f>
        <v>48776</v>
      </c>
      <c r="AG2" s="35">
        <f>'CCaMC-AFOaMCpUC-pre-ret'!AG2</f>
        <v>48776</v>
      </c>
      <c r="AH2" s="35">
        <f>'CCaMC-AFOaMCpUC-pre-ret'!AH2</f>
        <v>48776</v>
      </c>
      <c r="AI2" s="35">
        <f>'CCaMC-AFOaMCpUC-pre-ret'!AI2</f>
        <v>48776</v>
      </c>
      <c r="AJ2" s="35">
        <f>'CCaMC-AFOaMCpUC-pre-ret'!AJ2</f>
        <v>48776</v>
      </c>
      <c r="AK2" s="35">
        <f>'CCaMC-AFOaMCpUC-pre-ret'!AK2</f>
        <v>48776</v>
      </c>
      <c r="AL2" s="35">
        <f>'CCaMC-AFOaMCpUC-pre-ret'!AL2</f>
        <v>48776</v>
      </c>
      <c r="AM2" s="35">
        <f>'CCaMC-AFOaMCpUC-pre-ret'!AM2</f>
        <v>48776</v>
      </c>
      <c r="AN2" s="35">
        <f>'CCaMC-AFOaMCpUC-pre-ret'!AN2</f>
        <v>48776</v>
      </c>
      <c r="AO2" s="35">
        <f>'CCaMC-AFOaMCpUC-pre-ret'!AO2</f>
        <v>48776</v>
      </c>
      <c r="AP2" s="35">
        <f>'CCaMC-AFOaMCpUC-pre-ret'!AP2</f>
        <v>48776</v>
      </c>
      <c r="AQ2" s="35">
        <f>'CCaMC-AFOaMCpUC-pre-ret'!AQ2</f>
        <v>48776</v>
      </c>
      <c r="AR2" s="35">
        <f>'CCaMC-AFOaMCpUC-pre-ret'!AR2</f>
        <v>48776</v>
      </c>
      <c r="AS2" s="35">
        <f>'CCaMC-AFOaMCpUC-pre-ret'!AS2</f>
        <v>48776</v>
      </c>
      <c r="AT2" s="35">
        <f>'CCaMC-AFOaMCpUC-pre-ret'!AT2</f>
        <v>48776</v>
      </c>
      <c r="AU2" s="35">
        <f>'CCaMC-AFOaMCpUC-pre-ret'!AU2</f>
        <v>48776</v>
      </c>
      <c r="AV2" s="35">
        <f>'CCaMC-AFOaMCpUC-pre-ret'!AV2</f>
        <v>48776</v>
      </c>
      <c r="AW2" s="35">
        <f>'CCaMC-AFOaMCpUC-pre-ret'!AW2</f>
        <v>48776</v>
      </c>
      <c r="AX2" s="35">
        <f>'CCaMC-AFOaMCpUC-pre-ret'!AX2</f>
        <v>48776</v>
      </c>
      <c r="AY2" s="35">
        <f>'CCaMC-AFOaMCpUC-pre-ret'!AY2</f>
        <v>48776</v>
      </c>
      <c r="AZ2" s="35">
        <f>'CCaMC-AFOaMCpUC-pre-ret'!AZ2</f>
        <v>48776</v>
      </c>
    </row>
    <row r="3" ht="14.25" customHeight="1">
      <c r="A3" s="5" t="s">
        <v>92</v>
      </c>
      <c r="B3" s="43">
        <f>'CCaMC-AFOaMCpUC-pre-ret'!B3</f>
        <v>22272</v>
      </c>
      <c r="C3" s="35">
        <f>'CCaMC-AFOaMCpUC-pre-ret'!C3</f>
        <v>22272</v>
      </c>
      <c r="D3" s="35">
        <f>'CCaMC-AFOaMCpUC-pre-ret'!D3</f>
        <v>22272</v>
      </c>
      <c r="E3" s="35">
        <f>'CCaMC-AFOaMCpUC-pre-ret'!E3</f>
        <v>22272</v>
      </c>
      <c r="F3" s="35">
        <f>'CCaMC-AFOaMCpUC-pre-ret'!F3</f>
        <v>22272</v>
      </c>
      <c r="G3" s="35">
        <f>'CCaMC-AFOaMCpUC-pre-ret'!G3</f>
        <v>22272</v>
      </c>
      <c r="H3" s="35">
        <f>'CCaMC-AFOaMCpUC-pre-ret'!H3</f>
        <v>22272</v>
      </c>
      <c r="I3" s="35">
        <f>'CCaMC-AFOaMCpUC-pre-ret'!I3</f>
        <v>22272</v>
      </c>
      <c r="J3" s="35">
        <f>'CCaMC-AFOaMCpUC-pre-ret'!J3</f>
        <v>22272</v>
      </c>
      <c r="K3" s="35">
        <f>'CCaMC-AFOaMCpUC-pre-ret'!K3</f>
        <v>22272</v>
      </c>
      <c r="L3" s="35">
        <f>'CCaMC-AFOaMCpUC-pre-ret'!L3</f>
        <v>22272</v>
      </c>
      <c r="M3" s="35">
        <f>'CCaMC-AFOaMCpUC-pre-ret'!M3</f>
        <v>22272</v>
      </c>
      <c r="N3" s="35">
        <f>'CCaMC-AFOaMCpUC-pre-ret'!N3</f>
        <v>22272</v>
      </c>
      <c r="O3" s="35">
        <f>'CCaMC-AFOaMCpUC-pre-ret'!O3</f>
        <v>22272</v>
      </c>
      <c r="P3" s="35">
        <f>'CCaMC-AFOaMCpUC-pre-ret'!P3</f>
        <v>22272</v>
      </c>
      <c r="Q3" s="35">
        <f>'CCaMC-AFOaMCpUC-pre-ret'!Q3</f>
        <v>22272</v>
      </c>
      <c r="R3" s="35">
        <f>'CCaMC-AFOaMCpUC-pre-ret'!R3</f>
        <v>22272</v>
      </c>
      <c r="S3" s="35">
        <f>'CCaMC-AFOaMCpUC-pre-ret'!S3</f>
        <v>22272</v>
      </c>
      <c r="T3" s="35">
        <f>'CCaMC-AFOaMCpUC-pre-ret'!T3</f>
        <v>22272</v>
      </c>
      <c r="U3" s="35">
        <f>'CCaMC-AFOaMCpUC-pre-ret'!U3</f>
        <v>22272</v>
      </c>
      <c r="V3" s="35">
        <f>'CCaMC-AFOaMCpUC-pre-ret'!V3</f>
        <v>22272</v>
      </c>
      <c r="W3" s="35">
        <f>'CCaMC-AFOaMCpUC-pre-ret'!W3</f>
        <v>22272</v>
      </c>
      <c r="X3" s="35">
        <f>'CCaMC-AFOaMCpUC-pre-ret'!X3</f>
        <v>22272</v>
      </c>
      <c r="Y3" s="35">
        <f>'CCaMC-AFOaMCpUC-pre-ret'!Y3</f>
        <v>22272</v>
      </c>
      <c r="Z3" s="35">
        <f>'CCaMC-AFOaMCpUC-pre-ret'!Z3</f>
        <v>22272</v>
      </c>
      <c r="AA3" s="35">
        <f>'CCaMC-AFOaMCpUC-pre-ret'!AA3</f>
        <v>22272</v>
      </c>
      <c r="AB3" s="35">
        <f>'CCaMC-AFOaMCpUC-pre-ret'!AB3</f>
        <v>22272</v>
      </c>
      <c r="AC3" s="35">
        <f>'CCaMC-AFOaMCpUC-pre-ret'!AC3</f>
        <v>22272</v>
      </c>
      <c r="AD3" s="35">
        <f>'CCaMC-AFOaMCpUC-pre-ret'!AD3</f>
        <v>22272</v>
      </c>
      <c r="AE3" s="35">
        <f>'CCaMC-AFOaMCpUC-pre-ret'!AE3</f>
        <v>22272</v>
      </c>
      <c r="AF3" s="35">
        <f>'CCaMC-AFOaMCpUC-pre-ret'!AF3</f>
        <v>22272</v>
      </c>
      <c r="AG3" s="35">
        <f>'CCaMC-AFOaMCpUC-pre-ret'!AG3</f>
        <v>22272</v>
      </c>
      <c r="AH3" s="35">
        <f>'CCaMC-AFOaMCpUC-pre-ret'!AH3</f>
        <v>22272</v>
      </c>
      <c r="AI3" s="35">
        <f>'CCaMC-AFOaMCpUC-pre-ret'!AI3</f>
        <v>22272</v>
      </c>
      <c r="AJ3" s="35">
        <f>'CCaMC-AFOaMCpUC-pre-ret'!AJ3</f>
        <v>22272</v>
      </c>
      <c r="AK3" s="35">
        <f>'CCaMC-AFOaMCpUC-pre-ret'!AK3</f>
        <v>22272</v>
      </c>
      <c r="AL3" s="35">
        <f>'CCaMC-AFOaMCpUC-pre-ret'!AL3</f>
        <v>22272</v>
      </c>
      <c r="AM3" s="35">
        <f>'CCaMC-AFOaMCpUC-pre-ret'!AM3</f>
        <v>22272</v>
      </c>
      <c r="AN3" s="35">
        <f>'CCaMC-AFOaMCpUC-pre-ret'!AN3</f>
        <v>22272</v>
      </c>
      <c r="AO3" s="35">
        <f>'CCaMC-AFOaMCpUC-pre-ret'!AO3</f>
        <v>22272</v>
      </c>
      <c r="AP3" s="35">
        <f>'CCaMC-AFOaMCpUC-pre-ret'!AP3</f>
        <v>22272</v>
      </c>
      <c r="AQ3" s="35">
        <f>'CCaMC-AFOaMCpUC-pre-ret'!AQ3</f>
        <v>22272</v>
      </c>
      <c r="AR3" s="35">
        <f>'CCaMC-AFOaMCpUC-pre-ret'!AR3</f>
        <v>22272</v>
      </c>
      <c r="AS3" s="35">
        <f>'CCaMC-AFOaMCpUC-pre-ret'!AS3</f>
        <v>22272</v>
      </c>
      <c r="AT3" s="35">
        <f>'CCaMC-AFOaMCpUC-pre-ret'!AT3</f>
        <v>22272</v>
      </c>
      <c r="AU3" s="35">
        <f>'CCaMC-AFOaMCpUC-pre-ret'!AU3</f>
        <v>22272</v>
      </c>
      <c r="AV3" s="35">
        <f>'CCaMC-AFOaMCpUC-pre-ret'!AV3</f>
        <v>22272</v>
      </c>
      <c r="AW3" s="35">
        <f>'CCaMC-AFOaMCpUC-pre-ret'!AW3</f>
        <v>22272</v>
      </c>
      <c r="AX3" s="35">
        <f>'CCaMC-AFOaMCpUC-pre-ret'!AX3</f>
        <v>22272</v>
      </c>
      <c r="AY3" s="35">
        <f>'CCaMC-AFOaMCpUC-pre-ret'!AY3</f>
        <v>22272</v>
      </c>
      <c r="AZ3" s="35">
        <f>'CCaMC-AFOaMCpUC-pre-ret'!AZ3</f>
        <v>22272</v>
      </c>
    </row>
    <row r="4" ht="14.25" customHeight="1">
      <c r="A4" s="5" t="s">
        <v>69</v>
      </c>
      <c r="B4" s="43">
        <f>'CCaMC-AFOaMCpUC-pre-ret'!B4</f>
        <v>99060</v>
      </c>
      <c r="C4" s="35">
        <f>'CCaMC-AFOaMCpUC-pre-ret'!C4</f>
        <v>99060</v>
      </c>
      <c r="D4" s="35">
        <f>'CCaMC-AFOaMCpUC-pre-ret'!D4</f>
        <v>99060</v>
      </c>
      <c r="E4" s="35">
        <f>'CCaMC-AFOaMCpUC-pre-ret'!E4</f>
        <v>99060</v>
      </c>
      <c r="F4" s="35">
        <f>'CCaMC-AFOaMCpUC-pre-ret'!F4</f>
        <v>99060</v>
      </c>
      <c r="G4" s="35">
        <f>'CCaMC-AFOaMCpUC-pre-ret'!G4</f>
        <v>99060</v>
      </c>
      <c r="H4" s="35">
        <f>'CCaMC-AFOaMCpUC-pre-ret'!H4</f>
        <v>99060</v>
      </c>
      <c r="I4" s="35">
        <f>'CCaMC-AFOaMCpUC-pre-ret'!I4</f>
        <v>99060</v>
      </c>
      <c r="J4" s="35">
        <f>'CCaMC-AFOaMCpUC-pre-ret'!J4</f>
        <v>99060</v>
      </c>
      <c r="K4" s="35">
        <f>'CCaMC-AFOaMCpUC-pre-ret'!K4</f>
        <v>99060</v>
      </c>
      <c r="L4" s="35">
        <f>'CCaMC-AFOaMCpUC-pre-ret'!L4</f>
        <v>99060</v>
      </c>
      <c r="M4" s="35">
        <f>'CCaMC-AFOaMCpUC-pre-ret'!M4</f>
        <v>99060</v>
      </c>
      <c r="N4" s="35">
        <f>'CCaMC-AFOaMCpUC-pre-ret'!N4</f>
        <v>99060</v>
      </c>
      <c r="O4" s="35">
        <f>'CCaMC-AFOaMCpUC-pre-ret'!O4</f>
        <v>99060</v>
      </c>
      <c r="P4" s="35">
        <f>'CCaMC-AFOaMCpUC-pre-ret'!P4</f>
        <v>99060</v>
      </c>
      <c r="Q4" s="35">
        <f>'CCaMC-AFOaMCpUC-pre-ret'!Q4</f>
        <v>99060</v>
      </c>
      <c r="R4" s="35">
        <f>'CCaMC-AFOaMCpUC-pre-ret'!R4</f>
        <v>99060</v>
      </c>
      <c r="S4" s="35">
        <f>'CCaMC-AFOaMCpUC-pre-ret'!S4</f>
        <v>99060</v>
      </c>
      <c r="T4" s="35">
        <f>'CCaMC-AFOaMCpUC-pre-ret'!T4</f>
        <v>99060</v>
      </c>
      <c r="U4" s="35">
        <f>'CCaMC-AFOaMCpUC-pre-ret'!U4</f>
        <v>99060</v>
      </c>
      <c r="V4" s="35">
        <f>'CCaMC-AFOaMCpUC-pre-ret'!V4</f>
        <v>99060</v>
      </c>
      <c r="W4" s="35">
        <f>'CCaMC-AFOaMCpUC-pre-ret'!W4</f>
        <v>99060</v>
      </c>
      <c r="X4" s="35">
        <f>'CCaMC-AFOaMCpUC-pre-ret'!X4</f>
        <v>99060</v>
      </c>
      <c r="Y4" s="35">
        <f>'CCaMC-AFOaMCpUC-pre-ret'!Y4</f>
        <v>99060</v>
      </c>
      <c r="Z4" s="35">
        <f>'CCaMC-AFOaMCpUC-pre-ret'!Z4</f>
        <v>99060</v>
      </c>
      <c r="AA4" s="35">
        <f>'CCaMC-AFOaMCpUC-pre-ret'!AA4</f>
        <v>99060</v>
      </c>
      <c r="AB4" s="35">
        <f>'CCaMC-AFOaMCpUC-pre-ret'!AB4</f>
        <v>99060</v>
      </c>
      <c r="AC4" s="35">
        <f>'CCaMC-AFOaMCpUC-pre-ret'!AC4</f>
        <v>99060</v>
      </c>
      <c r="AD4" s="35">
        <f>'CCaMC-AFOaMCpUC-pre-ret'!AD4</f>
        <v>99060</v>
      </c>
      <c r="AE4" s="35">
        <f>'CCaMC-AFOaMCpUC-pre-ret'!AE4</f>
        <v>99060</v>
      </c>
      <c r="AF4" s="35">
        <f>'CCaMC-AFOaMCpUC-pre-ret'!AF4</f>
        <v>99060</v>
      </c>
      <c r="AG4" s="35">
        <f>'CCaMC-AFOaMCpUC-pre-ret'!AG4</f>
        <v>99060</v>
      </c>
      <c r="AH4" s="35">
        <f>'CCaMC-AFOaMCpUC-pre-ret'!AH4</f>
        <v>99060</v>
      </c>
      <c r="AI4" s="35">
        <f>'CCaMC-AFOaMCpUC-pre-ret'!AI4</f>
        <v>99060</v>
      </c>
      <c r="AJ4" s="35">
        <f>'CCaMC-AFOaMCpUC-pre-ret'!AJ4</f>
        <v>99060</v>
      </c>
      <c r="AK4" s="35">
        <f>'CCaMC-AFOaMCpUC-pre-ret'!AK4</f>
        <v>99060</v>
      </c>
      <c r="AL4" s="35">
        <f>'CCaMC-AFOaMCpUC-pre-ret'!AL4</f>
        <v>99060</v>
      </c>
      <c r="AM4" s="35">
        <f>'CCaMC-AFOaMCpUC-pre-ret'!AM4</f>
        <v>99060</v>
      </c>
      <c r="AN4" s="35">
        <f>'CCaMC-AFOaMCpUC-pre-ret'!AN4</f>
        <v>99060</v>
      </c>
      <c r="AO4" s="35">
        <f>'CCaMC-AFOaMCpUC-pre-ret'!AO4</f>
        <v>99060</v>
      </c>
      <c r="AP4" s="35">
        <f>'CCaMC-AFOaMCpUC-pre-ret'!AP4</f>
        <v>99060</v>
      </c>
      <c r="AQ4" s="35">
        <f>'CCaMC-AFOaMCpUC-pre-ret'!AQ4</f>
        <v>99060</v>
      </c>
      <c r="AR4" s="35">
        <f>'CCaMC-AFOaMCpUC-pre-ret'!AR4</f>
        <v>99060</v>
      </c>
      <c r="AS4" s="35">
        <f>'CCaMC-AFOaMCpUC-pre-ret'!AS4</f>
        <v>99060</v>
      </c>
      <c r="AT4" s="35">
        <f>'CCaMC-AFOaMCpUC-pre-ret'!AT4</f>
        <v>99060</v>
      </c>
      <c r="AU4" s="35">
        <f>'CCaMC-AFOaMCpUC-pre-ret'!AU4</f>
        <v>99060</v>
      </c>
      <c r="AV4" s="35">
        <f>'CCaMC-AFOaMCpUC-pre-ret'!AV4</f>
        <v>99060</v>
      </c>
      <c r="AW4" s="35">
        <f>'CCaMC-AFOaMCpUC-pre-ret'!AW4</f>
        <v>99060</v>
      </c>
      <c r="AX4" s="35">
        <f>'CCaMC-AFOaMCpUC-pre-ret'!AX4</f>
        <v>99060</v>
      </c>
      <c r="AY4" s="35">
        <f>'CCaMC-AFOaMCpUC-pre-ret'!AY4</f>
        <v>99060</v>
      </c>
      <c r="AZ4" s="35">
        <f>'CCaMC-AFOaMCpUC-pre-ret'!AZ4</f>
        <v>99060</v>
      </c>
    </row>
    <row r="5" ht="14.25" customHeight="1">
      <c r="A5" s="5" t="s">
        <v>67</v>
      </c>
      <c r="B5" s="43">
        <f>'CCaMC-AFOaMCpUC-pre-ret'!B5</f>
        <v>42666</v>
      </c>
      <c r="C5" s="35">
        <f>'CCaMC-AFOaMCpUC-pre-ret'!C5</f>
        <v>42666</v>
      </c>
      <c r="D5" s="35">
        <f>'CCaMC-AFOaMCpUC-pre-ret'!D5</f>
        <v>42666</v>
      </c>
      <c r="E5" s="35">
        <f>'CCaMC-AFOaMCpUC-pre-ret'!E5</f>
        <v>42666</v>
      </c>
      <c r="F5" s="35">
        <f>'CCaMC-AFOaMCpUC-pre-ret'!F5</f>
        <v>42666</v>
      </c>
      <c r="G5" s="35">
        <f>'CCaMC-AFOaMCpUC-pre-ret'!G5</f>
        <v>42666</v>
      </c>
      <c r="H5" s="35">
        <f>'CCaMC-AFOaMCpUC-pre-ret'!H5</f>
        <v>42666</v>
      </c>
      <c r="I5" s="35">
        <f>'CCaMC-AFOaMCpUC-pre-ret'!I5</f>
        <v>42666</v>
      </c>
      <c r="J5" s="35">
        <f>'CCaMC-AFOaMCpUC-pre-ret'!J5</f>
        <v>42666</v>
      </c>
      <c r="K5" s="35">
        <f>'CCaMC-AFOaMCpUC-pre-ret'!K5</f>
        <v>42666</v>
      </c>
      <c r="L5" s="35">
        <f>'CCaMC-AFOaMCpUC-pre-ret'!L5</f>
        <v>42666</v>
      </c>
      <c r="M5" s="35">
        <f>'CCaMC-AFOaMCpUC-pre-ret'!M5</f>
        <v>42666</v>
      </c>
      <c r="N5" s="35">
        <f>'CCaMC-AFOaMCpUC-pre-ret'!N5</f>
        <v>42666</v>
      </c>
      <c r="O5" s="35">
        <f>'CCaMC-AFOaMCpUC-pre-ret'!O5</f>
        <v>42666</v>
      </c>
      <c r="P5" s="35">
        <f>'CCaMC-AFOaMCpUC-pre-ret'!P5</f>
        <v>42666</v>
      </c>
      <c r="Q5" s="35">
        <f>'CCaMC-AFOaMCpUC-pre-ret'!Q5</f>
        <v>42666</v>
      </c>
      <c r="R5" s="35">
        <f>'CCaMC-AFOaMCpUC-pre-ret'!R5</f>
        <v>42666</v>
      </c>
      <c r="S5" s="35">
        <f>'CCaMC-AFOaMCpUC-pre-ret'!S5</f>
        <v>42666</v>
      </c>
      <c r="T5" s="35">
        <f>'CCaMC-AFOaMCpUC-pre-ret'!T5</f>
        <v>42666</v>
      </c>
      <c r="U5" s="35">
        <f>'CCaMC-AFOaMCpUC-pre-ret'!U5</f>
        <v>42666</v>
      </c>
      <c r="V5" s="35">
        <f>'CCaMC-AFOaMCpUC-pre-ret'!V5</f>
        <v>42666</v>
      </c>
      <c r="W5" s="35">
        <f>'CCaMC-AFOaMCpUC-pre-ret'!W5</f>
        <v>42666</v>
      </c>
      <c r="X5" s="35">
        <f>'CCaMC-AFOaMCpUC-pre-ret'!X5</f>
        <v>42666</v>
      </c>
      <c r="Y5" s="35">
        <f>'CCaMC-AFOaMCpUC-pre-ret'!Y5</f>
        <v>42666</v>
      </c>
      <c r="Z5" s="35">
        <f>'CCaMC-AFOaMCpUC-pre-ret'!Z5</f>
        <v>42666</v>
      </c>
      <c r="AA5" s="35">
        <f>'CCaMC-AFOaMCpUC-pre-ret'!AA5</f>
        <v>42666</v>
      </c>
      <c r="AB5" s="35">
        <f>'CCaMC-AFOaMCpUC-pre-ret'!AB5</f>
        <v>42666</v>
      </c>
      <c r="AC5" s="35">
        <f>'CCaMC-AFOaMCpUC-pre-ret'!AC5</f>
        <v>42666</v>
      </c>
      <c r="AD5" s="35">
        <f>'CCaMC-AFOaMCpUC-pre-ret'!AD5</f>
        <v>42666</v>
      </c>
      <c r="AE5" s="35">
        <f>'CCaMC-AFOaMCpUC-pre-ret'!AE5</f>
        <v>42666</v>
      </c>
      <c r="AF5" s="35">
        <f>'CCaMC-AFOaMCpUC-pre-ret'!AF5</f>
        <v>42666</v>
      </c>
      <c r="AG5" s="35">
        <f>'CCaMC-AFOaMCpUC-pre-ret'!AG5</f>
        <v>42666</v>
      </c>
      <c r="AH5" s="35">
        <f>'CCaMC-AFOaMCpUC-pre-ret'!AH5</f>
        <v>42666</v>
      </c>
      <c r="AI5" s="35">
        <f>'CCaMC-AFOaMCpUC-pre-ret'!AI5</f>
        <v>42666</v>
      </c>
      <c r="AJ5" s="35">
        <f>'CCaMC-AFOaMCpUC-pre-ret'!AJ5</f>
        <v>42666</v>
      </c>
      <c r="AK5" s="35">
        <f>'CCaMC-AFOaMCpUC-pre-ret'!AK5</f>
        <v>42666</v>
      </c>
      <c r="AL5" s="35">
        <f>'CCaMC-AFOaMCpUC-pre-ret'!AL5</f>
        <v>42666</v>
      </c>
      <c r="AM5" s="35">
        <f>'CCaMC-AFOaMCpUC-pre-ret'!AM5</f>
        <v>42666</v>
      </c>
      <c r="AN5" s="35">
        <f>'CCaMC-AFOaMCpUC-pre-ret'!AN5</f>
        <v>42666</v>
      </c>
      <c r="AO5" s="35">
        <f>'CCaMC-AFOaMCpUC-pre-ret'!AO5</f>
        <v>42666</v>
      </c>
      <c r="AP5" s="35">
        <f>'CCaMC-AFOaMCpUC-pre-ret'!AP5</f>
        <v>42666</v>
      </c>
      <c r="AQ5" s="35">
        <f>'CCaMC-AFOaMCpUC-pre-ret'!AQ5</f>
        <v>42666</v>
      </c>
      <c r="AR5" s="35">
        <f>'CCaMC-AFOaMCpUC-pre-ret'!AR5</f>
        <v>42666</v>
      </c>
      <c r="AS5" s="35">
        <f>'CCaMC-AFOaMCpUC-pre-ret'!AS5</f>
        <v>42666</v>
      </c>
      <c r="AT5" s="35">
        <f>'CCaMC-AFOaMCpUC-pre-ret'!AT5</f>
        <v>42666</v>
      </c>
      <c r="AU5" s="35">
        <f>'CCaMC-AFOaMCpUC-pre-ret'!AU5</f>
        <v>42666</v>
      </c>
      <c r="AV5" s="35">
        <f>'CCaMC-AFOaMCpUC-pre-ret'!AV5</f>
        <v>42666</v>
      </c>
      <c r="AW5" s="35">
        <f>'CCaMC-AFOaMCpUC-pre-ret'!AW5</f>
        <v>42666</v>
      </c>
      <c r="AX5" s="35">
        <f>'CCaMC-AFOaMCpUC-pre-ret'!AX5</f>
        <v>42666</v>
      </c>
      <c r="AY5" s="35">
        <f>'CCaMC-AFOaMCpUC-pre-ret'!AY5</f>
        <v>42666</v>
      </c>
      <c r="AZ5" s="35">
        <f>'CCaMC-AFOaMCpUC-pre-ret'!AZ5</f>
        <v>42666</v>
      </c>
    </row>
    <row r="6" ht="14.25" customHeight="1">
      <c r="A6" s="5" t="s">
        <v>93</v>
      </c>
      <c r="B6" s="43">
        <f>'CCaMC-AFOaMCpUC-pre-ret'!B6</f>
        <v>50000</v>
      </c>
      <c r="C6" s="35">
        <f>'CCaMC-AFOaMCpUC-pre-ret'!C6</f>
        <v>50000</v>
      </c>
      <c r="D6" s="35">
        <f>'CCaMC-AFOaMCpUC-pre-ret'!D6</f>
        <v>50000</v>
      </c>
      <c r="E6" s="35">
        <f>'CCaMC-AFOaMCpUC-pre-ret'!E6</f>
        <v>50000</v>
      </c>
      <c r="F6" s="35">
        <f>'CCaMC-AFOaMCpUC-pre-ret'!F6</f>
        <v>50000</v>
      </c>
      <c r="G6" s="35">
        <f>'CCaMC-AFOaMCpUC-pre-ret'!G6</f>
        <v>50000</v>
      </c>
      <c r="H6" s="35">
        <f>'CCaMC-AFOaMCpUC-pre-ret'!H6</f>
        <v>50000</v>
      </c>
      <c r="I6" s="35">
        <f>'CCaMC-AFOaMCpUC-pre-ret'!I6</f>
        <v>50000</v>
      </c>
      <c r="J6" s="35">
        <f>'CCaMC-AFOaMCpUC-pre-ret'!J6</f>
        <v>50000</v>
      </c>
      <c r="K6" s="35">
        <f>'CCaMC-AFOaMCpUC-pre-ret'!K6</f>
        <v>50000</v>
      </c>
      <c r="L6" s="35">
        <f>'CCaMC-AFOaMCpUC-pre-ret'!L6</f>
        <v>50000</v>
      </c>
      <c r="M6" s="35">
        <f>'CCaMC-AFOaMCpUC-pre-ret'!M6</f>
        <v>50000</v>
      </c>
      <c r="N6" s="35">
        <f>'CCaMC-AFOaMCpUC-pre-ret'!N6</f>
        <v>50000</v>
      </c>
      <c r="O6" s="35">
        <f>'CCaMC-AFOaMCpUC-pre-ret'!O6</f>
        <v>50000</v>
      </c>
      <c r="P6" s="35">
        <f>'CCaMC-AFOaMCpUC-pre-ret'!P6</f>
        <v>50000</v>
      </c>
      <c r="Q6" s="35">
        <f>'CCaMC-AFOaMCpUC-pre-ret'!Q6</f>
        <v>50000</v>
      </c>
      <c r="R6" s="35">
        <f>'CCaMC-AFOaMCpUC-pre-ret'!R6</f>
        <v>50000</v>
      </c>
      <c r="S6" s="35">
        <f>'CCaMC-AFOaMCpUC-pre-ret'!S6</f>
        <v>50000</v>
      </c>
      <c r="T6" s="35">
        <f>'CCaMC-AFOaMCpUC-pre-ret'!T6</f>
        <v>50000</v>
      </c>
      <c r="U6" s="35">
        <f>'CCaMC-AFOaMCpUC-pre-ret'!U6</f>
        <v>50000</v>
      </c>
      <c r="V6" s="35">
        <f>'CCaMC-AFOaMCpUC-pre-ret'!V6</f>
        <v>50000</v>
      </c>
      <c r="W6" s="35">
        <f>'CCaMC-AFOaMCpUC-pre-ret'!W6</f>
        <v>50000</v>
      </c>
      <c r="X6" s="35">
        <f>'CCaMC-AFOaMCpUC-pre-ret'!X6</f>
        <v>50000</v>
      </c>
      <c r="Y6" s="35">
        <f>'CCaMC-AFOaMCpUC-pre-ret'!Y6</f>
        <v>50000</v>
      </c>
      <c r="Z6" s="35">
        <f>'CCaMC-AFOaMCpUC-pre-ret'!Z6</f>
        <v>50000</v>
      </c>
      <c r="AA6" s="35">
        <f>'CCaMC-AFOaMCpUC-pre-ret'!AA6</f>
        <v>50000</v>
      </c>
      <c r="AB6" s="35">
        <f>'CCaMC-AFOaMCpUC-pre-ret'!AB6</f>
        <v>50000</v>
      </c>
      <c r="AC6" s="35">
        <f>'CCaMC-AFOaMCpUC-pre-ret'!AC6</f>
        <v>50000</v>
      </c>
      <c r="AD6" s="35">
        <f>'CCaMC-AFOaMCpUC-pre-ret'!AD6</f>
        <v>50000</v>
      </c>
      <c r="AE6" s="35">
        <f>'CCaMC-AFOaMCpUC-pre-ret'!AE6</f>
        <v>50000</v>
      </c>
      <c r="AF6" s="35">
        <f>'CCaMC-AFOaMCpUC-pre-ret'!AF6</f>
        <v>50000</v>
      </c>
      <c r="AG6" s="35">
        <f>'CCaMC-AFOaMCpUC-pre-ret'!AG6</f>
        <v>50000</v>
      </c>
      <c r="AH6" s="35">
        <f>'CCaMC-AFOaMCpUC-pre-ret'!AH6</f>
        <v>50000</v>
      </c>
      <c r="AI6" s="35">
        <f>'CCaMC-AFOaMCpUC-pre-ret'!AI6</f>
        <v>50000</v>
      </c>
      <c r="AJ6" s="35">
        <f>'CCaMC-AFOaMCpUC-pre-ret'!AJ6</f>
        <v>50000</v>
      </c>
      <c r="AK6" s="35">
        <f>'CCaMC-AFOaMCpUC-pre-ret'!AK6</f>
        <v>50000</v>
      </c>
      <c r="AL6" s="35">
        <f>'CCaMC-AFOaMCpUC-pre-ret'!AL6</f>
        <v>50000</v>
      </c>
      <c r="AM6" s="35">
        <f>'CCaMC-AFOaMCpUC-pre-ret'!AM6</f>
        <v>50000</v>
      </c>
      <c r="AN6" s="35">
        <f>'CCaMC-AFOaMCpUC-pre-ret'!AN6</f>
        <v>50000</v>
      </c>
      <c r="AO6" s="35">
        <f>'CCaMC-AFOaMCpUC-pre-ret'!AO6</f>
        <v>50000</v>
      </c>
      <c r="AP6" s="35">
        <f>'CCaMC-AFOaMCpUC-pre-ret'!AP6</f>
        <v>50000</v>
      </c>
      <c r="AQ6" s="35">
        <f>'CCaMC-AFOaMCpUC-pre-ret'!AQ6</f>
        <v>50000</v>
      </c>
      <c r="AR6" s="35">
        <f>'CCaMC-AFOaMCpUC-pre-ret'!AR6</f>
        <v>50000</v>
      </c>
      <c r="AS6" s="35">
        <f>'CCaMC-AFOaMCpUC-pre-ret'!AS6</f>
        <v>50000</v>
      </c>
      <c r="AT6" s="35">
        <f>'CCaMC-AFOaMCpUC-pre-ret'!AT6</f>
        <v>50000</v>
      </c>
      <c r="AU6" s="35">
        <f>'CCaMC-AFOaMCpUC-pre-ret'!AU6</f>
        <v>50000</v>
      </c>
      <c r="AV6" s="35">
        <f>'CCaMC-AFOaMCpUC-pre-ret'!AV6</f>
        <v>50000</v>
      </c>
      <c r="AW6" s="35">
        <f>'CCaMC-AFOaMCpUC-pre-ret'!AW6</f>
        <v>50000</v>
      </c>
      <c r="AX6" s="35">
        <f>'CCaMC-AFOaMCpUC-pre-ret'!AX6</f>
        <v>50000</v>
      </c>
      <c r="AY6" s="35">
        <f>'CCaMC-AFOaMCpUC-pre-ret'!AY6</f>
        <v>50000</v>
      </c>
      <c r="AZ6" s="35">
        <f>'CCaMC-AFOaMCpUC-pre-ret'!AZ6</f>
        <v>50000</v>
      </c>
    </row>
    <row r="7" ht="14.25" customHeight="1">
      <c r="A7" s="5" t="s">
        <v>94</v>
      </c>
      <c r="B7" s="43">
        <f>'CCaMC-AFOaMCpUC-pre-ret'!B7</f>
        <v>50000</v>
      </c>
      <c r="C7" s="35">
        <f>'CCaMC-AFOaMCpUC-pre-ret'!C7</f>
        <v>50000</v>
      </c>
      <c r="D7" s="35">
        <f>'CCaMC-AFOaMCpUC-pre-ret'!D7</f>
        <v>50000</v>
      </c>
      <c r="E7" s="35">
        <f>'CCaMC-AFOaMCpUC-pre-ret'!E7</f>
        <v>50000</v>
      </c>
      <c r="F7" s="35">
        <f>'CCaMC-AFOaMCpUC-pre-ret'!F7</f>
        <v>50000</v>
      </c>
      <c r="G7" s="35">
        <f>'CCaMC-AFOaMCpUC-pre-ret'!G7</f>
        <v>50000</v>
      </c>
      <c r="H7" s="35">
        <f>'CCaMC-AFOaMCpUC-pre-ret'!H7</f>
        <v>50000</v>
      </c>
      <c r="I7" s="35">
        <f>'CCaMC-AFOaMCpUC-pre-ret'!I7</f>
        <v>50000</v>
      </c>
      <c r="J7" s="35">
        <f>'CCaMC-AFOaMCpUC-pre-ret'!J7</f>
        <v>50000</v>
      </c>
      <c r="K7" s="35">
        <f>'CCaMC-AFOaMCpUC-pre-ret'!K7</f>
        <v>50000</v>
      </c>
      <c r="L7" s="35">
        <f>'CCaMC-AFOaMCpUC-pre-ret'!L7</f>
        <v>50000</v>
      </c>
      <c r="M7" s="35">
        <f>'CCaMC-AFOaMCpUC-pre-ret'!M7</f>
        <v>50000</v>
      </c>
      <c r="N7" s="35">
        <f>'CCaMC-AFOaMCpUC-pre-ret'!N7</f>
        <v>50000</v>
      </c>
      <c r="O7" s="35">
        <f>'CCaMC-AFOaMCpUC-pre-ret'!O7</f>
        <v>50000</v>
      </c>
      <c r="P7" s="35">
        <f>'CCaMC-AFOaMCpUC-pre-ret'!P7</f>
        <v>50000</v>
      </c>
      <c r="Q7" s="35">
        <f>'CCaMC-AFOaMCpUC-pre-ret'!Q7</f>
        <v>50000</v>
      </c>
      <c r="R7" s="35">
        <f>'CCaMC-AFOaMCpUC-pre-ret'!R7</f>
        <v>50000</v>
      </c>
      <c r="S7" s="35">
        <f>'CCaMC-AFOaMCpUC-pre-ret'!S7</f>
        <v>50000</v>
      </c>
      <c r="T7" s="35">
        <f>'CCaMC-AFOaMCpUC-pre-ret'!T7</f>
        <v>50000</v>
      </c>
      <c r="U7" s="35">
        <f>'CCaMC-AFOaMCpUC-pre-ret'!U7</f>
        <v>50000</v>
      </c>
      <c r="V7" s="35">
        <f>'CCaMC-AFOaMCpUC-pre-ret'!V7</f>
        <v>50000</v>
      </c>
      <c r="W7" s="35">
        <f>'CCaMC-AFOaMCpUC-pre-ret'!W7</f>
        <v>50000</v>
      </c>
      <c r="X7" s="35">
        <f>'CCaMC-AFOaMCpUC-pre-ret'!X7</f>
        <v>50000</v>
      </c>
      <c r="Y7" s="35">
        <f>'CCaMC-AFOaMCpUC-pre-ret'!Y7</f>
        <v>50000</v>
      </c>
      <c r="Z7" s="35">
        <f>'CCaMC-AFOaMCpUC-pre-ret'!Z7</f>
        <v>50000</v>
      </c>
      <c r="AA7" s="35">
        <f>'CCaMC-AFOaMCpUC-pre-ret'!AA7</f>
        <v>50000</v>
      </c>
      <c r="AB7" s="35">
        <f>'CCaMC-AFOaMCpUC-pre-ret'!AB7</f>
        <v>50000</v>
      </c>
      <c r="AC7" s="35">
        <f>'CCaMC-AFOaMCpUC-pre-ret'!AC7</f>
        <v>50000</v>
      </c>
      <c r="AD7" s="35">
        <f>'CCaMC-AFOaMCpUC-pre-ret'!AD7</f>
        <v>50000</v>
      </c>
      <c r="AE7" s="35">
        <f>'CCaMC-AFOaMCpUC-pre-ret'!AE7</f>
        <v>50000</v>
      </c>
      <c r="AF7" s="35">
        <f>'CCaMC-AFOaMCpUC-pre-ret'!AF7</f>
        <v>50000</v>
      </c>
      <c r="AG7" s="35">
        <f>'CCaMC-AFOaMCpUC-pre-ret'!AG7</f>
        <v>50000</v>
      </c>
      <c r="AH7" s="35">
        <f>'CCaMC-AFOaMCpUC-pre-ret'!AH7</f>
        <v>50000</v>
      </c>
      <c r="AI7" s="35">
        <f>'CCaMC-AFOaMCpUC-pre-ret'!AI7</f>
        <v>50000</v>
      </c>
      <c r="AJ7" s="35">
        <f>'CCaMC-AFOaMCpUC-pre-ret'!AJ7</f>
        <v>50000</v>
      </c>
      <c r="AK7" s="35">
        <f>'CCaMC-AFOaMCpUC-pre-ret'!AK7</f>
        <v>50000</v>
      </c>
      <c r="AL7" s="35">
        <f>'CCaMC-AFOaMCpUC-pre-ret'!AL7</f>
        <v>50000</v>
      </c>
      <c r="AM7" s="35">
        <f>'CCaMC-AFOaMCpUC-pre-ret'!AM7</f>
        <v>50000</v>
      </c>
      <c r="AN7" s="35">
        <f>'CCaMC-AFOaMCpUC-pre-ret'!AN7</f>
        <v>50000</v>
      </c>
      <c r="AO7" s="35">
        <f>'CCaMC-AFOaMCpUC-pre-ret'!AO7</f>
        <v>50000</v>
      </c>
      <c r="AP7" s="35">
        <f>'CCaMC-AFOaMCpUC-pre-ret'!AP7</f>
        <v>50000</v>
      </c>
      <c r="AQ7" s="35">
        <f>'CCaMC-AFOaMCpUC-pre-ret'!AQ7</f>
        <v>50000</v>
      </c>
      <c r="AR7" s="35">
        <f>'CCaMC-AFOaMCpUC-pre-ret'!AR7</f>
        <v>50000</v>
      </c>
      <c r="AS7" s="35">
        <f>'CCaMC-AFOaMCpUC-pre-ret'!AS7</f>
        <v>50000</v>
      </c>
      <c r="AT7" s="35">
        <f>'CCaMC-AFOaMCpUC-pre-ret'!AT7</f>
        <v>50000</v>
      </c>
      <c r="AU7" s="35">
        <f>'CCaMC-AFOaMCpUC-pre-ret'!AU7</f>
        <v>50000</v>
      </c>
      <c r="AV7" s="35">
        <f>'CCaMC-AFOaMCpUC-pre-ret'!AV7</f>
        <v>50000</v>
      </c>
      <c r="AW7" s="35">
        <f>'CCaMC-AFOaMCpUC-pre-ret'!AW7</f>
        <v>50000</v>
      </c>
      <c r="AX7" s="35">
        <f>'CCaMC-AFOaMCpUC-pre-ret'!AX7</f>
        <v>50000</v>
      </c>
      <c r="AY7" s="35">
        <f>'CCaMC-AFOaMCpUC-pre-ret'!AY7</f>
        <v>50000</v>
      </c>
      <c r="AZ7" s="35">
        <f>'CCaMC-AFOaMCpUC-pre-ret'!AZ7</f>
        <v>50000</v>
      </c>
    </row>
    <row r="8" ht="14.25" customHeight="1">
      <c r="A8" s="5" t="s">
        <v>137</v>
      </c>
      <c r="B8" s="43">
        <f>'CCaMC-AFOaMCpUC-pre-ret'!B8</f>
        <v>96466.34617</v>
      </c>
      <c r="C8" s="35">
        <f>'CCaMC-AFOaMCpUC-pre-ret'!C8</f>
        <v>94050.96659</v>
      </c>
      <c r="D8" s="35">
        <f>'CCaMC-AFOaMCpUC-pre-ret'!D8</f>
        <v>91595.05724</v>
      </c>
      <c r="E8" s="35">
        <f>'CCaMC-AFOaMCpUC-pre-ret'!E8</f>
        <v>89097.58936</v>
      </c>
      <c r="F8" s="35">
        <f>'CCaMC-AFOaMCpUC-pre-ret'!F8</f>
        <v>86557.49909</v>
      </c>
      <c r="G8" s="35">
        <f>'CCaMC-AFOaMCpUC-pre-ret'!G8</f>
        <v>83973.68591</v>
      </c>
      <c r="H8" s="35">
        <f>'CCaMC-AFOaMCpUC-pre-ret'!H8</f>
        <v>81446.0851</v>
      </c>
      <c r="I8" s="35">
        <f>'CCaMC-AFOaMCpUC-pre-ret'!I8</f>
        <v>78865.86152</v>
      </c>
      <c r="J8" s="35">
        <f>'CCaMC-AFOaMCpUC-pre-ret'!J8</f>
        <v>76231.61227</v>
      </c>
      <c r="K8" s="35">
        <f>'CCaMC-AFOaMCpUC-pre-ret'!K8</f>
        <v>73541.88441</v>
      </c>
      <c r="L8" s="35">
        <f>'CCaMC-AFOaMCpUC-pre-ret'!L8</f>
        <v>70795.17267</v>
      </c>
      <c r="M8" s="35">
        <f>'CCaMC-AFOaMCpUC-pre-ret'!M8</f>
        <v>71069.09163</v>
      </c>
      <c r="N8" s="35">
        <f>'CCaMC-AFOaMCpUC-pre-ret'!N8</f>
        <v>71348.02785</v>
      </c>
      <c r="O8" s="35">
        <f>'CCaMC-AFOaMCpUC-pre-ret'!O8</f>
        <v>71632.12047</v>
      </c>
      <c r="P8" s="35">
        <f>'CCaMC-AFOaMCpUC-pre-ret'!P8</f>
        <v>71921.51381</v>
      </c>
      <c r="Q8" s="35">
        <f>'CCaMC-AFOaMCpUC-pre-ret'!Q8</f>
        <v>72216.3576</v>
      </c>
      <c r="R8" s="35">
        <f>'CCaMC-AFOaMCpUC-pre-ret'!R8</f>
        <v>72516.8073</v>
      </c>
      <c r="S8" s="35">
        <f>'CCaMC-AFOaMCpUC-pre-ret'!S8</f>
        <v>72823.02432</v>
      </c>
      <c r="T8" s="35">
        <f>'CCaMC-AFOaMCpUC-pre-ret'!T8</f>
        <v>73135.17634</v>
      </c>
      <c r="U8" s="35">
        <f>'CCaMC-AFOaMCpUC-pre-ret'!U8</f>
        <v>73453.43757</v>
      </c>
      <c r="V8" s="35">
        <f>'CCaMC-AFOaMCpUC-pre-ret'!V8</f>
        <v>73777.98916</v>
      </c>
      <c r="W8" s="35">
        <f>'CCaMC-AFOaMCpUC-pre-ret'!W8</f>
        <v>74109.01944</v>
      </c>
      <c r="X8" s="35">
        <f>'CCaMC-AFOaMCpUC-pre-ret'!X8</f>
        <v>74446.72436</v>
      </c>
      <c r="Y8" s="35">
        <f>'CCaMC-AFOaMCpUC-pre-ret'!Y8</f>
        <v>74791.30786</v>
      </c>
      <c r="Z8" s="35">
        <f>'CCaMC-AFOaMCpUC-pre-ret'!Z8</f>
        <v>75142.98225</v>
      </c>
      <c r="AA8" s="35">
        <f>'CCaMC-AFOaMCpUC-pre-ret'!AA8</f>
        <v>75501.96869</v>
      </c>
      <c r="AB8" s="35">
        <f>'CCaMC-AFOaMCpUC-pre-ret'!AB8</f>
        <v>75868.49763</v>
      </c>
      <c r="AC8" s="35">
        <f>'CCaMC-AFOaMCpUC-pre-ret'!AC8</f>
        <v>76242.80929</v>
      </c>
      <c r="AD8" s="35">
        <f>'CCaMC-AFOaMCpUC-pre-ret'!AD8</f>
        <v>76625.15422</v>
      </c>
      <c r="AE8" s="35">
        <f>'CCaMC-AFOaMCpUC-pre-ret'!AE8</f>
        <v>77015.79382</v>
      </c>
      <c r="AF8" s="35">
        <f>'CCaMC-AFOaMCpUC-pre-ret'!AF8</f>
        <v>77415.00099</v>
      </c>
      <c r="AG8" s="35">
        <f>'CCaMC-AFOaMCpUC-pre-ret'!AG8</f>
        <v>68465.54952</v>
      </c>
      <c r="AH8" s="35">
        <f>'CCaMC-AFOaMCpUC-pre-ret'!AH8</f>
        <v>67764.65886</v>
      </c>
      <c r="AI8" s="35">
        <f>'CCaMC-AFOaMCpUC-pre-ret'!AI8</f>
        <v>67047.87327</v>
      </c>
      <c r="AJ8" s="35">
        <f>'CCaMC-AFOaMCpUC-pre-ret'!AJ8</f>
        <v>66314.64582</v>
      </c>
      <c r="AK8" s="35">
        <f>'CCaMC-AFOaMCpUC-pre-ret'!AK8</f>
        <v>65564.40424</v>
      </c>
      <c r="AL8" s="35">
        <f>'CCaMC-AFOaMCpUC-pre-ret'!AL8</f>
        <v>64796.54936</v>
      </c>
      <c r="AM8" s="35">
        <f>'CCaMC-AFOaMCpUC-pre-ret'!AM8</f>
        <v>64010.45358</v>
      </c>
      <c r="AN8" s="35">
        <f>'CCaMC-AFOaMCpUC-pre-ret'!AN8</f>
        <v>63205.45907</v>
      </c>
      <c r="AO8" s="35">
        <f>'CCaMC-AFOaMCpUC-pre-ret'!AO8</f>
        <v>62380.87604</v>
      </c>
      <c r="AP8" s="35">
        <f>'CCaMC-AFOaMCpUC-pre-ret'!AP8</f>
        <v>61535.98067</v>
      </c>
      <c r="AQ8" s="35">
        <f>'CCaMC-AFOaMCpUC-pre-ret'!AQ8</f>
        <v>60670.01307</v>
      </c>
      <c r="AR8" s="35">
        <f>'CCaMC-AFOaMCpUC-pre-ret'!AR8</f>
        <v>59782.17494</v>
      </c>
      <c r="AS8" s="35">
        <f>'CCaMC-AFOaMCpUC-pre-ret'!AS8</f>
        <v>58871.62717</v>
      </c>
      <c r="AT8" s="35">
        <f>'CCaMC-AFOaMCpUC-pre-ret'!AT8</f>
        <v>57937.48714</v>
      </c>
      <c r="AU8" s="35">
        <f>'CCaMC-AFOaMCpUC-pre-ret'!AU8</f>
        <v>56978.82591</v>
      </c>
      <c r="AV8" s="35">
        <f>'CCaMC-AFOaMCpUC-pre-ret'!AV8</f>
        <v>55994.66511</v>
      </c>
      <c r="AW8" s="35">
        <f>'CCaMC-AFOaMCpUC-pre-ret'!AW8</f>
        <v>54983.97362</v>
      </c>
      <c r="AX8" s="35">
        <f>'CCaMC-AFOaMCpUC-pre-ret'!AX8</f>
        <v>53945.66399</v>
      </c>
      <c r="AY8" s="35">
        <f>'CCaMC-AFOaMCpUC-pre-ret'!AY8</f>
        <v>52878.58849</v>
      </c>
      <c r="AZ8" s="35">
        <f>'CCaMC-AFOaMCpUC-pre-ret'!AZ8</f>
        <v>51781.53492</v>
      </c>
    </row>
    <row r="9" ht="14.25" customHeight="1">
      <c r="A9" s="5" t="s">
        <v>95</v>
      </c>
      <c r="B9" s="43">
        <f>'CCaMC-AFOaMCpUC-pre-ret'!B9</f>
        <v>45696</v>
      </c>
      <c r="C9" s="35">
        <f>'CCaMC-AFOaMCpUC-pre-ret'!C9</f>
        <v>45696</v>
      </c>
      <c r="D9" s="35">
        <f>'CCaMC-AFOaMCpUC-pre-ret'!D9</f>
        <v>45696</v>
      </c>
      <c r="E9" s="35">
        <f>'CCaMC-AFOaMCpUC-pre-ret'!E9</f>
        <v>45696</v>
      </c>
      <c r="F9" s="35">
        <f>'CCaMC-AFOaMCpUC-pre-ret'!F9</f>
        <v>45696</v>
      </c>
      <c r="G9" s="35">
        <f>'CCaMC-AFOaMCpUC-pre-ret'!G9</f>
        <v>45696</v>
      </c>
      <c r="H9" s="35">
        <f>'CCaMC-AFOaMCpUC-pre-ret'!H9</f>
        <v>45696</v>
      </c>
      <c r="I9" s="35">
        <f>'CCaMC-AFOaMCpUC-pre-ret'!I9</f>
        <v>45696</v>
      </c>
      <c r="J9" s="35">
        <f>'CCaMC-AFOaMCpUC-pre-ret'!J9</f>
        <v>45696</v>
      </c>
      <c r="K9" s="35">
        <f>'CCaMC-AFOaMCpUC-pre-ret'!K9</f>
        <v>45696</v>
      </c>
      <c r="L9" s="35">
        <f>'CCaMC-AFOaMCpUC-pre-ret'!L9</f>
        <v>45696</v>
      </c>
      <c r="M9" s="35">
        <f>'CCaMC-AFOaMCpUC-pre-ret'!M9</f>
        <v>45696</v>
      </c>
      <c r="N9" s="35">
        <f>'CCaMC-AFOaMCpUC-pre-ret'!N9</f>
        <v>45696</v>
      </c>
      <c r="O9" s="35">
        <f>'CCaMC-AFOaMCpUC-pre-ret'!O9</f>
        <v>45696</v>
      </c>
      <c r="P9" s="35">
        <f>'CCaMC-AFOaMCpUC-pre-ret'!P9</f>
        <v>45696</v>
      </c>
      <c r="Q9" s="35">
        <f>'CCaMC-AFOaMCpUC-pre-ret'!Q9</f>
        <v>45696</v>
      </c>
      <c r="R9" s="35">
        <f>'CCaMC-AFOaMCpUC-pre-ret'!R9</f>
        <v>45696</v>
      </c>
      <c r="S9" s="35">
        <f>'CCaMC-AFOaMCpUC-pre-ret'!S9</f>
        <v>45696</v>
      </c>
      <c r="T9" s="35">
        <f>'CCaMC-AFOaMCpUC-pre-ret'!T9</f>
        <v>45696</v>
      </c>
      <c r="U9" s="35">
        <f>'CCaMC-AFOaMCpUC-pre-ret'!U9</f>
        <v>45696</v>
      </c>
      <c r="V9" s="35">
        <f>'CCaMC-AFOaMCpUC-pre-ret'!V9</f>
        <v>45696</v>
      </c>
      <c r="W9" s="35">
        <f>'CCaMC-AFOaMCpUC-pre-ret'!W9</f>
        <v>45696</v>
      </c>
      <c r="X9" s="35">
        <f>'CCaMC-AFOaMCpUC-pre-ret'!X9</f>
        <v>45696</v>
      </c>
      <c r="Y9" s="35">
        <f>'CCaMC-AFOaMCpUC-pre-ret'!Y9</f>
        <v>45696</v>
      </c>
      <c r="Z9" s="35">
        <f>'CCaMC-AFOaMCpUC-pre-ret'!Z9</f>
        <v>45696</v>
      </c>
      <c r="AA9" s="35">
        <f>'CCaMC-AFOaMCpUC-pre-ret'!AA9</f>
        <v>45696</v>
      </c>
      <c r="AB9" s="35">
        <f>'CCaMC-AFOaMCpUC-pre-ret'!AB9</f>
        <v>45696</v>
      </c>
      <c r="AC9" s="35">
        <f>'CCaMC-AFOaMCpUC-pre-ret'!AC9</f>
        <v>45696</v>
      </c>
      <c r="AD9" s="35">
        <f>'CCaMC-AFOaMCpUC-pre-ret'!AD9</f>
        <v>45696</v>
      </c>
      <c r="AE9" s="35">
        <f>'CCaMC-AFOaMCpUC-pre-ret'!AE9</f>
        <v>45696</v>
      </c>
      <c r="AF9" s="35">
        <f>'CCaMC-AFOaMCpUC-pre-ret'!AF9</f>
        <v>45696</v>
      </c>
      <c r="AG9" s="35">
        <f>'CCaMC-AFOaMCpUC-pre-ret'!AG9</f>
        <v>45696</v>
      </c>
      <c r="AH9" s="35">
        <f>'CCaMC-AFOaMCpUC-pre-ret'!AH9</f>
        <v>45696</v>
      </c>
      <c r="AI9" s="35">
        <f>'CCaMC-AFOaMCpUC-pre-ret'!AI9</f>
        <v>45696</v>
      </c>
      <c r="AJ9" s="35">
        <f>'CCaMC-AFOaMCpUC-pre-ret'!AJ9</f>
        <v>45696</v>
      </c>
      <c r="AK9" s="35">
        <f>'CCaMC-AFOaMCpUC-pre-ret'!AK9</f>
        <v>45696</v>
      </c>
      <c r="AL9" s="35">
        <f>'CCaMC-AFOaMCpUC-pre-ret'!AL9</f>
        <v>45696</v>
      </c>
      <c r="AM9" s="35">
        <f>'CCaMC-AFOaMCpUC-pre-ret'!AM9</f>
        <v>45696</v>
      </c>
      <c r="AN9" s="35">
        <f>'CCaMC-AFOaMCpUC-pre-ret'!AN9</f>
        <v>45696</v>
      </c>
      <c r="AO9" s="35">
        <f>'CCaMC-AFOaMCpUC-pre-ret'!AO9</f>
        <v>45696</v>
      </c>
      <c r="AP9" s="35">
        <f>'CCaMC-AFOaMCpUC-pre-ret'!AP9</f>
        <v>45696</v>
      </c>
      <c r="AQ9" s="35">
        <f>'CCaMC-AFOaMCpUC-pre-ret'!AQ9</f>
        <v>45696</v>
      </c>
      <c r="AR9" s="35">
        <f>'CCaMC-AFOaMCpUC-pre-ret'!AR9</f>
        <v>45696</v>
      </c>
      <c r="AS9" s="35">
        <f>'CCaMC-AFOaMCpUC-pre-ret'!AS9</f>
        <v>45696</v>
      </c>
      <c r="AT9" s="35">
        <f>'CCaMC-AFOaMCpUC-pre-ret'!AT9</f>
        <v>45696</v>
      </c>
      <c r="AU9" s="35">
        <f>'CCaMC-AFOaMCpUC-pre-ret'!AU9</f>
        <v>45696</v>
      </c>
      <c r="AV9" s="35">
        <f>'CCaMC-AFOaMCpUC-pre-ret'!AV9</f>
        <v>45696</v>
      </c>
      <c r="AW9" s="35">
        <f>'CCaMC-AFOaMCpUC-pre-ret'!AW9</f>
        <v>45696</v>
      </c>
      <c r="AX9" s="35">
        <f>'CCaMC-AFOaMCpUC-pre-ret'!AX9</f>
        <v>45696</v>
      </c>
      <c r="AY9" s="35">
        <f>'CCaMC-AFOaMCpUC-pre-ret'!AY9</f>
        <v>45696</v>
      </c>
      <c r="AZ9" s="35">
        <f>'CCaMC-AFOaMCpUC-pre-ret'!AZ9</f>
        <v>45696</v>
      </c>
    </row>
    <row r="10" ht="14.25" customHeight="1">
      <c r="A10" s="5" t="s">
        <v>66</v>
      </c>
      <c r="B10" s="43">
        <f>'CCaMC-AFOaMCpUC-pre-ret'!B10</f>
        <v>85800</v>
      </c>
      <c r="C10" s="35">
        <f>'CCaMC-AFOaMCpUC-pre-ret'!C10</f>
        <v>85800</v>
      </c>
      <c r="D10" s="35">
        <f>'CCaMC-AFOaMCpUC-pre-ret'!D10</f>
        <v>85800</v>
      </c>
      <c r="E10" s="35">
        <f>'CCaMC-AFOaMCpUC-pre-ret'!E10</f>
        <v>85800</v>
      </c>
      <c r="F10" s="35">
        <f>'CCaMC-AFOaMCpUC-pre-ret'!F10</f>
        <v>85800</v>
      </c>
      <c r="G10" s="35">
        <f>'CCaMC-AFOaMCpUC-pre-ret'!G10</f>
        <v>85800</v>
      </c>
      <c r="H10" s="35">
        <f>'CCaMC-AFOaMCpUC-pre-ret'!H10</f>
        <v>85800</v>
      </c>
      <c r="I10" s="35">
        <f>'CCaMC-AFOaMCpUC-pre-ret'!I10</f>
        <v>85800</v>
      </c>
      <c r="J10" s="35">
        <f>'CCaMC-AFOaMCpUC-pre-ret'!J10</f>
        <v>85800</v>
      </c>
      <c r="K10" s="35">
        <f>'CCaMC-AFOaMCpUC-pre-ret'!K10</f>
        <v>85800</v>
      </c>
      <c r="L10" s="35">
        <f>'CCaMC-AFOaMCpUC-pre-ret'!L10</f>
        <v>85800</v>
      </c>
      <c r="M10" s="35">
        <f>'CCaMC-AFOaMCpUC-pre-ret'!M10</f>
        <v>85800</v>
      </c>
      <c r="N10" s="35">
        <f>'CCaMC-AFOaMCpUC-pre-ret'!N10</f>
        <v>85800</v>
      </c>
      <c r="O10" s="35">
        <f>'CCaMC-AFOaMCpUC-pre-ret'!O10</f>
        <v>85800</v>
      </c>
      <c r="P10" s="35">
        <f>'CCaMC-AFOaMCpUC-pre-ret'!P10</f>
        <v>85800</v>
      </c>
      <c r="Q10" s="35">
        <f>'CCaMC-AFOaMCpUC-pre-ret'!Q10</f>
        <v>85800</v>
      </c>
      <c r="R10" s="35">
        <f>'CCaMC-AFOaMCpUC-pre-ret'!R10</f>
        <v>85800</v>
      </c>
      <c r="S10" s="35">
        <f>'CCaMC-AFOaMCpUC-pre-ret'!S10</f>
        <v>85800</v>
      </c>
      <c r="T10" s="35">
        <f>'CCaMC-AFOaMCpUC-pre-ret'!T10</f>
        <v>85800</v>
      </c>
      <c r="U10" s="35">
        <f>'CCaMC-AFOaMCpUC-pre-ret'!U10</f>
        <v>85800</v>
      </c>
      <c r="V10" s="35">
        <f>'CCaMC-AFOaMCpUC-pre-ret'!V10</f>
        <v>85800</v>
      </c>
      <c r="W10" s="35">
        <f>'CCaMC-AFOaMCpUC-pre-ret'!W10</f>
        <v>85800</v>
      </c>
      <c r="X10" s="35">
        <f>'CCaMC-AFOaMCpUC-pre-ret'!X10</f>
        <v>85800</v>
      </c>
      <c r="Y10" s="35">
        <f>'CCaMC-AFOaMCpUC-pre-ret'!Y10</f>
        <v>85800</v>
      </c>
      <c r="Z10" s="35">
        <f>'CCaMC-AFOaMCpUC-pre-ret'!Z10</f>
        <v>85800</v>
      </c>
      <c r="AA10" s="35">
        <f>'CCaMC-AFOaMCpUC-pre-ret'!AA10</f>
        <v>85800</v>
      </c>
      <c r="AB10" s="35">
        <f>'CCaMC-AFOaMCpUC-pre-ret'!AB10</f>
        <v>85800</v>
      </c>
      <c r="AC10" s="35">
        <f>'CCaMC-AFOaMCpUC-pre-ret'!AC10</f>
        <v>85800</v>
      </c>
      <c r="AD10" s="35">
        <f>'CCaMC-AFOaMCpUC-pre-ret'!AD10</f>
        <v>85800</v>
      </c>
      <c r="AE10" s="35">
        <f>'CCaMC-AFOaMCpUC-pre-ret'!AE10</f>
        <v>85800</v>
      </c>
      <c r="AF10" s="35">
        <f>'CCaMC-AFOaMCpUC-pre-ret'!AF10</f>
        <v>85800</v>
      </c>
      <c r="AG10" s="35">
        <f>'CCaMC-AFOaMCpUC-pre-ret'!AG10</f>
        <v>85800</v>
      </c>
      <c r="AH10" s="35">
        <f>'CCaMC-AFOaMCpUC-pre-ret'!AH10</f>
        <v>85800</v>
      </c>
      <c r="AI10" s="35">
        <f>'CCaMC-AFOaMCpUC-pre-ret'!AI10</f>
        <v>85800</v>
      </c>
      <c r="AJ10" s="35">
        <f>'CCaMC-AFOaMCpUC-pre-ret'!AJ10</f>
        <v>85800</v>
      </c>
      <c r="AK10" s="35">
        <f>'CCaMC-AFOaMCpUC-pre-ret'!AK10</f>
        <v>85800</v>
      </c>
      <c r="AL10" s="35">
        <f>'CCaMC-AFOaMCpUC-pre-ret'!AL10</f>
        <v>85800</v>
      </c>
      <c r="AM10" s="35">
        <f>'CCaMC-AFOaMCpUC-pre-ret'!AM10</f>
        <v>85800</v>
      </c>
      <c r="AN10" s="35">
        <f>'CCaMC-AFOaMCpUC-pre-ret'!AN10</f>
        <v>85800</v>
      </c>
      <c r="AO10" s="35">
        <f>'CCaMC-AFOaMCpUC-pre-ret'!AO10</f>
        <v>85800</v>
      </c>
      <c r="AP10" s="35">
        <f>'CCaMC-AFOaMCpUC-pre-ret'!AP10</f>
        <v>85800</v>
      </c>
      <c r="AQ10" s="35">
        <f>'CCaMC-AFOaMCpUC-pre-ret'!AQ10</f>
        <v>85800</v>
      </c>
      <c r="AR10" s="35">
        <f>'CCaMC-AFOaMCpUC-pre-ret'!AR10</f>
        <v>85800</v>
      </c>
      <c r="AS10" s="35">
        <f>'CCaMC-AFOaMCpUC-pre-ret'!AS10</f>
        <v>85800</v>
      </c>
      <c r="AT10" s="35">
        <f>'CCaMC-AFOaMCpUC-pre-ret'!AT10</f>
        <v>85800</v>
      </c>
      <c r="AU10" s="35">
        <f>'CCaMC-AFOaMCpUC-pre-ret'!AU10</f>
        <v>85800</v>
      </c>
      <c r="AV10" s="35">
        <f>'CCaMC-AFOaMCpUC-pre-ret'!AV10</f>
        <v>85800</v>
      </c>
      <c r="AW10" s="35">
        <f>'CCaMC-AFOaMCpUC-pre-ret'!AW10</f>
        <v>85800</v>
      </c>
      <c r="AX10" s="35">
        <f>'CCaMC-AFOaMCpUC-pre-ret'!AX10</f>
        <v>85800</v>
      </c>
      <c r="AY10" s="35">
        <f>'CCaMC-AFOaMCpUC-pre-ret'!AY10</f>
        <v>85800</v>
      </c>
      <c r="AZ10" s="35">
        <f>'CCaMC-AFOaMCpUC-pre-ret'!AZ10</f>
        <v>85800</v>
      </c>
    </row>
    <row r="11" ht="14.25" customHeight="1">
      <c r="A11" s="5" t="s">
        <v>96</v>
      </c>
      <c r="B11" s="43">
        <f>'CCaMC-AFOaMCpUC-pre-ret'!B11</f>
        <v>7680</v>
      </c>
      <c r="C11" s="35">
        <f>'CCaMC-AFOaMCpUC-pre-ret'!C11</f>
        <v>7680</v>
      </c>
      <c r="D11" s="35">
        <f>'CCaMC-AFOaMCpUC-pre-ret'!D11</f>
        <v>7680</v>
      </c>
      <c r="E11" s="35">
        <f>'CCaMC-AFOaMCpUC-pre-ret'!E11</f>
        <v>7680</v>
      </c>
      <c r="F11" s="35">
        <f>'CCaMC-AFOaMCpUC-pre-ret'!F11</f>
        <v>7680</v>
      </c>
      <c r="G11" s="35">
        <f>'CCaMC-AFOaMCpUC-pre-ret'!G11</f>
        <v>7680</v>
      </c>
      <c r="H11" s="35">
        <f>'CCaMC-AFOaMCpUC-pre-ret'!H11</f>
        <v>7680</v>
      </c>
      <c r="I11" s="35">
        <f>'CCaMC-AFOaMCpUC-pre-ret'!I11</f>
        <v>7680</v>
      </c>
      <c r="J11" s="35">
        <f>'CCaMC-AFOaMCpUC-pre-ret'!J11</f>
        <v>7680</v>
      </c>
      <c r="K11" s="35">
        <f>'CCaMC-AFOaMCpUC-pre-ret'!K11</f>
        <v>7680</v>
      </c>
      <c r="L11" s="35">
        <f>'CCaMC-AFOaMCpUC-pre-ret'!L11</f>
        <v>7680</v>
      </c>
      <c r="M11" s="35">
        <f>'CCaMC-AFOaMCpUC-pre-ret'!M11</f>
        <v>7680</v>
      </c>
      <c r="N11" s="35">
        <f>'CCaMC-AFOaMCpUC-pre-ret'!N11</f>
        <v>7680</v>
      </c>
      <c r="O11" s="35">
        <f>'CCaMC-AFOaMCpUC-pre-ret'!O11</f>
        <v>7680</v>
      </c>
      <c r="P11" s="35">
        <f>'CCaMC-AFOaMCpUC-pre-ret'!P11</f>
        <v>7680</v>
      </c>
      <c r="Q11" s="35">
        <f>'CCaMC-AFOaMCpUC-pre-ret'!Q11</f>
        <v>7680</v>
      </c>
      <c r="R11" s="35">
        <f>'CCaMC-AFOaMCpUC-pre-ret'!R11</f>
        <v>7680</v>
      </c>
      <c r="S11" s="35">
        <f>'CCaMC-AFOaMCpUC-pre-ret'!S11</f>
        <v>7680</v>
      </c>
      <c r="T11" s="35">
        <f>'CCaMC-AFOaMCpUC-pre-ret'!T11</f>
        <v>7680</v>
      </c>
      <c r="U11" s="35">
        <f>'CCaMC-AFOaMCpUC-pre-ret'!U11</f>
        <v>7680</v>
      </c>
      <c r="V11" s="35">
        <f>'CCaMC-AFOaMCpUC-pre-ret'!V11</f>
        <v>7680</v>
      </c>
      <c r="W11" s="35">
        <f>'CCaMC-AFOaMCpUC-pre-ret'!W11</f>
        <v>7680</v>
      </c>
      <c r="X11" s="35">
        <f>'CCaMC-AFOaMCpUC-pre-ret'!X11</f>
        <v>7680</v>
      </c>
      <c r="Y11" s="35">
        <f>'CCaMC-AFOaMCpUC-pre-ret'!Y11</f>
        <v>7680</v>
      </c>
      <c r="Z11" s="35">
        <f>'CCaMC-AFOaMCpUC-pre-ret'!Z11</f>
        <v>7680</v>
      </c>
      <c r="AA11" s="35">
        <f>'CCaMC-AFOaMCpUC-pre-ret'!AA11</f>
        <v>7680</v>
      </c>
      <c r="AB11" s="35">
        <f>'CCaMC-AFOaMCpUC-pre-ret'!AB11</f>
        <v>7680</v>
      </c>
      <c r="AC11" s="35">
        <f>'CCaMC-AFOaMCpUC-pre-ret'!AC11</f>
        <v>7680</v>
      </c>
      <c r="AD11" s="35">
        <f>'CCaMC-AFOaMCpUC-pre-ret'!AD11</f>
        <v>7680</v>
      </c>
      <c r="AE11" s="35">
        <f>'CCaMC-AFOaMCpUC-pre-ret'!AE11</f>
        <v>7680</v>
      </c>
      <c r="AF11" s="35">
        <f>'CCaMC-AFOaMCpUC-pre-ret'!AF11</f>
        <v>7680</v>
      </c>
      <c r="AG11" s="35">
        <f>'CCaMC-AFOaMCpUC-pre-ret'!AG11</f>
        <v>7680</v>
      </c>
      <c r="AH11" s="35">
        <f>'CCaMC-AFOaMCpUC-pre-ret'!AH11</f>
        <v>7680</v>
      </c>
      <c r="AI11" s="35">
        <f>'CCaMC-AFOaMCpUC-pre-ret'!AI11</f>
        <v>7680</v>
      </c>
      <c r="AJ11" s="35">
        <f>'CCaMC-AFOaMCpUC-pre-ret'!AJ11</f>
        <v>7680</v>
      </c>
      <c r="AK11" s="35">
        <f>'CCaMC-AFOaMCpUC-pre-ret'!AK11</f>
        <v>7680</v>
      </c>
      <c r="AL11" s="35">
        <f>'CCaMC-AFOaMCpUC-pre-ret'!AL11</f>
        <v>7680</v>
      </c>
      <c r="AM11" s="35">
        <f>'CCaMC-AFOaMCpUC-pre-ret'!AM11</f>
        <v>7680</v>
      </c>
      <c r="AN11" s="35">
        <f>'CCaMC-AFOaMCpUC-pre-ret'!AN11</f>
        <v>7680</v>
      </c>
      <c r="AO11" s="35">
        <f>'CCaMC-AFOaMCpUC-pre-ret'!AO11</f>
        <v>7680</v>
      </c>
      <c r="AP11" s="35">
        <f>'CCaMC-AFOaMCpUC-pre-ret'!AP11</f>
        <v>7680</v>
      </c>
      <c r="AQ11" s="35">
        <f>'CCaMC-AFOaMCpUC-pre-ret'!AQ11</f>
        <v>7680</v>
      </c>
      <c r="AR11" s="35">
        <f>'CCaMC-AFOaMCpUC-pre-ret'!AR11</f>
        <v>7680</v>
      </c>
      <c r="AS11" s="35">
        <f>'CCaMC-AFOaMCpUC-pre-ret'!AS11</f>
        <v>7680</v>
      </c>
      <c r="AT11" s="35">
        <f>'CCaMC-AFOaMCpUC-pre-ret'!AT11</f>
        <v>7680</v>
      </c>
      <c r="AU11" s="35">
        <f>'CCaMC-AFOaMCpUC-pre-ret'!AU11</f>
        <v>7680</v>
      </c>
      <c r="AV11" s="35">
        <f>'CCaMC-AFOaMCpUC-pre-ret'!AV11</f>
        <v>7680</v>
      </c>
      <c r="AW11" s="35">
        <f>'CCaMC-AFOaMCpUC-pre-ret'!AW11</f>
        <v>7680</v>
      </c>
      <c r="AX11" s="35">
        <f>'CCaMC-AFOaMCpUC-pre-ret'!AX11</f>
        <v>7680</v>
      </c>
      <c r="AY11" s="35">
        <f>'CCaMC-AFOaMCpUC-pre-ret'!AY11</f>
        <v>7680</v>
      </c>
      <c r="AZ11" s="35">
        <f>'CCaMC-AFOaMCpUC-pre-ret'!AZ11</f>
        <v>7680</v>
      </c>
    </row>
    <row r="12" ht="14.25" customHeight="1">
      <c r="A12" s="5" t="s">
        <v>97</v>
      </c>
      <c r="B12" s="43">
        <f>'CCaMC-AFOaMCpUC-pre-ret'!B12</f>
        <v>22272</v>
      </c>
      <c r="C12" s="35">
        <f>'CCaMC-AFOaMCpUC-pre-ret'!C12</f>
        <v>22272</v>
      </c>
      <c r="D12" s="35">
        <f>'CCaMC-AFOaMCpUC-pre-ret'!D12</f>
        <v>22272</v>
      </c>
      <c r="E12" s="35">
        <f>'CCaMC-AFOaMCpUC-pre-ret'!E12</f>
        <v>22272</v>
      </c>
      <c r="F12" s="35">
        <f>'CCaMC-AFOaMCpUC-pre-ret'!F12</f>
        <v>22272</v>
      </c>
      <c r="G12" s="35">
        <f>'CCaMC-AFOaMCpUC-pre-ret'!G12</f>
        <v>22272</v>
      </c>
      <c r="H12" s="35">
        <f>'CCaMC-AFOaMCpUC-pre-ret'!H12</f>
        <v>22272</v>
      </c>
      <c r="I12" s="35">
        <f>'CCaMC-AFOaMCpUC-pre-ret'!I12</f>
        <v>22272</v>
      </c>
      <c r="J12" s="35">
        <f>'CCaMC-AFOaMCpUC-pre-ret'!J12</f>
        <v>22272</v>
      </c>
      <c r="K12" s="35">
        <f>'CCaMC-AFOaMCpUC-pre-ret'!K12</f>
        <v>22272</v>
      </c>
      <c r="L12" s="35">
        <f>'CCaMC-AFOaMCpUC-pre-ret'!L12</f>
        <v>22272</v>
      </c>
      <c r="M12" s="35">
        <f>'CCaMC-AFOaMCpUC-pre-ret'!M12</f>
        <v>22272</v>
      </c>
      <c r="N12" s="35">
        <f>'CCaMC-AFOaMCpUC-pre-ret'!N12</f>
        <v>22272</v>
      </c>
      <c r="O12" s="35">
        <f>'CCaMC-AFOaMCpUC-pre-ret'!O12</f>
        <v>22272</v>
      </c>
      <c r="P12" s="35">
        <f>'CCaMC-AFOaMCpUC-pre-ret'!P12</f>
        <v>22272</v>
      </c>
      <c r="Q12" s="35">
        <f>'CCaMC-AFOaMCpUC-pre-ret'!Q12</f>
        <v>22272</v>
      </c>
      <c r="R12" s="35">
        <f>'CCaMC-AFOaMCpUC-pre-ret'!R12</f>
        <v>22272</v>
      </c>
      <c r="S12" s="35">
        <f>'CCaMC-AFOaMCpUC-pre-ret'!S12</f>
        <v>22272</v>
      </c>
      <c r="T12" s="35">
        <f>'CCaMC-AFOaMCpUC-pre-ret'!T12</f>
        <v>22272</v>
      </c>
      <c r="U12" s="35">
        <f>'CCaMC-AFOaMCpUC-pre-ret'!U12</f>
        <v>22272</v>
      </c>
      <c r="V12" s="35">
        <f>'CCaMC-AFOaMCpUC-pre-ret'!V12</f>
        <v>22272</v>
      </c>
      <c r="W12" s="35">
        <f>'CCaMC-AFOaMCpUC-pre-ret'!W12</f>
        <v>22272</v>
      </c>
      <c r="X12" s="35">
        <f>'CCaMC-AFOaMCpUC-pre-ret'!X12</f>
        <v>22272</v>
      </c>
      <c r="Y12" s="35">
        <f>'CCaMC-AFOaMCpUC-pre-ret'!Y12</f>
        <v>22272</v>
      </c>
      <c r="Z12" s="35">
        <f>'CCaMC-AFOaMCpUC-pre-ret'!Z12</f>
        <v>22272</v>
      </c>
      <c r="AA12" s="35">
        <f>'CCaMC-AFOaMCpUC-pre-ret'!AA12</f>
        <v>22272</v>
      </c>
      <c r="AB12" s="35">
        <f>'CCaMC-AFOaMCpUC-pre-ret'!AB12</f>
        <v>22272</v>
      </c>
      <c r="AC12" s="35">
        <f>'CCaMC-AFOaMCpUC-pre-ret'!AC12</f>
        <v>22272</v>
      </c>
      <c r="AD12" s="35">
        <f>'CCaMC-AFOaMCpUC-pre-ret'!AD12</f>
        <v>22272</v>
      </c>
      <c r="AE12" s="35">
        <f>'CCaMC-AFOaMCpUC-pre-ret'!AE12</f>
        <v>22272</v>
      </c>
      <c r="AF12" s="35">
        <f>'CCaMC-AFOaMCpUC-pre-ret'!AF12</f>
        <v>22272</v>
      </c>
      <c r="AG12" s="35">
        <f>'CCaMC-AFOaMCpUC-pre-ret'!AG12</f>
        <v>22272</v>
      </c>
      <c r="AH12" s="35">
        <f>'CCaMC-AFOaMCpUC-pre-ret'!AH12</f>
        <v>22272</v>
      </c>
      <c r="AI12" s="35">
        <f>'CCaMC-AFOaMCpUC-pre-ret'!AI12</f>
        <v>22272</v>
      </c>
      <c r="AJ12" s="35">
        <f>'CCaMC-AFOaMCpUC-pre-ret'!AJ12</f>
        <v>22272</v>
      </c>
      <c r="AK12" s="35">
        <f>'CCaMC-AFOaMCpUC-pre-ret'!AK12</f>
        <v>22272</v>
      </c>
      <c r="AL12" s="35">
        <f>'CCaMC-AFOaMCpUC-pre-ret'!AL12</f>
        <v>22272</v>
      </c>
      <c r="AM12" s="35">
        <f>'CCaMC-AFOaMCpUC-pre-ret'!AM12</f>
        <v>22272</v>
      </c>
      <c r="AN12" s="35">
        <f>'CCaMC-AFOaMCpUC-pre-ret'!AN12</f>
        <v>22272</v>
      </c>
      <c r="AO12" s="35">
        <f>'CCaMC-AFOaMCpUC-pre-ret'!AO12</f>
        <v>22272</v>
      </c>
      <c r="AP12" s="35">
        <f>'CCaMC-AFOaMCpUC-pre-ret'!AP12</f>
        <v>22272</v>
      </c>
      <c r="AQ12" s="35">
        <f>'CCaMC-AFOaMCpUC-pre-ret'!AQ12</f>
        <v>22272</v>
      </c>
      <c r="AR12" s="35">
        <f>'CCaMC-AFOaMCpUC-pre-ret'!AR12</f>
        <v>22272</v>
      </c>
      <c r="AS12" s="35">
        <f>'CCaMC-AFOaMCpUC-pre-ret'!AS12</f>
        <v>22272</v>
      </c>
      <c r="AT12" s="35">
        <f>'CCaMC-AFOaMCpUC-pre-ret'!AT12</f>
        <v>22272</v>
      </c>
      <c r="AU12" s="35">
        <f>'CCaMC-AFOaMCpUC-pre-ret'!AU12</f>
        <v>22272</v>
      </c>
      <c r="AV12" s="35">
        <f>'CCaMC-AFOaMCpUC-pre-ret'!AV12</f>
        <v>22272</v>
      </c>
      <c r="AW12" s="35">
        <f>'CCaMC-AFOaMCpUC-pre-ret'!AW12</f>
        <v>22272</v>
      </c>
      <c r="AX12" s="35">
        <f>'CCaMC-AFOaMCpUC-pre-ret'!AX12</f>
        <v>22272</v>
      </c>
      <c r="AY12" s="35">
        <f>'CCaMC-AFOaMCpUC-pre-ret'!AY12</f>
        <v>22272</v>
      </c>
      <c r="AZ12" s="35">
        <f>'CCaMC-AFOaMCpUC-pre-ret'!AZ12</f>
        <v>22272</v>
      </c>
    </row>
    <row r="13" ht="14.25" customHeight="1">
      <c r="A13" s="5" t="s">
        <v>98</v>
      </c>
      <c r="B13" s="43">
        <f>'CCaMC-AFOaMCpUC-pre-ret'!B13</f>
        <v>48776</v>
      </c>
      <c r="C13" s="35">
        <f>'CCaMC-AFOaMCpUC-pre-ret'!C13</f>
        <v>48776</v>
      </c>
      <c r="D13" s="35">
        <f>'CCaMC-AFOaMCpUC-pre-ret'!D13</f>
        <v>48776</v>
      </c>
      <c r="E13" s="35">
        <f>'CCaMC-AFOaMCpUC-pre-ret'!E13</f>
        <v>48776</v>
      </c>
      <c r="F13" s="35">
        <f>'CCaMC-AFOaMCpUC-pre-ret'!F13</f>
        <v>48776</v>
      </c>
      <c r="G13" s="35">
        <f>'CCaMC-AFOaMCpUC-pre-ret'!G13</f>
        <v>48776</v>
      </c>
      <c r="H13" s="35">
        <f>'CCaMC-AFOaMCpUC-pre-ret'!H13</f>
        <v>48776</v>
      </c>
      <c r="I13" s="35">
        <f>'CCaMC-AFOaMCpUC-pre-ret'!I13</f>
        <v>48776</v>
      </c>
      <c r="J13" s="35">
        <f>'CCaMC-AFOaMCpUC-pre-ret'!J13</f>
        <v>48776</v>
      </c>
      <c r="K13" s="35">
        <f>'CCaMC-AFOaMCpUC-pre-ret'!K13</f>
        <v>48776</v>
      </c>
      <c r="L13" s="35">
        <f>'CCaMC-AFOaMCpUC-pre-ret'!L13</f>
        <v>48776</v>
      </c>
      <c r="M13" s="35">
        <f>'CCaMC-AFOaMCpUC-pre-ret'!M13</f>
        <v>48776</v>
      </c>
      <c r="N13" s="35">
        <f>'CCaMC-AFOaMCpUC-pre-ret'!N13</f>
        <v>48776</v>
      </c>
      <c r="O13" s="35">
        <f>'CCaMC-AFOaMCpUC-pre-ret'!O13</f>
        <v>48776</v>
      </c>
      <c r="P13" s="35">
        <f>'CCaMC-AFOaMCpUC-pre-ret'!P13</f>
        <v>48776</v>
      </c>
      <c r="Q13" s="35">
        <f>'CCaMC-AFOaMCpUC-pre-ret'!Q13</f>
        <v>48776</v>
      </c>
      <c r="R13" s="35">
        <f>'CCaMC-AFOaMCpUC-pre-ret'!R13</f>
        <v>48776</v>
      </c>
      <c r="S13" s="35">
        <f>'CCaMC-AFOaMCpUC-pre-ret'!S13</f>
        <v>48776</v>
      </c>
      <c r="T13" s="35">
        <f>'CCaMC-AFOaMCpUC-pre-ret'!T13</f>
        <v>48776</v>
      </c>
      <c r="U13" s="35">
        <f>'CCaMC-AFOaMCpUC-pre-ret'!U13</f>
        <v>48776</v>
      </c>
      <c r="V13" s="35">
        <f>'CCaMC-AFOaMCpUC-pre-ret'!V13</f>
        <v>48776</v>
      </c>
      <c r="W13" s="35">
        <f>'CCaMC-AFOaMCpUC-pre-ret'!W13</f>
        <v>48776</v>
      </c>
      <c r="X13" s="35">
        <f>'CCaMC-AFOaMCpUC-pre-ret'!X13</f>
        <v>48776</v>
      </c>
      <c r="Y13" s="35">
        <f>'CCaMC-AFOaMCpUC-pre-ret'!Y13</f>
        <v>48776</v>
      </c>
      <c r="Z13" s="35">
        <f>'CCaMC-AFOaMCpUC-pre-ret'!Z13</f>
        <v>48776</v>
      </c>
      <c r="AA13" s="35">
        <f>'CCaMC-AFOaMCpUC-pre-ret'!AA13</f>
        <v>48776</v>
      </c>
      <c r="AB13" s="35">
        <f>'CCaMC-AFOaMCpUC-pre-ret'!AB13</f>
        <v>48776</v>
      </c>
      <c r="AC13" s="35">
        <f>'CCaMC-AFOaMCpUC-pre-ret'!AC13</f>
        <v>48776</v>
      </c>
      <c r="AD13" s="35">
        <f>'CCaMC-AFOaMCpUC-pre-ret'!AD13</f>
        <v>48776</v>
      </c>
      <c r="AE13" s="35">
        <f>'CCaMC-AFOaMCpUC-pre-ret'!AE13</f>
        <v>48776</v>
      </c>
      <c r="AF13" s="35">
        <f>'CCaMC-AFOaMCpUC-pre-ret'!AF13</f>
        <v>48776</v>
      </c>
      <c r="AG13" s="35">
        <f>'CCaMC-AFOaMCpUC-pre-ret'!AG13</f>
        <v>48776</v>
      </c>
      <c r="AH13" s="35">
        <f>'CCaMC-AFOaMCpUC-pre-ret'!AH13</f>
        <v>48776</v>
      </c>
      <c r="AI13" s="35">
        <f>'CCaMC-AFOaMCpUC-pre-ret'!AI13</f>
        <v>48776</v>
      </c>
      <c r="AJ13" s="35">
        <f>'CCaMC-AFOaMCpUC-pre-ret'!AJ13</f>
        <v>48776</v>
      </c>
      <c r="AK13" s="35">
        <f>'CCaMC-AFOaMCpUC-pre-ret'!AK13</f>
        <v>48776</v>
      </c>
      <c r="AL13" s="35">
        <f>'CCaMC-AFOaMCpUC-pre-ret'!AL13</f>
        <v>48776</v>
      </c>
      <c r="AM13" s="35">
        <f>'CCaMC-AFOaMCpUC-pre-ret'!AM13</f>
        <v>48776</v>
      </c>
      <c r="AN13" s="35">
        <f>'CCaMC-AFOaMCpUC-pre-ret'!AN13</f>
        <v>48776</v>
      </c>
      <c r="AO13" s="35">
        <f>'CCaMC-AFOaMCpUC-pre-ret'!AO13</f>
        <v>48776</v>
      </c>
      <c r="AP13" s="35">
        <f>'CCaMC-AFOaMCpUC-pre-ret'!AP13</f>
        <v>48776</v>
      </c>
      <c r="AQ13" s="35">
        <f>'CCaMC-AFOaMCpUC-pre-ret'!AQ13</f>
        <v>48776</v>
      </c>
      <c r="AR13" s="35">
        <f>'CCaMC-AFOaMCpUC-pre-ret'!AR13</f>
        <v>48776</v>
      </c>
      <c r="AS13" s="35">
        <f>'CCaMC-AFOaMCpUC-pre-ret'!AS13</f>
        <v>48776</v>
      </c>
      <c r="AT13" s="35">
        <f>'CCaMC-AFOaMCpUC-pre-ret'!AT13</f>
        <v>48776</v>
      </c>
      <c r="AU13" s="35">
        <f>'CCaMC-AFOaMCpUC-pre-ret'!AU13</f>
        <v>48776</v>
      </c>
      <c r="AV13" s="35">
        <f>'CCaMC-AFOaMCpUC-pre-ret'!AV13</f>
        <v>48776</v>
      </c>
      <c r="AW13" s="35">
        <f>'CCaMC-AFOaMCpUC-pre-ret'!AW13</f>
        <v>48776</v>
      </c>
      <c r="AX13" s="35">
        <f>'CCaMC-AFOaMCpUC-pre-ret'!AX13</f>
        <v>48776</v>
      </c>
      <c r="AY13" s="35">
        <f>'CCaMC-AFOaMCpUC-pre-ret'!AY13</f>
        <v>48776</v>
      </c>
      <c r="AZ13" s="35">
        <f>'CCaMC-AFOaMCpUC-pre-ret'!AZ13</f>
        <v>48776</v>
      </c>
    </row>
    <row r="14" ht="14.25" customHeight="1">
      <c r="A14" s="5" t="s">
        <v>99</v>
      </c>
      <c r="B14" s="43">
        <f>'CCaMC-AFOaMCpUC-pre-ret'!B14</f>
        <v>50000</v>
      </c>
      <c r="C14" s="35">
        <f>'CCaMC-AFOaMCpUC-pre-ret'!C14</f>
        <v>50000</v>
      </c>
      <c r="D14" s="35">
        <f>'CCaMC-AFOaMCpUC-pre-ret'!D14</f>
        <v>50000</v>
      </c>
      <c r="E14" s="35">
        <f>'CCaMC-AFOaMCpUC-pre-ret'!E14</f>
        <v>50000</v>
      </c>
      <c r="F14" s="35">
        <f>'CCaMC-AFOaMCpUC-pre-ret'!F14</f>
        <v>50000</v>
      </c>
      <c r="G14" s="35">
        <f>'CCaMC-AFOaMCpUC-pre-ret'!G14</f>
        <v>50000</v>
      </c>
      <c r="H14" s="35">
        <f>'CCaMC-AFOaMCpUC-pre-ret'!H14</f>
        <v>50000</v>
      </c>
      <c r="I14" s="35">
        <f>'CCaMC-AFOaMCpUC-pre-ret'!I14</f>
        <v>50000</v>
      </c>
      <c r="J14" s="35">
        <f>'CCaMC-AFOaMCpUC-pre-ret'!J14</f>
        <v>50000</v>
      </c>
      <c r="K14" s="35">
        <f>'CCaMC-AFOaMCpUC-pre-ret'!K14</f>
        <v>50000</v>
      </c>
      <c r="L14" s="35">
        <f>'CCaMC-AFOaMCpUC-pre-ret'!L14</f>
        <v>50000</v>
      </c>
      <c r="M14" s="35">
        <f>'CCaMC-AFOaMCpUC-pre-ret'!M14</f>
        <v>50000</v>
      </c>
      <c r="N14" s="35">
        <f>'CCaMC-AFOaMCpUC-pre-ret'!N14</f>
        <v>50000</v>
      </c>
      <c r="O14" s="35">
        <f>'CCaMC-AFOaMCpUC-pre-ret'!O14</f>
        <v>50000</v>
      </c>
      <c r="P14" s="35">
        <f>'CCaMC-AFOaMCpUC-pre-ret'!P14</f>
        <v>50000</v>
      </c>
      <c r="Q14" s="35">
        <f>'CCaMC-AFOaMCpUC-pre-ret'!Q14</f>
        <v>50000</v>
      </c>
      <c r="R14" s="35">
        <f>'CCaMC-AFOaMCpUC-pre-ret'!R14</f>
        <v>50000</v>
      </c>
      <c r="S14" s="35">
        <f>'CCaMC-AFOaMCpUC-pre-ret'!S14</f>
        <v>50000</v>
      </c>
      <c r="T14" s="35">
        <f>'CCaMC-AFOaMCpUC-pre-ret'!T14</f>
        <v>50000</v>
      </c>
      <c r="U14" s="35">
        <f>'CCaMC-AFOaMCpUC-pre-ret'!U14</f>
        <v>50000</v>
      </c>
      <c r="V14" s="35">
        <f>'CCaMC-AFOaMCpUC-pre-ret'!V14</f>
        <v>50000</v>
      </c>
      <c r="W14" s="35">
        <f>'CCaMC-AFOaMCpUC-pre-ret'!W14</f>
        <v>50000</v>
      </c>
      <c r="X14" s="35">
        <f>'CCaMC-AFOaMCpUC-pre-ret'!X14</f>
        <v>50000</v>
      </c>
      <c r="Y14" s="35">
        <f>'CCaMC-AFOaMCpUC-pre-ret'!Y14</f>
        <v>50000</v>
      </c>
      <c r="Z14" s="35">
        <f>'CCaMC-AFOaMCpUC-pre-ret'!Z14</f>
        <v>50000</v>
      </c>
      <c r="AA14" s="35">
        <f>'CCaMC-AFOaMCpUC-pre-ret'!AA14</f>
        <v>50000</v>
      </c>
      <c r="AB14" s="35">
        <f>'CCaMC-AFOaMCpUC-pre-ret'!AB14</f>
        <v>50000</v>
      </c>
      <c r="AC14" s="35">
        <f>'CCaMC-AFOaMCpUC-pre-ret'!AC14</f>
        <v>50000</v>
      </c>
      <c r="AD14" s="35">
        <f>'CCaMC-AFOaMCpUC-pre-ret'!AD14</f>
        <v>50000</v>
      </c>
      <c r="AE14" s="35">
        <f>'CCaMC-AFOaMCpUC-pre-ret'!AE14</f>
        <v>50000</v>
      </c>
      <c r="AF14" s="35">
        <f>'CCaMC-AFOaMCpUC-pre-ret'!AF14</f>
        <v>50000</v>
      </c>
      <c r="AG14" s="35">
        <f>'CCaMC-AFOaMCpUC-pre-ret'!AG14</f>
        <v>50000</v>
      </c>
      <c r="AH14" s="35">
        <f>'CCaMC-AFOaMCpUC-pre-ret'!AH14</f>
        <v>50000</v>
      </c>
      <c r="AI14" s="35">
        <f>'CCaMC-AFOaMCpUC-pre-ret'!AI14</f>
        <v>50000</v>
      </c>
      <c r="AJ14" s="35">
        <f>'CCaMC-AFOaMCpUC-pre-ret'!AJ14</f>
        <v>50000</v>
      </c>
      <c r="AK14" s="35">
        <f>'CCaMC-AFOaMCpUC-pre-ret'!AK14</f>
        <v>50000</v>
      </c>
      <c r="AL14" s="35">
        <f>'CCaMC-AFOaMCpUC-pre-ret'!AL14</f>
        <v>50000</v>
      </c>
      <c r="AM14" s="35">
        <f>'CCaMC-AFOaMCpUC-pre-ret'!AM14</f>
        <v>50000</v>
      </c>
      <c r="AN14" s="35">
        <f>'CCaMC-AFOaMCpUC-pre-ret'!AN14</f>
        <v>50000</v>
      </c>
      <c r="AO14" s="35">
        <f>'CCaMC-AFOaMCpUC-pre-ret'!AO14</f>
        <v>50000</v>
      </c>
      <c r="AP14" s="35">
        <f>'CCaMC-AFOaMCpUC-pre-ret'!AP14</f>
        <v>50000</v>
      </c>
      <c r="AQ14" s="35">
        <f>'CCaMC-AFOaMCpUC-pre-ret'!AQ14</f>
        <v>50000</v>
      </c>
      <c r="AR14" s="35">
        <f>'CCaMC-AFOaMCpUC-pre-ret'!AR14</f>
        <v>50000</v>
      </c>
      <c r="AS14" s="35">
        <f>'CCaMC-AFOaMCpUC-pre-ret'!AS14</f>
        <v>50000</v>
      </c>
      <c r="AT14" s="35">
        <f>'CCaMC-AFOaMCpUC-pre-ret'!AT14</f>
        <v>50000</v>
      </c>
      <c r="AU14" s="35">
        <f>'CCaMC-AFOaMCpUC-pre-ret'!AU14</f>
        <v>50000</v>
      </c>
      <c r="AV14" s="35">
        <f>'CCaMC-AFOaMCpUC-pre-ret'!AV14</f>
        <v>50000</v>
      </c>
      <c r="AW14" s="35">
        <f>'CCaMC-AFOaMCpUC-pre-ret'!AW14</f>
        <v>50000</v>
      </c>
      <c r="AX14" s="35">
        <f>'CCaMC-AFOaMCpUC-pre-ret'!AX14</f>
        <v>50000</v>
      </c>
      <c r="AY14" s="35">
        <f>'CCaMC-AFOaMCpUC-pre-ret'!AY14</f>
        <v>50000</v>
      </c>
      <c r="AZ14" s="35">
        <f>'CCaMC-AFOaMCpUC-pre-ret'!AZ14</f>
        <v>50000</v>
      </c>
    </row>
    <row r="15" ht="14.25" customHeight="1">
      <c r="A15" s="5" t="s">
        <v>100</v>
      </c>
      <c r="B15" s="43">
        <f>'CCaMC-AFOaMCpUC-pre-ret'!B15</f>
        <v>7680</v>
      </c>
      <c r="C15" s="35">
        <f>'CCaMC-AFOaMCpUC-pre-ret'!C15</f>
        <v>7680</v>
      </c>
      <c r="D15" s="35">
        <f>'CCaMC-AFOaMCpUC-pre-ret'!D15</f>
        <v>7680</v>
      </c>
      <c r="E15" s="35">
        <f>'CCaMC-AFOaMCpUC-pre-ret'!E15</f>
        <v>7680</v>
      </c>
      <c r="F15" s="35">
        <f>'CCaMC-AFOaMCpUC-pre-ret'!F15</f>
        <v>7680</v>
      </c>
      <c r="G15" s="35">
        <f>'CCaMC-AFOaMCpUC-pre-ret'!G15</f>
        <v>7680</v>
      </c>
      <c r="H15" s="35">
        <f>'CCaMC-AFOaMCpUC-pre-ret'!H15</f>
        <v>7680</v>
      </c>
      <c r="I15" s="35">
        <f>'CCaMC-AFOaMCpUC-pre-ret'!I15</f>
        <v>7680</v>
      </c>
      <c r="J15" s="35">
        <f>'CCaMC-AFOaMCpUC-pre-ret'!J15</f>
        <v>7680</v>
      </c>
      <c r="K15" s="35">
        <f>'CCaMC-AFOaMCpUC-pre-ret'!K15</f>
        <v>7680</v>
      </c>
      <c r="L15" s="35">
        <f>'CCaMC-AFOaMCpUC-pre-ret'!L15</f>
        <v>7680</v>
      </c>
      <c r="M15" s="35">
        <f>'CCaMC-AFOaMCpUC-pre-ret'!M15</f>
        <v>7680</v>
      </c>
      <c r="N15" s="35">
        <f>'CCaMC-AFOaMCpUC-pre-ret'!N15</f>
        <v>7680</v>
      </c>
      <c r="O15" s="35">
        <f>'CCaMC-AFOaMCpUC-pre-ret'!O15</f>
        <v>7680</v>
      </c>
      <c r="P15" s="35">
        <f>'CCaMC-AFOaMCpUC-pre-ret'!P15</f>
        <v>7680</v>
      </c>
      <c r="Q15" s="35">
        <f>'CCaMC-AFOaMCpUC-pre-ret'!Q15</f>
        <v>7680</v>
      </c>
      <c r="R15" s="35">
        <f>'CCaMC-AFOaMCpUC-pre-ret'!R15</f>
        <v>7680</v>
      </c>
      <c r="S15" s="35">
        <f>'CCaMC-AFOaMCpUC-pre-ret'!S15</f>
        <v>7680</v>
      </c>
      <c r="T15" s="35">
        <f>'CCaMC-AFOaMCpUC-pre-ret'!T15</f>
        <v>7680</v>
      </c>
      <c r="U15" s="35">
        <f>'CCaMC-AFOaMCpUC-pre-ret'!U15</f>
        <v>7680</v>
      </c>
      <c r="V15" s="35">
        <f>'CCaMC-AFOaMCpUC-pre-ret'!V15</f>
        <v>7680</v>
      </c>
      <c r="W15" s="35">
        <f>'CCaMC-AFOaMCpUC-pre-ret'!W15</f>
        <v>7680</v>
      </c>
      <c r="X15" s="35">
        <f>'CCaMC-AFOaMCpUC-pre-ret'!X15</f>
        <v>7680</v>
      </c>
      <c r="Y15" s="35">
        <f>'CCaMC-AFOaMCpUC-pre-ret'!Y15</f>
        <v>7680</v>
      </c>
      <c r="Z15" s="35">
        <f>'CCaMC-AFOaMCpUC-pre-ret'!Z15</f>
        <v>7680</v>
      </c>
      <c r="AA15" s="35">
        <f>'CCaMC-AFOaMCpUC-pre-ret'!AA15</f>
        <v>7680</v>
      </c>
      <c r="AB15" s="35">
        <f>'CCaMC-AFOaMCpUC-pre-ret'!AB15</f>
        <v>7680</v>
      </c>
      <c r="AC15" s="35">
        <f>'CCaMC-AFOaMCpUC-pre-ret'!AC15</f>
        <v>7680</v>
      </c>
      <c r="AD15" s="35">
        <f>'CCaMC-AFOaMCpUC-pre-ret'!AD15</f>
        <v>7680</v>
      </c>
      <c r="AE15" s="35">
        <f>'CCaMC-AFOaMCpUC-pre-ret'!AE15</f>
        <v>7680</v>
      </c>
      <c r="AF15" s="35">
        <f>'CCaMC-AFOaMCpUC-pre-ret'!AF15</f>
        <v>7680</v>
      </c>
      <c r="AG15" s="35">
        <f>'CCaMC-AFOaMCpUC-pre-ret'!AG15</f>
        <v>7680</v>
      </c>
      <c r="AH15" s="35">
        <f>'CCaMC-AFOaMCpUC-pre-ret'!AH15</f>
        <v>7680</v>
      </c>
      <c r="AI15" s="35">
        <f>'CCaMC-AFOaMCpUC-pre-ret'!AI15</f>
        <v>7680</v>
      </c>
      <c r="AJ15" s="35">
        <f>'CCaMC-AFOaMCpUC-pre-ret'!AJ15</f>
        <v>7680</v>
      </c>
      <c r="AK15" s="35">
        <f>'CCaMC-AFOaMCpUC-pre-ret'!AK15</f>
        <v>7680</v>
      </c>
      <c r="AL15" s="35">
        <f>'CCaMC-AFOaMCpUC-pre-ret'!AL15</f>
        <v>7680</v>
      </c>
      <c r="AM15" s="35">
        <f>'CCaMC-AFOaMCpUC-pre-ret'!AM15</f>
        <v>7680</v>
      </c>
      <c r="AN15" s="35">
        <f>'CCaMC-AFOaMCpUC-pre-ret'!AN15</f>
        <v>7680</v>
      </c>
      <c r="AO15" s="35">
        <f>'CCaMC-AFOaMCpUC-pre-ret'!AO15</f>
        <v>7680</v>
      </c>
      <c r="AP15" s="35">
        <f>'CCaMC-AFOaMCpUC-pre-ret'!AP15</f>
        <v>7680</v>
      </c>
      <c r="AQ15" s="35">
        <f>'CCaMC-AFOaMCpUC-pre-ret'!AQ15</f>
        <v>7680</v>
      </c>
      <c r="AR15" s="35">
        <f>'CCaMC-AFOaMCpUC-pre-ret'!AR15</f>
        <v>7680</v>
      </c>
      <c r="AS15" s="35">
        <f>'CCaMC-AFOaMCpUC-pre-ret'!AS15</f>
        <v>7680</v>
      </c>
      <c r="AT15" s="35">
        <f>'CCaMC-AFOaMCpUC-pre-ret'!AT15</f>
        <v>7680</v>
      </c>
      <c r="AU15" s="35">
        <f>'CCaMC-AFOaMCpUC-pre-ret'!AU15</f>
        <v>7680</v>
      </c>
      <c r="AV15" s="35">
        <f>'CCaMC-AFOaMCpUC-pre-ret'!AV15</f>
        <v>7680</v>
      </c>
      <c r="AW15" s="35">
        <f>'CCaMC-AFOaMCpUC-pre-ret'!AW15</f>
        <v>7680</v>
      </c>
      <c r="AX15" s="35">
        <f>'CCaMC-AFOaMCpUC-pre-ret'!AX15</f>
        <v>7680</v>
      </c>
      <c r="AY15" s="35">
        <f>'CCaMC-AFOaMCpUC-pre-ret'!AY15</f>
        <v>7680</v>
      </c>
      <c r="AZ15" s="35">
        <f>'CCaMC-AFOaMCpUC-pre-ret'!AZ15</f>
        <v>7680</v>
      </c>
    </row>
    <row r="16" ht="14.25" customHeight="1">
      <c r="A16" s="5" t="s">
        <v>101</v>
      </c>
      <c r="B16" s="43">
        <f>'CCaMC-AFOaMCpUC-pre-ret'!B16</f>
        <v>7680</v>
      </c>
      <c r="C16" s="35">
        <f>'CCaMC-AFOaMCpUC-pre-ret'!C16</f>
        <v>7680</v>
      </c>
      <c r="D16" s="35">
        <f>'CCaMC-AFOaMCpUC-pre-ret'!D16</f>
        <v>7680</v>
      </c>
      <c r="E16" s="35">
        <f>'CCaMC-AFOaMCpUC-pre-ret'!E16</f>
        <v>7680</v>
      </c>
      <c r="F16" s="35">
        <f>'CCaMC-AFOaMCpUC-pre-ret'!F16</f>
        <v>7680</v>
      </c>
      <c r="G16" s="35">
        <f>'CCaMC-AFOaMCpUC-pre-ret'!G16</f>
        <v>7680</v>
      </c>
      <c r="H16" s="35">
        <f>'CCaMC-AFOaMCpUC-pre-ret'!H16</f>
        <v>7680</v>
      </c>
      <c r="I16" s="35">
        <f>'CCaMC-AFOaMCpUC-pre-ret'!I16</f>
        <v>7680</v>
      </c>
      <c r="J16" s="35">
        <f>'CCaMC-AFOaMCpUC-pre-ret'!J16</f>
        <v>7680</v>
      </c>
      <c r="K16" s="35">
        <f>'CCaMC-AFOaMCpUC-pre-ret'!K16</f>
        <v>7680</v>
      </c>
      <c r="L16" s="35">
        <f>'CCaMC-AFOaMCpUC-pre-ret'!L16</f>
        <v>7680</v>
      </c>
      <c r="M16" s="35">
        <f>'CCaMC-AFOaMCpUC-pre-ret'!M16</f>
        <v>7680</v>
      </c>
      <c r="N16" s="35">
        <f>'CCaMC-AFOaMCpUC-pre-ret'!N16</f>
        <v>7680</v>
      </c>
      <c r="O16" s="35">
        <f>'CCaMC-AFOaMCpUC-pre-ret'!O16</f>
        <v>7680</v>
      </c>
      <c r="P16" s="35">
        <f>'CCaMC-AFOaMCpUC-pre-ret'!P16</f>
        <v>7680</v>
      </c>
      <c r="Q16" s="35">
        <f>'CCaMC-AFOaMCpUC-pre-ret'!Q16</f>
        <v>7680</v>
      </c>
      <c r="R16" s="35">
        <f>'CCaMC-AFOaMCpUC-pre-ret'!R16</f>
        <v>7680</v>
      </c>
      <c r="S16" s="35">
        <f>'CCaMC-AFOaMCpUC-pre-ret'!S16</f>
        <v>7680</v>
      </c>
      <c r="T16" s="35">
        <f>'CCaMC-AFOaMCpUC-pre-ret'!T16</f>
        <v>7680</v>
      </c>
      <c r="U16" s="35">
        <f>'CCaMC-AFOaMCpUC-pre-ret'!U16</f>
        <v>7680</v>
      </c>
      <c r="V16" s="35">
        <f>'CCaMC-AFOaMCpUC-pre-ret'!V16</f>
        <v>7680</v>
      </c>
      <c r="W16" s="35">
        <f>'CCaMC-AFOaMCpUC-pre-ret'!W16</f>
        <v>7680</v>
      </c>
      <c r="X16" s="35">
        <f>'CCaMC-AFOaMCpUC-pre-ret'!X16</f>
        <v>7680</v>
      </c>
      <c r="Y16" s="35">
        <f>'CCaMC-AFOaMCpUC-pre-ret'!Y16</f>
        <v>7680</v>
      </c>
      <c r="Z16" s="35">
        <f>'CCaMC-AFOaMCpUC-pre-ret'!Z16</f>
        <v>7680</v>
      </c>
      <c r="AA16" s="35">
        <f>'CCaMC-AFOaMCpUC-pre-ret'!AA16</f>
        <v>7680</v>
      </c>
      <c r="AB16" s="35">
        <f>'CCaMC-AFOaMCpUC-pre-ret'!AB16</f>
        <v>7680</v>
      </c>
      <c r="AC16" s="35">
        <f>'CCaMC-AFOaMCpUC-pre-ret'!AC16</f>
        <v>7680</v>
      </c>
      <c r="AD16" s="35">
        <f>'CCaMC-AFOaMCpUC-pre-ret'!AD16</f>
        <v>7680</v>
      </c>
      <c r="AE16" s="35">
        <f>'CCaMC-AFOaMCpUC-pre-ret'!AE16</f>
        <v>7680</v>
      </c>
      <c r="AF16" s="35">
        <f>'CCaMC-AFOaMCpUC-pre-ret'!AF16</f>
        <v>7680</v>
      </c>
      <c r="AG16" s="35">
        <f>'CCaMC-AFOaMCpUC-pre-ret'!AG16</f>
        <v>7680</v>
      </c>
      <c r="AH16" s="35">
        <f>'CCaMC-AFOaMCpUC-pre-ret'!AH16</f>
        <v>7680</v>
      </c>
      <c r="AI16" s="35">
        <f>'CCaMC-AFOaMCpUC-pre-ret'!AI16</f>
        <v>7680</v>
      </c>
      <c r="AJ16" s="35">
        <f>'CCaMC-AFOaMCpUC-pre-ret'!AJ16</f>
        <v>7680</v>
      </c>
      <c r="AK16" s="35">
        <f>'CCaMC-AFOaMCpUC-pre-ret'!AK16</f>
        <v>7680</v>
      </c>
      <c r="AL16" s="35">
        <f>'CCaMC-AFOaMCpUC-pre-ret'!AL16</f>
        <v>7680</v>
      </c>
      <c r="AM16" s="35">
        <f>'CCaMC-AFOaMCpUC-pre-ret'!AM16</f>
        <v>7680</v>
      </c>
      <c r="AN16" s="35">
        <f>'CCaMC-AFOaMCpUC-pre-ret'!AN16</f>
        <v>7680</v>
      </c>
      <c r="AO16" s="35">
        <f>'CCaMC-AFOaMCpUC-pre-ret'!AO16</f>
        <v>7680</v>
      </c>
      <c r="AP16" s="35">
        <f>'CCaMC-AFOaMCpUC-pre-ret'!AP16</f>
        <v>7680</v>
      </c>
      <c r="AQ16" s="35">
        <f>'CCaMC-AFOaMCpUC-pre-ret'!AQ16</f>
        <v>7680</v>
      </c>
      <c r="AR16" s="35">
        <f>'CCaMC-AFOaMCpUC-pre-ret'!AR16</f>
        <v>7680</v>
      </c>
      <c r="AS16" s="35">
        <f>'CCaMC-AFOaMCpUC-pre-ret'!AS16</f>
        <v>7680</v>
      </c>
      <c r="AT16" s="35">
        <f>'CCaMC-AFOaMCpUC-pre-ret'!AT16</f>
        <v>7680</v>
      </c>
      <c r="AU16" s="35">
        <f>'CCaMC-AFOaMCpUC-pre-ret'!AU16</f>
        <v>7680</v>
      </c>
      <c r="AV16" s="35">
        <f>'CCaMC-AFOaMCpUC-pre-ret'!AV16</f>
        <v>7680</v>
      </c>
      <c r="AW16" s="35">
        <f>'CCaMC-AFOaMCpUC-pre-ret'!AW16</f>
        <v>7680</v>
      </c>
      <c r="AX16" s="35">
        <f>'CCaMC-AFOaMCpUC-pre-ret'!AX16</f>
        <v>7680</v>
      </c>
      <c r="AY16" s="35">
        <f>'CCaMC-AFOaMCpUC-pre-ret'!AY16</f>
        <v>7680</v>
      </c>
      <c r="AZ16" s="35">
        <f>'CCaMC-AFOaMCpUC-pre-ret'!AZ16</f>
        <v>7680</v>
      </c>
    </row>
    <row r="17" ht="14.25" customHeight="1">
      <c r="A17" s="5" t="s">
        <v>102</v>
      </c>
      <c r="B17" s="43">
        <f>'CCaMC-AFOaMCpUC-pre-ret'!B17</f>
        <v>233952</v>
      </c>
      <c r="C17" s="35">
        <f>'CCaMC-AFOaMCpUC-pre-ret'!C17</f>
        <v>233952</v>
      </c>
      <c r="D17" s="35">
        <f>'CCaMC-AFOaMCpUC-pre-ret'!D17</f>
        <v>233952</v>
      </c>
      <c r="E17" s="35">
        <f>'CCaMC-AFOaMCpUC-pre-ret'!E17</f>
        <v>233952</v>
      </c>
      <c r="F17" s="35">
        <f>'CCaMC-AFOaMCpUC-pre-ret'!F17</f>
        <v>233952</v>
      </c>
      <c r="G17" s="35">
        <f>'CCaMC-AFOaMCpUC-pre-ret'!G17</f>
        <v>233952</v>
      </c>
      <c r="H17" s="35">
        <f>'CCaMC-AFOaMCpUC-pre-ret'!H17</f>
        <v>233952</v>
      </c>
      <c r="I17" s="35">
        <f>'CCaMC-AFOaMCpUC-pre-ret'!I17</f>
        <v>233952</v>
      </c>
      <c r="J17" s="35">
        <f>'CCaMC-AFOaMCpUC-pre-ret'!J17</f>
        <v>233952</v>
      </c>
      <c r="K17" s="35">
        <f>'CCaMC-AFOaMCpUC-pre-ret'!K17</f>
        <v>233952</v>
      </c>
      <c r="L17" s="35">
        <f>'CCaMC-AFOaMCpUC-pre-ret'!L17</f>
        <v>233952</v>
      </c>
      <c r="M17" s="35">
        <f>'CCaMC-AFOaMCpUC-pre-ret'!M17</f>
        <v>233952</v>
      </c>
      <c r="N17" s="35">
        <f>'CCaMC-AFOaMCpUC-pre-ret'!N17</f>
        <v>233952</v>
      </c>
      <c r="O17" s="35">
        <f>'CCaMC-AFOaMCpUC-pre-ret'!O17</f>
        <v>233952</v>
      </c>
      <c r="P17" s="35">
        <f>'CCaMC-AFOaMCpUC-pre-ret'!P17</f>
        <v>233952</v>
      </c>
      <c r="Q17" s="35">
        <f>'CCaMC-AFOaMCpUC-pre-ret'!Q17</f>
        <v>233952</v>
      </c>
      <c r="R17" s="35">
        <f>'CCaMC-AFOaMCpUC-pre-ret'!R17</f>
        <v>233952</v>
      </c>
      <c r="S17" s="35">
        <f>'CCaMC-AFOaMCpUC-pre-ret'!S17</f>
        <v>233952</v>
      </c>
      <c r="T17" s="35">
        <f>'CCaMC-AFOaMCpUC-pre-ret'!T17</f>
        <v>233952</v>
      </c>
      <c r="U17" s="35">
        <f>'CCaMC-AFOaMCpUC-pre-ret'!U17</f>
        <v>233952</v>
      </c>
      <c r="V17" s="35">
        <f>'CCaMC-AFOaMCpUC-pre-ret'!V17</f>
        <v>233952</v>
      </c>
      <c r="W17" s="35">
        <f>'CCaMC-AFOaMCpUC-pre-ret'!W17</f>
        <v>233952</v>
      </c>
      <c r="X17" s="35">
        <f>'CCaMC-AFOaMCpUC-pre-ret'!X17</f>
        <v>233952</v>
      </c>
      <c r="Y17" s="35">
        <f>'CCaMC-AFOaMCpUC-pre-ret'!Y17</f>
        <v>233952</v>
      </c>
      <c r="Z17" s="35">
        <f>'CCaMC-AFOaMCpUC-pre-ret'!Z17</f>
        <v>233952</v>
      </c>
      <c r="AA17" s="35">
        <f>'CCaMC-AFOaMCpUC-pre-ret'!AA17</f>
        <v>233952</v>
      </c>
      <c r="AB17" s="35">
        <f>'CCaMC-AFOaMCpUC-pre-ret'!AB17</f>
        <v>233952</v>
      </c>
      <c r="AC17" s="35">
        <f>'CCaMC-AFOaMCpUC-pre-ret'!AC17</f>
        <v>233952</v>
      </c>
      <c r="AD17" s="35">
        <f>'CCaMC-AFOaMCpUC-pre-ret'!AD17</f>
        <v>233952</v>
      </c>
      <c r="AE17" s="35">
        <f>'CCaMC-AFOaMCpUC-pre-ret'!AE17</f>
        <v>233952</v>
      </c>
      <c r="AF17" s="35">
        <f>'CCaMC-AFOaMCpUC-pre-ret'!AF17</f>
        <v>233952</v>
      </c>
      <c r="AG17" s="35">
        <f>'CCaMC-AFOaMCpUC-pre-ret'!AG17</f>
        <v>233952</v>
      </c>
      <c r="AH17" s="35">
        <f>'CCaMC-AFOaMCpUC-pre-ret'!AH17</f>
        <v>233952</v>
      </c>
      <c r="AI17" s="35">
        <f>'CCaMC-AFOaMCpUC-pre-ret'!AI17</f>
        <v>233952</v>
      </c>
      <c r="AJ17" s="35">
        <f>'CCaMC-AFOaMCpUC-pre-ret'!AJ17</f>
        <v>233952</v>
      </c>
      <c r="AK17" s="35">
        <f>'CCaMC-AFOaMCpUC-pre-ret'!AK17</f>
        <v>233952</v>
      </c>
      <c r="AL17" s="35">
        <f>'CCaMC-AFOaMCpUC-pre-ret'!AL17</f>
        <v>233952</v>
      </c>
      <c r="AM17" s="35">
        <f>'CCaMC-AFOaMCpUC-pre-ret'!AM17</f>
        <v>233952</v>
      </c>
      <c r="AN17" s="35">
        <f>'CCaMC-AFOaMCpUC-pre-ret'!AN17</f>
        <v>233952</v>
      </c>
      <c r="AO17" s="35">
        <f>'CCaMC-AFOaMCpUC-pre-ret'!AO17</f>
        <v>233952</v>
      </c>
      <c r="AP17" s="35">
        <f>'CCaMC-AFOaMCpUC-pre-ret'!AP17</f>
        <v>233952</v>
      </c>
      <c r="AQ17" s="35">
        <f>'CCaMC-AFOaMCpUC-pre-ret'!AQ17</f>
        <v>233952</v>
      </c>
      <c r="AR17" s="35">
        <f>'CCaMC-AFOaMCpUC-pre-ret'!AR17</f>
        <v>233952</v>
      </c>
      <c r="AS17" s="35">
        <f>'CCaMC-AFOaMCpUC-pre-ret'!AS17</f>
        <v>233952</v>
      </c>
      <c r="AT17" s="35">
        <f>'CCaMC-AFOaMCpUC-pre-ret'!AT17</f>
        <v>233952</v>
      </c>
      <c r="AU17" s="35">
        <f>'CCaMC-AFOaMCpUC-pre-ret'!AU17</f>
        <v>233952</v>
      </c>
      <c r="AV17" s="35">
        <f>'CCaMC-AFOaMCpUC-pre-ret'!AV17</f>
        <v>233952</v>
      </c>
      <c r="AW17" s="35">
        <f>'CCaMC-AFOaMCpUC-pre-ret'!AW17</f>
        <v>233952</v>
      </c>
      <c r="AX17" s="35">
        <f>'CCaMC-AFOaMCpUC-pre-ret'!AX17</f>
        <v>233952</v>
      </c>
      <c r="AY17" s="35">
        <f>'CCaMC-AFOaMCpUC-pre-ret'!AY17</f>
        <v>233952</v>
      </c>
      <c r="AZ17" s="35">
        <f>'CCaMC-AFOaMCpUC-pre-ret'!AZ17</f>
        <v>233952</v>
      </c>
    </row>
    <row r="18" ht="14.25" customHeight="1">
      <c r="C18" s="5"/>
    </row>
    <row r="19" ht="14.25" customHeight="1">
      <c r="A19" s="1"/>
    </row>
    <row r="20" ht="14.25" customHeight="1">
      <c r="F20" s="1"/>
      <c r="G20" s="1"/>
      <c r="H20" s="1"/>
      <c r="I20" s="1"/>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6.43"/>
    <col customWidth="1" min="2" max="32" width="7.29"/>
  </cols>
  <sheetData>
    <row r="1" ht="14.25" customHeight="1">
      <c r="A1" s="44" t="s">
        <v>139</v>
      </c>
      <c r="B1" s="22">
        <v>2020.0</v>
      </c>
      <c r="C1" s="42">
        <v>2021.0</v>
      </c>
      <c r="D1" s="42">
        <v>2022.0</v>
      </c>
      <c r="E1" s="42">
        <v>2023.0</v>
      </c>
      <c r="F1" s="42">
        <v>2024.0</v>
      </c>
      <c r="G1" s="42">
        <v>2025.0</v>
      </c>
      <c r="H1" s="42">
        <v>2026.0</v>
      </c>
      <c r="I1" s="42">
        <v>2027.0</v>
      </c>
      <c r="J1" s="42">
        <v>2028.0</v>
      </c>
      <c r="K1" s="42">
        <v>2029.0</v>
      </c>
      <c r="L1" s="42">
        <v>2030.0</v>
      </c>
      <c r="M1" s="42">
        <v>2031.0</v>
      </c>
      <c r="N1" s="42">
        <v>2032.0</v>
      </c>
      <c r="O1" s="42">
        <v>2033.0</v>
      </c>
      <c r="P1" s="42">
        <v>2034.0</v>
      </c>
      <c r="Q1" s="42">
        <v>2035.0</v>
      </c>
      <c r="R1" s="42">
        <v>2036.0</v>
      </c>
      <c r="S1" s="42">
        <v>2037.0</v>
      </c>
      <c r="T1" s="42">
        <v>2038.0</v>
      </c>
      <c r="U1" s="42">
        <v>2039.0</v>
      </c>
      <c r="V1" s="42">
        <v>2040.0</v>
      </c>
      <c r="W1" s="42">
        <v>2041.0</v>
      </c>
      <c r="X1" s="42">
        <v>2042.0</v>
      </c>
      <c r="Y1" s="42">
        <v>2043.0</v>
      </c>
      <c r="Z1" s="42">
        <v>2044.0</v>
      </c>
      <c r="AA1" s="42">
        <v>2045.0</v>
      </c>
      <c r="AB1" s="42">
        <v>2046.0</v>
      </c>
      <c r="AC1" s="42">
        <v>2047.0</v>
      </c>
      <c r="AD1" s="42">
        <v>2048.0</v>
      </c>
      <c r="AE1" s="42">
        <v>2049.0</v>
      </c>
      <c r="AF1" s="42">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ht="14.25" customHeight="1">
      <c r="A2" s="5" t="s">
        <v>61</v>
      </c>
      <c r="B2" s="41">
        <f>Cal!B21</f>
        <v>0.12</v>
      </c>
      <c r="C2" s="41">
        <f t="shared" ref="C2:D2" si="1">$B$2+(($E$2-$B$2)/($E$1-$B$1))*(C1-$B$1)</f>
        <v>0.12</v>
      </c>
      <c r="D2" s="41">
        <f t="shared" si="1"/>
        <v>0.12</v>
      </c>
      <c r="E2" s="41">
        <f>Cal!C21</f>
        <v>0.12</v>
      </c>
      <c r="F2" s="41">
        <f t="shared" ref="F2:K2" si="2">$E2+(($L2-$E2)/($L$1-$E$1))*(F$1-$E$1)</f>
        <v>0.12</v>
      </c>
      <c r="G2" s="41">
        <f t="shared" si="2"/>
        <v>0.12</v>
      </c>
      <c r="H2" s="41">
        <f t="shared" si="2"/>
        <v>0.12</v>
      </c>
      <c r="I2" s="41">
        <f t="shared" si="2"/>
        <v>0.12</v>
      </c>
      <c r="J2" s="41">
        <f t="shared" si="2"/>
        <v>0.12</v>
      </c>
      <c r="K2" s="41">
        <f t="shared" si="2"/>
        <v>0.12</v>
      </c>
      <c r="L2" s="41">
        <f>Cal!D21</f>
        <v>0.12</v>
      </c>
      <c r="M2" s="41">
        <f t="shared" ref="M2:AE2" si="3">$L2+(($AF2-$L2)/($AF$1-$L$1))*(M$1-$L$1)</f>
        <v>0.12</v>
      </c>
      <c r="N2" s="41">
        <f t="shared" si="3"/>
        <v>0.12</v>
      </c>
      <c r="O2" s="41">
        <f t="shared" si="3"/>
        <v>0.12</v>
      </c>
      <c r="P2" s="41">
        <f t="shared" si="3"/>
        <v>0.12</v>
      </c>
      <c r="Q2" s="41">
        <f t="shared" si="3"/>
        <v>0.12</v>
      </c>
      <c r="R2" s="41">
        <f t="shared" si="3"/>
        <v>0.12</v>
      </c>
      <c r="S2" s="41">
        <f t="shared" si="3"/>
        <v>0.12</v>
      </c>
      <c r="T2" s="41">
        <f t="shared" si="3"/>
        <v>0.12</v>
      </c>
      <c r="U2" s="41">
        <f t="shared" si="3"/>
        <v>0.12</v>
      </c>
      <c r="V2" s="41">
        <f t="shared" si="3"/>
        <v>0.12</v>
      </c>
      <c r="W2" s="41">
        <f t="shared" si="3"/>
        <v>0.12</v>
      </c>
      <c r="X2" s="41">
        <f t="shared" si="3"/>
        <v>0.12</v>
      </c>
      <c r="Y2" s="41">
        <f t="shared" si="3"/>
        <v>0.12</v>
      </c>
      <c r="Z2" s="41">
        <f t="shared" si="3"/>
        <v>0.12</v>
      </c>
      <c r="AA2" s="41">
        <f t="shared" si="3"/>
        <v>0.12</v>
      </c>
      <c r="AB2" s="41">
        <f t="shared" si="3"/>
        <v>0.12</v>
      </c>
      <c r="AC2" s="41">
        <f t="shared" si="3"/>
        <v>0.12</v>
      </c>
      <c r="AD2" s="41">
        <f t="shared" si="3"/>
        <v>0.12</v>
      </c>
      <c r="AE2" s="41">
        <f t="shared" si="3"/>
        <v>0.12</v>
      </c>
      <c r="AF2" s="41">
        <f>Cal!E21</f>
        <v>0.12</v>
      </c>
      <c r="AG2" s="41">
        <f t="shared" ref="AG2:AZ2" si="4">_xlfn.FORECAST.LINEAR(AG$1, $AC2:$AE2, $AC$1:$AE$1)</f>
        <v>0.12</v>
      </c>
      <c r="AH2" s="41">
        <f t="shared" si="4"/>
        <v>0.12</v>
      </c>
      <c r="AI2" s="41">
        <f t="shared" si="4"/>
        <v>0.12</v>
      </c>
      <c r="AJ2" s="41">
        <f t="shared" si="4"/>
        <v>0.12</v>
      </c>
      <c r="AK2" s="41">
        <f t="shared" si="4"/>
        <v>0.12</v>
      </c>
      <c r="AL2" s="41">
        <f t="shared" si="4"/>
        <v>0.12</v>
      </c>
      <c r="AM2" s="41">
        <f t="shared" si="4"/>
        <v>0.12</v>
      </c>
      <c r="AN2" s="41">
        <f t="shared" si="4"/>
        <v>0.12</v>
      </c>
      <c r="AO2" s="41">
        <f t="shared" si="4"/>
        <v>0.12</v>
      </c>
      <c r="AP2" s="41">
        <f t="shared" si="4"/>
        <v>0.12</v>
      </c>
      <c r="AQ2" s="41">
        <f t="shared" si="4"/>
        <v>0.12</v>
      </c>
      <c r="AR2" s="41">
        <f t="shared" si="4"/>
        <v>0.12</v>
      </c>
      <c r="AS2" s="41">
        <f t="shared" si="4"/>
        <v>0.12</v>
      </c>
      <c r="AT2" s="41">
        <f t="shared" si="4"/>
        <v>0.12</v>
      </c>
      <c r="AU2" s="41">
        <f t="shared" si="4"/>
        <v>0.12</v>
      </c>
      <c r="AV2" s="41">
        <f t="shared" si="4"/>
        <v>0.12</v>
      </c>
      <c r="AW2" s="41">
        <f t="shared" si="4"/>
        <v>0.12</v>
      </c>
      <c r="AX2" s="41">
        <f t="shared" si="4"/>
        <v>0.12</v>
      </c>
      <c r="AY2" s="41">
        <f t="shared" si="4"/>
        <v>0.12</v>
      </c>
      <c r="AZ2" s="41">
        <f t="shared" si="4"/>
        <v>0.12</v>
      </c>
    </row>
    <row r="3" ht="14.25" customHeight="1">
      <c r="A3" s="5" t="s">
        <v>92</v>
      </c>
      <c r="B3" s="41">
        <f>Cal!B22</f>
        <v>0.1248</v>
      </c>
      <c r="C3" s="41">
        <f t="shared" ref="C3:D3" si="5">$B$3+(($E$3-$B$3)/($E$1-$B$1))*(C$1-$B$1)</f>
        <v>0.1248</v>
      </c>
      <c r="D3" s="41">
        <f t="shared" si="5"/>
        <v>0.1248</v>
      </c>
      <c r="E3" s="41">
        <f>Cal!C22</f>
        <v>0.1248</v>
      </c>
      <c r="F3" s="41">
        <f t="shared" ref="F3:K3" si="6">$E3+(($L3-$E3)/($L$1-$E$1))*(F$1-$E$1)</f>
        <v>0.1248</v>
      </c>
      <c r="G3" s="41">
        <f t="shared" si="6"/>
        <v>0.1248</v>
      </c>
      <c r="H3" s="41">
        <f t="shared" si="6"/>
        <v>0.1248</v>
      </c>
      <c r="I3" s="41">
        <f t="shared" si="6"/>
        <v>0.1248</v>
      </c>
      <c r="J3" s="41">
        <f t="shared" si="6"/>
        <v>0.1248</v>
      </c>
      <c r="K3" s="41">
        <f t="shared" si="6"/>
        <v>0.1248</v>
      </c>
      <c r="L3" s="41">
        <f>Cal!D22</f>
        <v>0.1248</v>
      </c>
      <c r="M3" s="41">
        <f t="shared" ref="M3:AE3" si="7">$L3+(($AF3-$L3)/($AF$1-$L$1))*(M$1-$L$1)</f>
        <v>0.1248</v>
      </c>
      <c r="N3" s="41">
        <f t="shared" si="7"/>
        <v>0.1248</v>
      </c>
      <c r="O3" s="41">
        <f t="shared" si="7"/>
        <v>0.1248</v>
      </c>
      <c r="P3" s="41">
        <f t="shared" si="7"/>
        <v>0.1248</v>
      </c>
      <c r="Q3" s="41">
        <f t="shared" si="7"/>
        <v>0.1248</v>
      </c>
      <c r="R3" s="41">
        <f t="shared" si="7"/>
        <v>0.1248</v>
      </c>
      <c r="S3" s="41">
        <f t="shared" si="7"/>
        <v>0.1248</v>
      </c>
      <c r="T3" s="41">
        <f t="shared" si="7"/>
        <v>0.1248</v>
      </c>
      <c r="U3" s="41">
        <f t="shared" si="7"/>
        <v>0.1248</v>
      </c>
      <c r="V3" s="41">
        <f t="shared" si="7"/>
        <v>0.1248</v>
      </c>
      <c r="W3" s="41">
        <f t="shared" si="7"/>
        <v>0.1248</v>
      </c>
      <c r="X3" s="41">
        <f t="shared" si="7"/>
        <v>0.1248</v>
      </c>
      <c r="Y3" s="41">
        <f t="shared" si="7"/>
        <v>0.1248</v>
      </c>
      <c r="Z3" s="41">
        <f t="shared" si="7"/>
        <v>0.1248</v>
      </c>
      <c r="AA3" s="41">
        <f t="shared" si="7"/>
        <v>0.1248</v>
      </c>
      <c r="AB3" s="41">
        <f t="shared" si="7"/>
        <v>0.1248</v>
      </c>
      <c r="AC3" s="41">
        <f t="shared" si="7"/>
        <v>0.1248</v>
      </c>
      <c r="AD3" s="41">
        <f t="shared" si="7"/>
        <v>0.1248</v>
      </c>
      <c r="AE3" s="41">
        <f t="shared" si="7"/>
        <v>0.1248</v>
      </c>
      <c r="AF3" s="41">
        <f>Cal!E22</f>
        <v>0.1248</v>
      </c>
      <c r="AG3" s="41">
        <f t="shared" ref="AG3:AZ3" si="8">_xlfn.FORECAST.LINEAR(AG$1, $AC3:$AE3, $AC$1:$AE$1)</f>
        <v>0.1248</v>
      </c>
      <c r="AH3" s="41">
        <f t="shared" si="8"/>
        <v>0.1248</v>
      </c>
      <c r="AI3" s="41">
        <f t="shared" si="8"/>
        <v>0.1248</v>
      </c>
      <c r="AJ3" s="41">
        <f t="shared" si="8"/>
        <v>0.1248</v>
      </c>
      <c r="AK3" s="41">
        <f t="shared" si="8"/>
        <v>0.1248</v>
      </c>
      <c r="AL3" s="41">
        <f t="shared" si="8"/>
        <v>0.1248</v>
      </c>
      <c r="AM3" s="41">
        <f t="shared" si="8"/>
        <v>0.1248</v>
      </c>
      <c r="AN3" s="41">
        <f t="shared" si="8"/>
        <v>0.1248</v>
      </c>
      <c r="AO3" s="41">
        <f t="shared" si="8"/>
        <v>0.1248</v>
      </c>
      <c r="AP3" s="41">
        <f t="shared" si="8"/>
        <v>0.1248</v>
      </c>
      <c r="AQ3" s="41">
        <f t="shared" si="8"/>
        <v>0.1248</v>
      </c>
      <c r="AR3" s="41">
        <f t="shared" si="8"/>
        <v>0.1248</v>
      </c>
      <c r="AS3" s="41">
        <f t="shared" si="8"/>
        <v>0.1248</v>
      </c>
      <c r="AT3" s="41">
        <f t="shared" si="8"/>
        <v>0.1248</v>
      </c>
      <c r="AU3" s="41">
        <f t="shared" si="8"/>
        <v>0.1248</v>
      </c>
      <c r="AV3" s="41">
        <f t="shared" si="8"/>
        <v>0.1248</v>
      </c>
      <c r="AW3" s="41">
        <f t="shared" si="8"/>
        <v>0.1248</v>
      </c>
      <c r="AX3" s="41">
        <f t="shared" si="8"/>
        <v>0.1248</v>
      </c>
      <c r="AY3" s="41">
        <f t="shared" si="8"/>
        <v>0.1248</v>
      </c>
      <c r="AZ3" s="41">
        <f t="shared" si="8"/>
        <v>0.1248</v>
      </c>
    </row>
    <row r="4" ht="14.25" customHeight="1">
      <c r="A4" s="5" t="s">
        <v>69</v>
      </c>
      <c r="B4" s="41">
        <f>Cal!B23</f>
        <v>1.87</v>
      </c>
      <c r="C4" s="41">
        <f t="shared" ref="C4:D4" si="9">$B4+(($E4-$B4)/($E$1-$B$1))*(C$1-$B$1)</f>
        <v>1.87</v>
      </c>
      <c r="D4" s="41">
        <f t="shared" si="9"/>
        <v>1.87</v>
      </c>
      <c r="E4" s="41">
        <f>Cal!C23</f>
        <v>1.87</v>
      </c>
      <c r="F4" s="41">
        <f t="shared" ref="F4:K4" si="10">$E4+(($L4-$E4)/($L$1-$E$1))*(F$1-$E$1)</f>
        <v>1.87</v>
      </c>
      <c r="G4" s="41">
        <f t="shared" si="10"/>
        <v>1.87</v>
      </c>
      <c r="H4" s="41">
        <f t="shared" si="10"/>
        <v>1.87</v>
      </c>
      <c r="I4" s="41">
        <f t="shared" si="10"/>
        <v>1.87</v>
      </c>
      <c r="J4" s="41">
        <f t="shared" si="10"/>
        <v>1.87</v>
      </c>
      <c r="K4" s="41">
        <f t="shared" si="10"/>
        <v>1.87</v>
      </c>
      <c r="L4" s="41">
        <f>Cal!D23</f>
        <v>1.87</v>
      </c>
      <c r="M4" s="41">
        <f t="shared" ref="M4:AE4" si="11">$L4+(($AF4-$L4)/($AF$1-$L$1))*(M$1-$L$1)</f>
        <v>1.87</v>
      </c>
      <c r="N4" s="41">
        <f t="shared" si="11"/>
        <v>1.87</v>
      </c>
      <c r="O4" s="41">
        <f t="shared" si="11"/>
        <v>1.87</v>
      </c>
      <c r="P4" s="41">
        <f t="shared" si="11"/>
        <v>1.87</v>
      </c>
      <c r="Q4" s="41">
        <f t="shared" si="11"/>
        <v>1.87</v>
      </c>
      <c r="R4" s="41">
        <f t="shared" si="11"/>
        <v>1.87</v>
      </c>
      <c r="S4" s="41">
        <f t="shared" si="11"/>
        <v>1.87</v>
      </c>
      <c r="T4" s="41">
        <f t="shared" si="11"/>
        <v>1.87</v>
      </c>
      <c r="U4" s="41">
        <f t="shared" si="11"/>
        <v>1.87</v>
      </c>
      <c r="V4" s="41">
        <f t="shared" si="11"/>
        <v>1.87</v>
      </c>
      <c r="W4" s="41">
        <f t="shared" si="11"/>
        <v>1.87</v>
      </c>
      <c r="X4" s="41">
        <f t="shared" si="11"/>
        <v>1.87</v>
      </c>
      <c r="Y4" s="41">
        <f t="shared" si="11"/>
        <v>1.87</v>
      </c>
      <c r="Z4" s="41">
        <f t="shared" si="11"/>
        <v>1.87</v>
      </c>
      <c r="AA4" s="41">
        <f t="shared" si="11"/>
        <v>1.87</v>
      </c>
      <c r="AB4" s="41">
        <f t="shared" si="11"/>
        <v>1.87</v>
      </c>
      <c r="AC4" s="41">
        <f t="shared" si="11"/>
        <v>1.87</v>
      </c>
      <c r="AD4" s="41">
        <f t="shared" si="11"/>
        <v>1.87</v>
      </c>
      <c r="AE4" s="41">
        <f t="shared" si="11"/>
        <v>1.87</v>
      </c>
      <c r="AF4" s="41">
        <f>Cal!E23</f>
        <v>1.87</v>
      </c>
      <c r="AG4" s="41">
        <f t="shared" ref="AG4:AZ4" si="12">_xlfn.FORECAST.LINEAR(AG$1, $AC4:$AE4, $AC$1:$AE$1)</f>
        <v>1.87</v>
      </c>
      <c r="AH4" s="41">
        <f t="shared" si="12"/>
        <v>1.87</v>
      </c>
      <c r="AI4" s="41">
        <f t="shared" si="12"/>
        <v>1.87</v>
      </c>
      <c r="AJ4" s="41">
        <f t="shared" si="12"/>
        <v>1.87</v>
      </c>
      <c r="AK4" s="41">
        <f t="shared" si="12"/>
        <v>1.87</v>
      </c>
      <c r="AL4" s="41">
        <f t="shared" si="12"/>
        <v>1.87</v>
      </c>
      <c r="AM4" s="41">
        <f t="shared" si="12"/>
        <v>1.87</v>
      </c>
      <c r="AN4" s="41">
        <f t="shared" si="12"/>
        <v>1.87</v>
      </c>
      <c r="AO4" s="41">
        <f t="shared" si="12"/>
        <v>1.87</v>
      </c>
      <c r="AP4" s="41">
        <f t="shared" si="12"/>
        <v>1.87</v>
      </c>
      <c r="AQ4" s="41">
        <f t="shared" si="12"/>
        <v>1.87</v>
      </c>
      <c r="AR4" s="41">
        <f t="shared" si="12"/>
        <v>1.87</v>
      </c>
      <c r="AS4" s="41">
        <f t="shared" si="12"/>
        <v>1.87</v>
      </c>
      <c r="AT4" s="41">
        <f t="shared" si="12"/>
        <v>1.87</v>
      </c>
      <c r="AU4" s="41">
        <f t="shared" si="12"/>
        <v>1.87</v>
      </c>
      <c r="AV4" s="41">
        <f t="shared" si="12"/>
        <v>1.87</v>
      </c>
      <c r="AW4" s="41">
        <f t="shared" si="12"/>
        <v>1.87</v>
      </c>
      <c r="AX4" s="41">
        <f t="shared" si="12"/>
        <v>1.87</v>
      </c>
      <c r="AY4" s="41">
        <f t="shared" si="12"/>
        <v>1.87</v>
      </c>
      <c r="AZ4" s="41">
        <f t="shared" si="12"/>
        <v>1.87</v>
      </c>
    </row>
    <row r="5" ht="14.25" customHeight="1">
      <c r="A5" s="5" t="s">
        <v>67</v>
      </c>
      <c r="B5" s="41">
        <f>Cal!B24</f>
        <v>0.53</v>
      </c>
      <c r="C5" s="41">
        <f t="shared" ref="C5:D5" si="13">$B5+(($E5-$B5)/($E$1-$B$1))*(C$1-$B$1)</f>
        <v>0.53</v>
      </c>
      <c r="D5" s="41">
        <f t="shared" si="13"/>
        <v>0.53</v>
      </c>
      <c r="E5" s="41">
        <f>Cal!C24</f>
        <v>0.53</v>
      </c>
      <c r="F5" s="41">
        <f t="shared" ref="F5:K5" si="14">$E5+(($L5-$E5)/($L$1-$E$1))*(F$1-$E$1)</f>
        <v>0.53</v>
      </c>
      <c r="G5" s="41">
        <f t="shared" si="14"/>
        <v>0.53</v>
      </c>
      <c r="H5" s="41">
        <f t="shared" si="14"/>
        <v>0.53</v>
      </c>
      <c r="I5" s="41">
        <f t="shared" si="14"/>
        <v>0.53</v>
      </c>
      <c r="J5" s="41">
        <f t="shared" si="14"/>
        <v>0.53</v>
      </c>
      <c r="K5" s="41">
        <f t="shared" si="14"/>
        <v>0.53</v>
      </c>
      <c r="L5" s="41">
        <f>Cal!D24</f>
        <v>0.53</v>
      </c>
      <c r="M5" s="41">
        <f t="shared" ref="M5:AE5" si="15">$L5+(($AF5-$L5)/($AF$1-$L$1))*(M$1-$L$1)</f>
        <v>0.53</v>
      </c>
      <c r="N5" s="41">
        <f t="shared" si="15"/>
        <v>0.53</v>
      </c>
      <c r="O5" s="41">
        <f t="shared" si="15"/>
        <v>0.53</v>
      </c>
      <c r="P5" s="41">
        <f t="shared" si="15"/>
        <v>0.53</v>
      </c>
      <c r="Q5" s="41">
        <f t="shared" si="15"/>
        <v>0.53</v>
      </c>
      <c r="R5" s="41">
        <f t="shared" si="15"/>
        <v>0.53</v>
      </c>
      <c r="S5" s="41">
        <f t="shared" si="15"/>
        <v>0.53</v>
      </c>
      <c r="T5" s="41">
        <f t="shared" si="15"/>
        <v>0.53</v>
      </c>
      <c r="U5" s="41">
        <f t="shared" si="15"/>
        <v>0.53</v>
      </c>
      <c r="V5" s="41">
        <f t="shared" si="15"/>
        <v>0.53</v>
      </c>
      <c r="W5" s="41">
        <f t="shared" si="15"/>
        <v>0.53</v>
      </c>
      <c r="X5" s="41">
        <f t="shared" si="15"/>
        <v>0.53</v>
      </c>
      <c r="Y5" s="41">
        <f t="shared" si="15"/>
        <v>0.53</v>
      </c>
      <c r="Z5" s="41">
        <f t="shared" si="15"/>
        <v>0.53</v>
      </c>
      <c r="AA5" s="41">
        <f t="shared" si="15"/>
        <v>0.53</v>
      </c>
      <c r="AB5" s="41">
        <f t="shared" si="15"/>
        <v>0.53</v>
      </c>
      <c r="AC5" s="41">
        <f t="shared" si="15"/>
        <v>0.53</v>
      </c>
      <c r="AD5" s="41">
        <f t="shared" si="15"/>
        <v>0.53</v>
      </c>
      <c r="AE5" s="41">
        <f t="shared" si="15"/>
        <v>0.53</v>
      </c>
      <c r="AF5" s="41">
        <f>Cal!E24</f>
        <v>0.53</v>
      </c>
      <c r="AG5" s="41">
        <f t="shared" ref="AG5:AZ5" si="16">_xlfn.FORECAST.LINEAR(AG$1, $AC5:$AE5, $AC$1:$AE$1)</f>
        <v>0.53</v>
      </c>
      <c r="AH5" s="41">
        <f t="shared" si="16"/>
        <v>0.53</v>
      </c>
      <c r="AI5" s="41">
        <f t="shared" si="16"/>
        <v>0.53</v>
      </c>
      <c r="AJ5" s="41">
        <f t="shared" si="16"/>
        <v>0.53</v>
      </c>
      <c r="AK5" s="41">
        <f t="shared" si="16"/>
        <v>0.53</v>
      </c>
      <c r="AL5" s="41">
        <f t="shared" si="16"/>
        <v>0.53</v>
      </c>
      <c r="AM5" s="41">
        <f t="shared" si="16"/>
        <v>0.53</v>
      </c>
      <c r="AN5" s="41">
        <f t="shared" si="16"/>
        <v>0.53</v>
      </c>
      <c r="AO5" s="41">
        <f t="shared" si="16"/>
        <v>0.53</v>
      </c>
      <c r="AP5" s="41">
        <f t="shared" si="16"/>
        <v>0.53</v>
      </c>
      <c r="AQ5" s="41">
        <f t="shared" si="16"/>
        <v>0.53</v>
      </c>
      <c r="AR5" s="41">
        <f t="shared" si="16"/>
        <v>0.53</v>
      </c>
      <c r="AS5" s="41">
        <f t="shared" si="16"/>
        <v>0.53</v>
      </c>
      <c r="AT5" s="41">
        <f t="shared" si="16"/>
        <v>0.53</v>
      </c>
      <c r="AU5" s="41">
        <f t="shared" si="16"/>
        <v>0.53</v>
      </c>
      <c r="AV5" s="41">
        <f t="shared" si="16"/>
        <v>0.53</v>
      </c>
      <c r="AW5" s="41">
        <f t="shared" si="16"/>
        <v>0.53</v>
      </c>
      <c r="AX5" s="41">
        <f t="shared" si="16"/>
        <v>0.53</v>
      </c>
      <c r="AY5" s="41">
        <f t="shared" si="16"/>
        <v>0.53</v>
      </c>
      <c r="AZ5" s="41">
        <f t="shared" si="16"/>
        <v>0.53</v>
      </c>
    </row>
    <row r="6" ht="14.25" customHeight="1">
      <c r="A6" s="5" t="s">
        <v>93</v>
      </c>
      <c r="B6" s="41">
        <f>Cal!B25</f>
        <v>0</v>
      </c>
      <c r="C6" s="41">
        <f t="shared" ref="C6:D6" si="17">$B6+(($E6-$B6)/($E$1-$B$1))*(C$1-$B$1)</f>
        <v>0</v>
      </c>
      <c r="D6" s="41">
        <f t="shared" si="17"/>
        <v>0</v>
      </c>
      <c r="E6" s="41">
        <f>Cal!C25</f>
        <v>0</v>
      </c>
      <c r="F6" s="41">
        <f t="shared" ref="F6:K6" si="18">$E6+(($L6-$E6)/($L$1-$E$1))*(F$1-$E$1)</f>
        <v>0</v>
      </c>
      <c r="G6" s="41">
        <f t="shared" si="18"/>
        <v>0</v>
      </c>
      <c r="H6" s="41">
        <f t="shared" si="18"/>
        <v>0</v>
      </c>
      <c r="I6" s="41">
        <f t="shared" si="18"/>
        <v>0</v>
      </c>
      <c r="J6" s="41">
        <f t="shared" si="18"/>
        <v>0</v>
      </c>
      <c r="K6" s="41">
        <f t="shared" si="18"/>
        <v>0</v>
      </c>
      <c r="L6" s="41">
        <f>Cal!D25</f>
        <v>0</v>
      </c>
      <c r="M6" s="41">
        <f t="shared" ref="M6:AE6" si="19">$L6+(($AF6-$L6)/($AF$1-$L$1))*(M$1-$L$1)</f>
        <v>0</v>
      </c>
      <c r="N6" s="41">
        <f t="shared" si="19"/>
        <v>0</v>
      </c>
      <c r="O6" s="41">
        <f t="shared" si="19"/>
        <v>0</v>
      </c>
      <c r="P6" s="41">
        <f t="shared" si="19"/>
        <v>0</v>
      </c>
      <c r="Q6" s="41">
        <f t="shared" si="19"/>
        <v>0</v>
      </c>
      <c r="R6" s="41">
        <f t="shared" si="19"/>
        <v>0</v>
      </c>
      <c r="S6" s="41">
        <f t="shared" si="19"/>
        <v>0</v>
      </c>
      <c r="T6" s="41">
        <f t="shared" si="19"/>
        <v>0</v>
      </c>
      <c r="U6" s="41">
        <f t="shared" si="19"/>
        <v>0</v>
      </c>
      <c r="V6" s="41">
        <f t="shared" si="19"/>
        <v>0</v>
      </c>
      <c r="W6" s="41">
        <f t="shared" si="19"/>
        <v>0</v>
      </c>
      <c r="X6" s="41">
        <f t="shared" si="19"/>
        <v>0</v>
      </c>
      <c r="Y6" s="41">
        <f t="shared" si="19"/>
        <v>0</v>
      </c>
      <c r="Z6" s="41">
        <f t="shared" si="19"/>
        <v>0</v>
      </c>
      <c r="AA6" s="41">
        <f t="shared" si="19"/>
        <v>0</v>
      </c>
      <c r="AB6" s="41">
        <f t="shared" si="19"/>
        <v>0</v>
      </c>
      <c r="AC6" s="41">
        <f t="shared" si="19"/>
        <v>0</v>
      </c>
      <c r="AD6" s="41">
        <f t="shared" si="19"/>
        <v>0</v>
      </c>
      <c r="AE6" s="41">
        <f t="shared" si="19"/>
        <v>0</v>
      </c>
      <c r="AF6" s="41">
        <f>Cal!E25</f>
        <v>0</v>
      </c>
      <c r="AG6" s="41">
        <f t="shared" ref="AG6:AZ6" si="20">AF6</f>
        <v>0</v>
      </c>
      <c r="AH6" s="41">
        <f t="shared" si="20"/>
        <v>0</v>
      </c>
      <c r="AI6" s="41">
        <f t="shared" si="20"/>
        <v>0</v>
      </c>
      <c r="AJ6" s="41">
        <f t="shared" si="20"/>
        <v>0</v>
      </c>
      <c r="AK6" s="41">
        <f t="shared" si="20"/>
        <v>0</v>
      </c>
      <c r="AL6" s="41">
        <f t="shared" si="20"/>
        <v>0</v>
      </c>
      <c r="AM6" s="41">
        <f t="shared" si="20"/>
        <v>0</v>
      </c>
      <c r="AN6" s="41">
        <f t="shared" si="20"/>
        <v>0</v>
      </c>
      <c r="AO6" s="41">
        <f t="shared" si="20"/>
        <v>0</v>
      </c>
      <c r="AP6" s="41">
        <f t="shared" si="20"/>
        <v>0</v>
      </c>
      <c r="AQ6" s="41">
        <f t="shared" si="20"/>
        <v>0</v>
      </c>
      <c r="AR6" s="41">
        <f t="shared" si="20"/>
        <v>0</v>
      </c>
      <c r="AS6" s="41">
        <f t="shared" si="20"/>
        <v>0</v>
      </c>
      <c r="AT6" s="41">
        <f t="shared" si="20"/>
        <v>0</v>
      </c>
      <c r="AU6" s="41">
        <f t="shared" si="20"/>
        <v>0</v>
      </c>
      <c r="AV6" s="41">
        <f t="shared" si="20"/>
        <v>0</v>
      </c>
      <c r="AW6" s="41">
        <f t="shared" si="20"/>
        <v>0</v>
      </c>
      <c r="AX6" s="41">
        <f t="shared" si="20"/>
        <v>0</v>
      </c>
      <c r="AY6" s="41">
        <f t="shared" si="20"/>
        <v>0</v>
      </c>
      <c r="AZ6" s="41">
        <f t="shared" si="20"/>
        <v>0</v>
      </c>
    </row>
    <row r="7" ht="14.25" customHeight="1">
      <c r="A7" s="5" t="s">
        <v>94</v>
      </c>
      <c r="B7" s="41">
        <f>Cal!B26</f>
        <v>0</v>
      </c>
      <c r="C7" s="41">
        <f t="shared" ref="C7:D7" si="21">$B7+(($E7-$B7)/($E$1-$B$1))*(C$1-$B$1)</f>
        <v>0</v>
      </c>
      <c r="D7" s="41">
        <f t="shared" si="21"/>
        <v>0</v>
      </c>
      <c r="E7" s="41">
        <f>Cal!C26</f>
        <v>0</v>
      </c>
      <c r="F7" s="41">
        <f t="shared" ref="F7:K7" si="22">$E7+(($L7-$E7)/($L$1-$E$1))*(F$1-$E$1)</f>
        <v>0</v>
      </c>
      <c r="G7" s="41">
        <f t="shared" si="22"/>
        <v>0</v>
      </c>
      <c r="H7" s="41">
        <f t="shared" si="22"/>
        <v>0</v>
      </c>
      <c r="I7" s="41">
        <f t="shared" si="22"/>
        <v>0</v>
      </c>
      <c r="J7" s="41">
        <f t="shared" si="22"/>
        <v>0</v>
      </c>
      <c r="K7" s="41">
        <f t="shared" si="22"/>
        <v>0</v>
      </c>
      <c r="L7" s="41">
        <f>Cal!D26</f>
        <v>0</v>
      </c>
      <c r="M7" s="41">
        <f t="shared" ref="M7:AE7" si="23">$L7+(($AF7-$L7)/($AF$1-$L$1))*(M$1-$L$1)</f>
        <v>0</v>
      </c>
      <c r="N7" s="41">
        <f t="shared" si="23"/>
        <v>0</v>
      </c>
      <c r="O7" s="41">
        <f t="shared" si="23"/>
        <v>0</v>
      </c>
      <c r="P7" s="41">
        <f t="shared" si="23"/>
        <v>0</v>
      </c>
      <c r="Q7" s="41">
        <f t="shared" si="23"/>
        <v>0</v>
      </c>
      <c r="R7" s="41">
        <f t="shared" si="23"/>
        <v>0</v>
      </c>
      <c r="S7" s="41">
        <f t="shared" si="23"/>
        <v>0</v>
      </c>
      <c r="T7" s="41">
        <f t="shared" si="23"/>
        <v>0</v>
      </c>
      <c r="U7" s="41">
        <f t="shared" si="23"/>
        <v>0</v>
      </c>
      <c r="V7" s="41">
        <f t="shared" si="23"/>
        <v>0</v>
      </c>
      <c r="W7" s="41">
        <f t="shared" si="23"/>
        <v>0</v>
      </c>
      <c r="X7" s="41">
        <f t="shared" si="23"/>
        <v>0</v>
      </c>
      <c r="Y7" s="41">
        <f t="shared" si="23"/>
        <v>0</v>
      </c>
      <c r="Z7" s="41">
        <f t="shared" si="23"/>
        <v>0</v>
      </c>
      <c r="AA7" s="41">
        <f t="shared" si="23"/>
        <v>0</v>
      </c>
      <c r="AB7" s="41">
        <f t="shared" si="23"/>
        <v>0</v>
      </c>
      <c r="AC7" s="41">
        <f t="shared" si="23"/>
        <v>0</v>
      </c>
      <c r="AD7" s="41">
        <f t="shared" si="23"/>
        <v>0</v>
      </c>
      <c r="AE7" s="41">
        <f t="shared" si="23"/>
        <v>0</v>
      </c>
      <c r="AF7" s="41">
        <f>Cal!E26</f>
        <v>0</v>
      </c>
      <c r="AG7" s="41">
        <f t="shared" ref="AG7:AZ7" si="24">AF7</f>
        <v>0</v>
      </c>
      <c r="AH7" s="41">
        <f t="shared" si="24"/>
        <v>0</v>
      </c>
      <c r="AI7" s="41">
        <f t="shared" si="24"/>
        <v>0</v>
      </c>
      <c r="AJ7" s="41">
        <f t="shared" si="24"/>
        <v>0</v>
      </c>
      <c r="AK7" s="41">
        <f t="shared" si="24"/>
        <v>0</v>
      </c>
      <c r="AL7" s="41">
        <f t="shared" si="24"/>
        <v>0</v>
      </c>
      <c r="AM7" s="41">
        <f t="shared" si="24"/>
        <v>0</v>
      </c>
      <c r="AN7" s="41">
        <f t="shared" si="24"/>
        <v>0</v>
      </c>
      <c r="AO7" s="41">
        <f t="shared" si="24"/>
        <v>0</v>
      </c>
      <c r="AP7" s="41">
        <f t="shared" si="24"/>
        <v>0</v>
      </c>
      <c r="AQ7" s="41">
        <f t="shared" si="24"/>
        <v>0</v>
      </c>
      <c r="AR7" s="41">
        <f t="shared" si="24"/>
        <v>0</v>
      </c>
      <c r="AS7" s="41">
        <f t="shared" si="24"/>
        <v>0</v>
      </c>
      <c r="AT7" s="41">
        <f t="shared" si="24"/>
        <v>0</v>
      </c>
      <c r="AU7" s="41">
        <f t="shared" si="24"/>
        <v>0</v>
      </c>
      <c r="AV7" s="41">
        <f t="shared" si="24"/>
        <v>0</v>
      </c>
      <c r="AW7" s="41">
        <f t="shared" si="24"/>
        <v>0</v>
      </c>
      <c r="AX7" s="41">
        <f t="shared" si="24"/>
        <v>0</v>
      </c>
      <c r="AY7" s="41">
        <f t="shared" si="24"/>
        <v>0</v>
      </c>
      <c r="AZ7" s="41">
        <f t="shared" si="24"/>
        <v>0</v>
      </c>
    </row>
    <row r="8" ht="14.25" customHeight="1">
      <c r="A8" s="5" t="s">
        <v>137</v>
      </c>
      <c r="B8" s="41">
        <f>Cal!B27</f>
        <v>0</v>
      </c>
      <c r="C8" s="41">
        <f t="shared" ref="C8:D8" si="25">$B8+(($E8-$B8)/($E$1-$B$1))*(C$1-$B$1)</f>
        <v>0</v>
      </c>
      <c r="D8" s="41">
        <f t="shared" si="25"/>
        <v>0</v>
      </c>
      <c r="E8" s="41">
        <f>Cal!C27</f>
        <v>0</v>
      </c>
      <c r="F8" s="41">
        <f t="shared" ref="F8:K8" si="26">$E8+(($L8-$E8)/($L$1-$E$1))*(F$1-$E$1)</f>
        <v>0</v>
      </c>
      <c r="G8" s="41">
        <f t="shared" si="26"/>
        <v>0</v>
      </c>
      <c r="H8" s="41">
        <f t="shared" si="26"/>
        <v>0</v>
      </c>
      <c r="I8" s="41">
        <f t="shared" si="26"/>
        <v>0</v>
      </c>
      <c r="J8" s="41">
        <f t="shared" si="26"/>
        <v>0</v>
      </c>
      <c r="K8" s="41">
        <f t="shared" si="26"/>
        <v>0</v>
      </c>
      <c r="L8" s="41">
        <f>Cal!D27</f>
        <v>0</v>
      </c>
      <c r="M8" s="41">
        <f t="shared" ref="M8:AE8" si="27">$L8+(($AF8-$L8)/($AF$1-$L$1))*(M$1-$L$1)</f>
        <v>0</v>
      </c>
      <c r="N8" s="41">
        <f t="shared" si="27"/>
        <v>0</v>
      </c>
      <c r="O8" s="41">
        <f t="shared" si="27"/>
        <v>0</v>
      </c>
      <c r="P8" s="41">
        <f t="shared" si="27"/>
        <v>0</v>
      </c>
      <c r="Q8" s="41">
        <f t="shared" si="27"/>
        <v>0</v>
      </c>
      <c r="R8" s="41">
        <f t="shared" si="27"/>
        <v>0</v>
      </c>
      <c r="S8" s="41">
        <f t="shared" si="27"/>
        <v>0</v>
      </c>
      <c r="T8" s="41">
        <f t="shared" si="27"/>
        <v>0</v>
      </c>
      <c r="U8" s="41">
        <f t="shared" si="27"/>
        <v>0</v>
      </c>
      <c r="V8" s="41">
        <f t="shared" si="27"/>
        <v>0</v>
      </c>
      <c r="W8" s="41">
        <f t="shared" si="27"/>
        <v>0</v>
      </c>
      <c r="X8" s="41">
        <f t="shared" si="27"/>
        <v>0</v>
      </c>
      <c r="Y8" s="41">
        <f t="shared" si="27"/>
        <v>0</v>
      </c>
      <c r="Z8" s="41">
        <f t="shared" si="27"/>
        <v>0</v>
      </c>
      <c r="AA8" s="41">
        <f t="shared" si="27"/>
        <v>0</v>
      </c>
      <c r="AB8" s="41">
        <f t="shared" si="27"/>
        <v>0</v>
      </c>
      <c r="AC8" s="41">
        <f t="shared" si="27"/>
        <v>0</v>
      </c>
      <c r="AD8" s="41">
        <f t="shared" si="27"/>
        <v>0</v>
      </c>
      <c r="AE8" s="41">
        <f t="shared" si="27"/>
        <v>0</v>
      </c>
      <c r="AF8" s="41">
        <f>Cal!E27</f>
        <v>0</v>
      </c>
      <c r="AG8" s="41">
        <f t="shared" ref="AG8:AZ8" si="28">AF8</f>
        <v>0</v>
      </c>
      <c r="AH8" s="41">
        <f t="shared" si="28"/>
        <v>0</v>
      </c>
      <c r="AI8" s="41">
        <f t="shared" si="28"/>
        <v>0</v>
      </c>
      <c r="AJ8" s="41">
        <f t="shared" si="28"/>
        <v>0</v>
      </c>
      <c r="AK8" s="41">
        <f t="shared" si="28"/>
        <v>0</v>
      </c>
      <c r="AL8" s="41">
        <f t="shared" si="28"/>
        <v>0</v>
      </c>
      <c r="AM8" s="41">
        <f t="shared" si="28"/>
        <v>0</v>
      </c>
      <c r="AN8" s="41">
        <f t="shared" si="28"/>
        <v>0</v>
      </c>
      <c r="AO8" s="41">
        <f t="shared" si="28"/>
        <v>0</v>
      </c>
      <c r="AP8" s="41">
        <f t="shared" si="28"/>
        <v>0</v>
      </c>
      <c r="AQ8" s="41">
        <f t="shared" si="28"/>
        <v>0</v>
      </c>
      <c r="AR8" s="41">
        <f t="shared" si="28"/>
        <v>0</v>
      </c>
      <c r="AS8" s="41">
        <f t="shared" si="28"/>
        <v>0</v>
      </c>
      <c r="AT8" s="41">
        <f t="shared" si="28"/>
        <v>0</v>
      </c>
      <c r="AU8" s="41">
        <f t="shared" si="28"/>
        <v>0</v>
      </c>
      <c r="AV8" s="41">
        <f t="shared" si="28"/>
        <v>0</v>
      </c>
      <c r="AW8" s="41">
        <f t="shared" si="28"/>
        <v>0</v>
      </c>
      <c r="AX8" s="41">
        <f t="shared" si="28"/>
        <v>0</v>
      </c>
      <c r="AY8" s="41">
        <f t="shared" si="28"/>
        <v>0</v>
      </c>
      <c r="AZ8" s="41">
        <f t="shared" si="28"/>
        <v>0</v>
      </c>
    </row>
    <row r="9" ht="14.25" customHeight="1">
      <c r="A9" s="5" t="s">
        <v>95</v>
      </c>
      <c r="B9" s="41">
        <f>Cal!B28</f>
        <v>2.88</v>
      </c>
      <c r="C9" s="41">
        <f t="shared" ref="C9:D9" si="29">$B9+(($E9-$B9)/($E$1-$B$1))*(C$1-$B$1)</f>
        <v>2.88</v>
      </c>
      <c r="D9" s="41">
        <f t="shared" si="29"/>
        <v>2.88</v>
      </c>
      <c r="E9" s="41">
        <f>Cal!C28</f>
        <v>2.88</v>
      </c>
      <c r="F9" s="41">
        <f t="shared" ref="F9:K9" si="30">$E9+(($L9-$E9)/($L$1-$E$1))*(F$1-$E$1)</f>
        <v>2.88</v>
      </c>
      <c r="G9" s="41">
        <f t="shared" si="30"/>
        <v>2.88</v>
      </c>
      <c r="H9" s="41">
        <f t="shared" si="30"/>
        <v>2.88</v>
      </c>
      <c r="I9" s="41">
        <f t="shared" si="30"/>
        <v>2.88</v>
      </c>
      <c r="J9" s="41">
        <f t="shared" si="30"/>
        <v>2.88</v>
      </c>
      <c r="K9" s="41">
        <f t="shared" si="30"/>
        <v>2.88</v>
      </c>
      <c r="L9" s="41">
        <f>Cal!D28</f>
        <v>2.88</v>
      </c>
      <c r="M9" s="41">
        <f t="shared" ref="M9:AE9" si="31">$L9+(($AF9-$L9)/($AF$1-$L$1))*(M$1-$L$1)</f>
        <v>2.88</v>
      </c>
      <c r="N9" s="41">
        <f t="shared" si="31"/>
        <v>2.88</v>
      </c>
      <c r="O9" s="41">
        <f t="shared" si="31"/>
        <v>2.88</v>
      </c>
      <c r="P9" s="41">
        <f t="shared" si="31"/>
        <v>2.88</v>
      </c>
      <c r="Q9" s="41">
        <f t="shared" si="31"/>
        <v>2.88</v>
      </c>
      <c r="R9" s="41">
        <f t="shared" si="31"/>
        <v>2.88</v>
      </c>
      <c r="S9" s="41">
        <f t="shared" si="31"/>
        <v>2.88</v>
      </c>
      <c r="T9" s="41">
        <f t="shared" si="31"/>
        <v>2.88</v>
      </c>
      <c r="U9" s="41">
        <f t="shared" si="31"/>
        <v>2.88</v>
      </c>
      <c r="V9" s="41">
        <f t="shared" si="31"/>
        <v>2.88</v>
      </c>
      <c r="W9" s="41">
        <f t="shared" si="31"/>
        <v>2.88</v>
      </c>
      <c r="X9" s="41">
        <f t="shared" si="31"/>
        <v>2.88</v>
      </c>
      <c r="Y9" s="41">
        <f t="shared" si="31"/>
        <v>2.88</v>
      </c>
      <c r="Z9" s="41">
        <f t="shared" si="31"/>
        <v>2.88</v>
      </c>
      <c r="AA9" s="41">
        <f t="shared" si="31"/>
        <v>2.88</v>
      </c>
      <c r="AB9" s="41">
        <f t="shared" si="31"/>
        <v>2.88</v>
      </c>
      <c r="AC9" s="41">
        <f t="shared" si="31"/>
        <v>2.88</v>
      </c>
      <c r="AD9" s="41">
        <f t="shared" si="31"/>
        <v>2.88</v>
      </c>
      <c r="AE9" s="41">
        <f t="shared" si="31"/>
        <v>2.88</v>
      </c>
      <c r="AF9" s="41">
        <f>Cal!E28</f>
        <v>2.88</v>
      </c>
      <c r="AG9" s="41">
        <f t="shared" ref="AG9:AZ9" si="32">_xlfn.FORECAST.LINEAR(AG$1, $AC9:$AE9, $AC$1:$AE$1)</f>
        <v>2.88</v>
      </c>
      <c r="AH9" s="41">
        <f t="shared" si="32"/>
        <v>2.88</v>
      </c>
      <c r="AI9" s="41">
        <f t="shared" si="32"/>
        <v>2.88</v>
      </c>
      <c r="AJ9" s="41">
        <f t="shared" si="32"/>
        <v>2.88</v>
      </c>
      <c r="AK9" s="41">
        <f t="shared" si="32"/>
        <v>2.88</v>
      </c>
      <c r="AL9" s="41">
        <f t="shared" si="32"/>
        <v>2.88</v>
      </c>
      <c r="AM9" s="41">
        <f t="shared" si="32"/>
        <v>2.88</v>
      </c>
      <c r="AN9" s="41">
        <f t="shared" si="32"/>
        <v>2.88</v>
      </c>
      <c r="AO9" s="41">
        <f t="shared" si="32"/>
        <v>2.88</v>
      </c>
      <c r="AP9" s="41">
        <f t="shared" si="32"/>
        <v>2.88</v>
      </c>
      <c r="AQ9" s="41">
        <f t="shared" si="32"/>
        <v>2.88</v>
      </c>
      <c r="AR9" s="41">
        <f t="shared" si="32"/>
        <v>2.88</v>
      </c>
      <c r="AS9" s="41">
        <f t="shared" si="32"/>
        <v>2.88</v>
      </c>
      <c r="AT9" s="41">
        <f t="shared" si="32"/>
        <v>2.88</v>
      </c>
      <c r="AU9" s="41">
        <f t="shared" si="32"/>
        <v>2.88</v>
      </c>
      <c r="AV9" s="41">
        <f t="shared" si="32"/>
        <v>2.88</v>
      </c>
      <c r="AW9" s="41">
        <f t="shared" si="32"/>
        <v>2.88</v>
      </c>
      <c r="AX9" s="41">
        <f t="shared" si="32"/>
        <v>2.88</v>
      </c>
      <c r="AY9" s="41">
        <f t="shared" si="32"/>
        <v>2.88</v>
      </c>
      <c r="AZ9" s="41">
        <f t="shared" si="32"/>
        <v>2.88</v>
      </c>
    </row>
    <row r="10" ht="14.25" customHeight="1">
      <c r="A10" s="5" t="s">
        <v>66</v>
      </c>
      <c r="B10" s="41">
        <f>Cal!B29</f>
        <v>0.21</v>
      </c>
      <c r="C10" s="41">
        <f t="shared" ref="C10:D10" si="33">$B10+(($E10-$B10)/($E$1-$B$1))*(C$1-$B$1)</f>
        <v>0.21</v>
      </c>
      <c r="D10" s="41">
        <f t="shared" si="33"/>
        <v>0.21</v>
      </c>
      <c r="E10" s="41">
        <f>Cal!C29</f>
        <v>0.21</v>
      </c>
      <c r="F10" s="41">
        <f t="shared" ref="F10:K10" si="34">$E10+(($L10-$E10)/($L$1-$E$1))*(F$1-$E$1)</f>
        <v>0.21</v>
      </c>
      <c r="G10" s="41">
        <f t="shared" si="34"/>
        <v>0.21</v>
      </c>
      <c r="H10" s="41">
        <f t="shared" si="34"/>
        <v>0.21</v>
      </c>
      <c r="I10" s="41">
        <f t="shared" si="34"/>
        <v>0.21</v>
      </c>
      <c r="J10" s="41">
        <f t="shared" si="34"/>
        <v>0.21</v>
      </c>
      <c r="K10" s="41">
        <f t="shared" si="34"/>
        <v>0.21</v>
      </c>
      <c r="L10" s="41">
        <f>Cal!D29</f>
        <v>0.21</v>
      </c>
      <c r="M10" s="41">
        <f t="shared" ref="M10:AE10" si="35">$L10+(($AF10-$L10)/($AF$1-$L$1))*(M$1-$L$1)</f>
        <v>0.21</v>
      </c>
      <c r="N10" s="41">
        <f t="shared" si="35"/>
        <v>0.21</v>
      </c>
      <c r="O10" s="41">
        <f t="shared" si="35"/>
        <v>0.21</v>
      </c>
      <c r="P10" s="41">
        <f t="shared" si="35"/>
        <v>0.21</v>
      </c>
      <c r="Q10" s="41">
        <f t="shared" si="35"/>
        <v>0.21</v>
      </c>
      <c r="R10" s="41">
        <f t="shared" si="35"/>
        <v>0.21</v>
      </c>
      <c r="S10" s="41">
        <f t="shared" si="35"/>
        <v>0.21</v>
      </c>
      <c r="T10" s="41">
        <f t="shared" si="35"/>
        <v>0.21</v>
      </c>
      <c r="U10" s="41">
        <f t="shared" si="35"/>
        <v>0.21</v>
      </c>
      <c r="V10" s="41">
        <f t="shared" si="35"/>
        <v>0.21</v>
      </c>
      <c r="W10" s="41">
        <f t="shared" si="35"/>
        <v>0.21</v>
      </c>
      <c r="X10" s="41">
        <f t="shared" si="35"/>
        <v>0.21</v>
      </c>
      <c r="Y10" s="41">
        <f t="shared" si="35"/>
        <v>0.21</v>
      </c>
      <c r="Z10" s="41">
        <f t="shared" si="35"/>
        <v>0.21</v>
      </c>
      <c r="AA10" s="41">
        <f t="shared" si="35"/>
        <v>0.21</v>
      </c>
      <c r="AB10" s="41">
        <f t="shared" si="35"/>
        <v>0.21</v>
      </c>
      <c r="AC10" s="41">
        <f t="shared" si="35"/>
        <v>0.21</v>
      </c>
      <c r="AD10" s="41">
        <f t="shared" si="35"/>
        <v>0.21</v>
      </c>
      <c r="AE10" s="41">
        <f t="shared" si="35"/>
        <v>0.21</v>
      </c>
      <c r="AF10" s="41">
        <f>Cal!E29</f>
        <v>0.21</v>
      </c>
      <c r="AG10" s="41">
        <f t="shared" ref="AG10:AZ10" si="36">_xlfn.FORECAST.LINEAR(AG$1, $AC10:$AE10, $AC$1:$AE$1)</f>
        <v>0.21</v>
      </c>
      <c r="AH10" s="41">
        <f t="shared" si="36"/>
        <v>0.21</v>
      </c>
      <c r="AI10" s="41">
        <f t="shared" si="36"/>
        <v>0.21</v>
      </c>
      <c r="AJ10" s="41">
        <f t="shared" si="36"/>
        <v>0.21</v>
      </c>
      <c r="AK10" s="41">
        <f t="shared" si="36"/>
        <v>0.21</v>
      </c>
      <c r="AL10" s="41">
        <f t="shared" si="36"/>
        <v>0.21</v>
      </c>
      <c r="AM10" s="41">
        <f t="shared" si="36"/>
        <v>0.21</v>
      </c>
      <c r="AN10" s="41">
        <f t="shared" si="36"/>
        <v>0.21</v>
      </c>
      <c r="AO10" s="41">
        <f t="shared" si="36"/>
        <v>0.21</v>
      </c>
      <c r="AP10" s="41">
        <f t="shared" si="36"/>
        <v>0.21</v>
      </c>
      <c r="AQ10" s="41">
        <f t="shared" si="36"/>
        <v>0.21</v>
      </c>
      <c r="AR10" s="41">
        <f t="shared" si="36"/>
        <v>0.21</v>
      </c>
      <c r="AS10" s="41">
        <f t="shared" si="36"/>
        <v>0.21</v>
      </c>
      <c r="AT10" s="41">
        <f t="shared" si="36"/>
        <v>0.21</v>
      </c>
      <c r="AU10" s="41">
        <f t="shared" si="36"/>
        <v>0.21</v>
      </c>
      <c r="AV10" s="41">
        <f t="shared" si="36"/>
        <v>0.21</v>
      </c>
      <c r="AW10" s="41">
        <f t="shared" si="36"/>
        <v>0.21</v>
      </c>
      <c r="AX10" s="41">
        <f t="shared" si="36"/>
        <v>0.21</v>
      </c>
      <c r="AY10" s="41">
        <f t="shared" si="36"/>
        <v>0.21</v>
      </c>
      <c r="AZ10" s="41">
        <f t="shared" si="36"/>
        <v>0.21</v>
      </c>
    </row>
    <row r="11" ht="14.25" customHeight="1">
      <c r="A11" s="5" t="s">
        <v>96</v>
      </c>
      <c r="B11" s="41">
        <f>Cal!B30</f>
        <v>6.14</v>
      </c>
      <c r="C11" s="41">
        <f t="shared" ref="C11:D11" si="37">$B11+(($E11-$B11)/($E$1-$B$1))*(C$1-$B$1)</f>
        <v>6.14</v>
      </c>
      <c r="D11" s="41">
        <f t="shared" si="37"/>
        <v>6.14</v>
      </c>
      <c r="E11" s="41">
        <f>Cal!C30</f>
        <v>6.14</v>
      </c>
      <c r="F11" s="41">
        <f t="shared" ref="F11:K11" si="38">$E11+(($L11-$E11)/($L$1-$E$1))*(F$1-$E$1)</f>
        <v>6.14</v>
      </c>
      <c r="G11" s="41">
        <f t="shared" si="38"/>
        <v>6.14</v>
      </c>
      <c r="H11" s="41">
        <f t="shared" si="38"/>
        <v>6.14</v>
      </c>
      <c r="I11" s="41">
        <f t="shared" si="38"/>
        <v>6.14</v>
      </c>
      <c r="J11" s="41">
        <f t="shared" si="38"/>
        <v>6.14</v>
      </c>
      <c r="K11" s="41">
        <f t="shared" si="38"/>
        <v>6.14</v>
      </c>
      <c r="L11" s="41">
        <f>Cal!D30</f>
        <v>6.14</v>
      </c>
      <c r="M11" s="41">
        <f t="shared" ref="M11:AE11" si="39">$L11+(($AF11-$L11)/($AF$1-$L$1))*(M$1-$L$1)</f>
        <v>6.14</v>
      </c>
      <c r="N11" s="41">
        <f t="shared" si="39"/>
        <v>6.14</v>
      </c>
      <c r="O11" s="41">
        <f t="shared" si="39"/>
        <v>6.14</v>
      </c>
      <c r="P11" s="41">
        <f t="shared" si="39"/>
        <v>6.14</v>
      </c>
      <c r="Q11" s="41">
        <f t="shared" si="39"/>
        <v>6.14</v>
      </c>
      <c r="R11" s="41">
        <f t="shared" si="39"/>
        <v>6.14</v>
      </c>
      <c r="S11" s="41">
        <f t="shared" si="39"/>
        <v>6.14</v>
      </c>
      <c r="T11" s="41">
        <f t="shared" si="39"/>
        <v>6.14</v>
      </c>
      <c r="U11" s="41">
        <f t="shared" si="39"/>
        <v>6.14</v>
      </c>
      <c r="V11" s="41">
        <f t="shared" si="39"/>
        <v>6.14</v>
      </c>
      <c r="W11" s="41">
        <f t="shared" si="39"/>
        <v>6.14</v>
      </c>
      <c r="X11" s="41">
        <f t="shared" si="39"/>
        <v>6.14</v>
      </c>
      <c r="Y11" s="41">
        <f t="shared" si="39"/>
        <v>6.14</v>
      </c>
      <c r="Z11" s="41">
        <f t="shared" si="39"/>
        <v>6.14</v>
      </c>
      <c r="AA11" s="41">
        <f t="shared" si="39"/>
        <v>6.14</v>
      </c>
      <c r="AB11" s="41">
        <f t="shared" si="39"/>
        <v>6.14</v>
      </c>
      <c r="AC11" s="41">
        <f t="shared" si="39"/>
        <v>6.14</v>
      </c>
      <c r="AD11" s="41">
        <f t="shared" si="39"/>
        <v>6.14</v>
      </c>
      <c r="AE11" s="41">
        <f t="shared" si="39"/>
        <v>6.14</v>
      </c>
      <c r="AF11" s="41">
        <f>Cal!E30</f>
        <v>6.14</v>
      </c>
      <c r="AG11" s="41">
        <f t="shared" ref="AG11:AZ11" si="40">_xlfn.FORECAST.LINEAR(AG$1, $AC11:$AE11, $AC$1:$AE$1)</f>
        <v>6.14</v>
      </c>
      <c r="AH11" s="41">
        <f t="shared" si="40"/>
        <v>6.14</v>
      </c>
      <c r="AI11" s="41">
        <f t="shared" si="40"/>
        <v>6.14</v>
      </c>
      <c r="AJ11" s="41">
        <f t="shared" si="40"/>
        <v>6.14</v>
      </c>
      <c r="AK11" s="41">
        <f t="shared" si="40"/>
        <v>6.14</v>
      </c>
      <c r="AL11" s="41">
        <f t="shared" si="40"/>
        <v>6.14</v>
      </c>
      <c r="AM11" s="41">
        <f t="shared" si="40"/>
        <v>6.14</v>
      </c>
      <c r="AN11" s="41">
        <f t="shared" si="40"/>
        <v>6.14</v>
      </c>
      <c r="AO11" s="41">
        <f t="shared" si="40"/>
        <v>6.14</v>
      </c>
      <c r="AP11" s="41">
        <f t="shared" si="40"/>
        <v>6.14</v>
      </c>
      <c r="AQ11" s="41">
        <f t="shared" si="40"/>
        <v>6.14</v>
      </c>
      <c r="AR11" s="41">
        <f t="shared" si="40"/>
        <v>6.14</v>
      </c>
      <c r="AS11" s="41">
        <f t="shared" si="40"/>
        <v>6.14</v>
      </c>
      <c r="AT11" s="41">
        <f t="shared" si="40"/>
        <v>6.14</v>
      </c>
      <c r="AU11" s="41">
        <f t="shared" si="40"/>
        <v>6.14</v>
      </c>
      <c r="AV11" s="41">
        <f t="shared" si="40"/>
        <v>6.14</v>
      </c>
      <c r="AW11" s="41">
        <f t="shared" si="40"/>
        <v>6.14</v>
      </c>
      <c r="AX11" s="41">
        <f t="shared" si="40"/>
        <v>6.14</v>
      </c>
      <c r="AY11" s="41">
        <f t="shared" si="40"/>
        <v>6.14</v>
      </c>
      <c r="AZ11" s="41">
        <f t="shared" si="40"/>
        <v>6.14</v>
      </c>
    </row>
    <row r="12" ht="14.25" customHeight="1">
      <c r="A12" s="5" t="s">
        <v>97</v>
      </c>
      <c r="B12" s="41">
        <f>Cal!B31</f>
        <v>0.1248</v>
      </c>
      <c r="C12" s="41">
        <f t="shared" ref="C12:D12" si="41">$B12+(($E12-$B12)/($E$1-$B$1))*(C$1-$B$1)</f>
        <v>0.1248</v>
      </c>
      <c r="D12" s="41">
        <f t="shared" si="41"/>
        <v>0.1248</v>
      </c>
      <c r="E12" s="41">
        <f>Cal!C31</f>
        <v>0.1248</v>
      </c>
      <c r="F12" s="41">
        <f t="shared" ref="F12:K12" si="42">$E12+(($L12-$E12)/($L$1-$E$1))*(F$1-$E$1)</f>
        <v>0.1248</v>
      </c>
      <c r="G12" s="41">
        <f t="shared" si="42"/>
        <v>0.1248</v>
      </c>
      <c r="H12" s="41">
        <f t="shared" si="42"/>
        <v>0.1248</v>
      </c>
      <c r="I12" s="41">
        <f t="shared" si="42"/>
        <v>0.1248</v>
      </c>
      <c r="J12" s="41">
        <f t="shared" si="42"/>
        <v>0.1248</v>
      </c>
      <c r="K12" s="41">
        <f t="shared" si="42"/>
        <v>0.1248</v>
      </c>
      <c r="L12" s="41">
        <f>Cal!D31</f>
        <v>0.1248</v>
      </c>
      <c r="M12" s="41">
        <f t="shared" ref="M12:AE12" si="43">$L12+(($AF12-$L12)/($AF$1-$L$1))*(M$1-$L$1)</f>
        <v>0.1248</v>
      </c>
      <c r="N12" s="41">
        <f t="shared" si="43"/>
        <v>0.1248</v>
      </c>
      <c r="O12" s="41">
        <f t="shared" si="43"/>
        <v>0.1248</v>
      </c>
      <c r="P12" s="41">
        <f t="shared" si="43"/>
        <v>0.1248</v>
      </c>
      <c r="Q12" s="41">
        <f t="shared" si="43"/>
        <v>0.1248</v>
      </c>
      <c r="R12" s="41">
        <f t="shared" si="43"/>
        <v>0.1248</v>
      </c>
      <c r="S12" s="41">
        <f t="shared" si="43"/>
        <v>0.1248</v>
      </c>
      <c r="T12" s="41">
        <f t="shared" si="43"/>
        <v>0.1248</v>
      </c>
      <c r="U12" s="41">
        <f t="shared" si="43"/>
        <v>0.1248</v>
      </c>
      <c r="V12" s="41">
        <f t="shared" si="43"/>
        <v>0.1248</v>
      </c>
      <c r="W12" s="41">
        <f t="shared" si="43"/>
        <v>0.1248</v>
      </c>
      <c r="X12" s="41">
        <f t="shared" si="43"/>
        <v>0.1248</v>
      </c>
      <c r="Y12" s="41">
        <f t="shared" si="43"/>
        <v>0.1248</v>
      </c>
      <c r="Z12" s="41">
        <f t="shared" si="43"/>
        <v>0.1248</v>
      </c>
      <c r="AA12" s="41">
        <f t="shared" si="43"/>
        <v>0.1248</v>
      </c>
      <c r="AB12" s="41">
        <f t="shared" si="43"/>
        <v>0.1248</v>
      </c>
      <c r="AC12" s="41">
        <f t="shared" si="43"/>
        <v>0.1248</v>
      </c>
      <c r="AD12" s="41">
        <f t="shared" si="43"/>
        <v>0.1248</v>
      </c>
      <c r="AE12" s="41">
        <f t="shared" si="43"/>
        <v>0.1248</v>
      </c>
      <c r="AF12" s="41">
        <f>Cal!E31</f>
        <v>0.1248</v>
      </c>
      <c r="AG12" s="41">
        <f t="shared" ref="AG12:AZ12" si="44">_xlfn.FORECAST.LINEAR(AG$1, $AC12:$AE12, $AC$1:$AE$1)</f>
        <v>0.1248</v>
      </c>
      <c r="AH12" s="41">
        <f t="shared" si="44"/>
        <v>0.1248</v>
      </c>
      <c r="AI12" s="41">
        <f t="shared" si="44"/>
        <v>0.1248</v>
      </c>
      <c r="AJ12" s="41">
        <f t="shared" si="44"/>
        <v>0.1248</v>
      </c>
      <c r="AK12" s="41">
        <f t="shared" si="44"/>
        <v>0.1248</v>
      </c>
      <c r="AL12" s="41">
        <f t="shared" si="44"/>
        <v>0.1248</v>
      </c>
      <c r="AM12" s="41">
        <f t="shared" si="44"/>
        <v>0.1248</v>
      </c>
      <c r="AN12" s="41">
        <f t="shared" si="44"/>
        <v>0.1248</v>
      </c>
      <c r="AO12" s="41">
        <f t="shared" si="44"/>
        <v>0.1248</v>
      </c>
      <c r="AP12" s="41">
        <f t="shared" si="44"/>
        <v>0.1248</v>
      </c>
      <c r="AQ12" s="41">
        <f t="shared" si="44"/>
        <v>0.1248</v>
      </c>
      <c r="AR12" s="41">
        <f t="shared" si="44"/>
        <v>0.1248</v>
      </c>
      <c r="AS12" s="41">
        <f t="shared" si="44"/>
        <v>0.1248</v>
      </c>
      <c r="AT12" s="41">
        <f t="shared" si="44"/>
        <v>0.1248</v>
      </c>
      <c r="AU12" s="41">
        <f t="shared" si="44"/>
        <v>0.1248</v>
      </c>
      <c r="AV12" s="41">
        <f t="shared" si="44"/>
        <v>0.1248</v>
      </c>
      <c r="AW12" s="41">
        <f t="shared" si="44"/>
        <v>0.1248</v>
      </c>
      <c r="AX12" s="41">
        <f t="shared" si="44"/>
        <v>0.1248</v>
      </c>
      <c r="AY12" s="41">
        <f t="shared" si="44"/>
        <v>0.1248</v>
      </c>
      <c r="AZ12" s="41">
        <f t="shared" si="44"/>
        <v>0.1248</v>
      </c>
    </row>
    <row r="13" ht="14.25" customHeight="1">
      <c r="A13" s="5" t="s">
        <v>98</v>
      </c>
      <c r="B13" s="41">
        <f>Cal!B32</f>
        <v>0.12</v>
      </c>
      <c r="C13" s="41">
        <f t="shared" ref="C13:D13" si="45">$B13+(($E13-$B13)/($E$1-$B$1))*(C$1-$B$1)</f>
        <v>0.12</v>
      </c>
      <c r="D13" s="41">
        <f t="shared" si="45"/>
        <v>0.12</v>
      </c>
      <c r="E13" s="41">
        <f>Cal!C32</f>
        <v>0.12</v>
      </c>
      <c r="F13" s="41">
        <f t="shared" ref="F13:K13" si="46">$E13+(($L13-$E13)/($L$1-$E$1))*(F$1-$E$1)</f>
        <v>0.12</v>
      </c>
      <c r="G13" s="41">
        <f t="shared" si="46"/>
        <v>0.12</v>
      </c>
      <c r="H13" s="41">
        <f t="shared" si="46"/>
        <v>0.12</v>
      </c>
      <c r="I13" s="41">
        <f t="shared" si="46"/>
        <v>0.12</v>
      </c>
      <c r="J13" s="41">
        <f t="shared" si="46"/>
        <v>0.12</v>
      </c>
      <c r="K13" s="41">
        <f t="shared" si="46"/>
        <v>0.12</v>
      </c>
      <c r="L13" s="41">
        <f>Cal!D32</f>
        <v>0.12</v>
      </c>
      <c r="M13" s="41">
        <f t="shared" ref="M13:AE13" si="47">$L13+(($AF13-$L13)/($AF$1-$L$1))*(M$1-$L$1)</f>
        <v>0.12</v>
      </c>
      <c r="N13" s="41">
        <f t="shared" si="47"/>
        <v>0.12</v>
      </c>
      <c r="O13" s="41">
        <f t="shared" si="47"/>
        <v>0.12</v>
      </c>
      <c r="P13" s="41">
        <f t="shared" si="47"/>
        <v>0.12</v>
      </c>
      <c r="Q13" s="41">
        <f t="shared" si="47"/>
        <v>0.12</v>
      </c>
      <c r="R13" s="41">
        <f t="shared" si="47"/>
        <v>0.12</v>
      </c>
      <c r="S13" s="41">
        <f t="shared" si="47"/>
        <v>0.12</v>
      </c>
      <c r="T13" s="41">
        <f t="shared" si="47"/>
        <v>0.12</v>
      </c>
      <c r="U13" s="41">
        <f t="shared" si="47"/>
        <v>0.12</v>
      </c>
      <c r="V13" s="41">
        <f t="shared" si="47"/>
        <v>0.12</v>
      </c>
      <c r="W13" s="41">
        <f t="shared" si="47"/>
        <v>0.12</v>
      </c>
      <c r="X13" s="41">
        <f t="shared" si="47"/>
        <v>0.12</v>
      </c>
      <c r="Y13" s="41">
        <f t="shared" si="47"/>
        <v>0.12</v>
      </c>
      <c r="Z13" s="41">
        <f t="shared" si="47"/>
        <v>0.12</v>
      </c>
      <c r="AA13" s="41">
        <f t="shared" si="47"/>
        <v>0.12</v>
      </c>
      <c r="AB13" s="41">
        <f t="shared" si="47"/>
        <v>0.12</v>
      </c>
      <c r="AC13" s="41">
        <f t="shared" si="47"/>
        <v>0.12</v>
      </c>
      <c r="AD13" s="41">
        <f t="shared" si="47"/>
        <v>0.12</v>
      </c>
      <c r="AE13" s="41">
        <f t="shared" si="47"/>
        <v>0.12</v>
      </c>
      <c r="AF13" s="41">
        <f>Cal!E32</f>
        <v>0.12</v>
      </c>
      <c r="AG13" s="41">
        <f t="shared" ref="AG13:AZ13" si="48">_xlfn.FORECAST.LINEAR(AG$1, $AC13:$AE13, $AC$1:$AE$1)</f>
        <v>0.12</v>
      </c>
      <c r="AH13" s="41">
        <f t="shared" si="48"/>
        <v>0.12</v>
      </c>
      <c r="AI13" s="41">
        <f t="shared" si="48"/>
        <v>0.12</v>
      </c>
      <c r="AJ13" s="41">
        <f t="shared" si="48"/>
        <v>0.12</v>
      </c>
      <c r="AK13" s="41">
        <f t="shared" si="48"/>
        <v>0.12</v>
      </c>
      <c r="AL13" s="41">
        <f t="shared" si="48"/>
        <v>0.12</v>
      </c>
      <c r="AM13" s="41">
        <f t="shared" si="48"/>
        <v>0.12</v>
      </c>
      <c r="AN13" s="41">
        <f t="shared" si="48"/>
        <v>0.12</v>
      </c>
      <c r="AO13" s="41">
        <f t="shared" si="48"/>
        <v>0.12</v>
      </c>
      <c r="AP13" s="41">
        <f t="shared" si="48"/>
        <v>0.12</v>
      </c>
      <c r="AQ13" s="41">
        <f t="shared" si="48"/>
        <v>0.12</v>
      </c>
      <c r="AR13" s="41">
        <f t="shared" si="48"/>
        <v>0.12</v>
      </c>
      <c r="AS13" s="41">
        <f t="shared" si="48"/>
        <v>0.12</v>
      </c>
      <c r="AT13" s="41">
        <f t="shared" si="48"/>
        <v>0.12</v>
      </c>
      <c r="AU13" s="41">
        <f t="shared" si="48"/>
        <v>0.12</v>
      </c>
      <c r="AV13" s="41">
        <f t="shared" si="48"/>
        <v>0.12</v>
      </c>
      <c r="AW13" s="41">
        <f t="shared" si="48"/>
        <v>0.12</v>
      </c>
      <c r="AX13" s="41">
        <f t="shared" si="48"/>
        <v>0.12</v>
      </c>
      <c r="AY13" s="41">
        <f t="shared" si="48"/>
        <v>0.12</v>
      </c>
      <c r="AZ13" s="41">
        <f t="shared" si="48"/>
        <v>0.12</v>
      </c>
    </row>
    <row r="14" ht="14.25" customHeight="1">
      <c r="A14" s="5" t="s">
        <v>99</v>
      </c>
      <c r="B14" s="41">
        <f>Cal!B33</f>
        <v>4.29</v>
      </c>
      <c r="C14" s="41">
        <f t="shared" ref="C14:D14" si="49">$B14+(($E14-$B14)/($E$1-$B$1))*(C$1-$B$1)</f>
        <v>4.29</v>
      </c>
      <c r="D14" s="41">
        <f t="shared" si="49"/>
        <v>4.29</v>
      </c>
      <c r="E14" s="41">
        <f>Cal!C33</f>
        <v>4.29</v>
      </c>
      <c r="F14" s="41">
        <f t="shared" ref="F14:K14" si="50">$E14+(($L14-$E14)/($L$1-$E$1))*(F$1-$E$1)</f>
        <v>4.29</v>
      </c>
      <c r="G14" s="41">
        <f t="shared" si="50"/>
        <v>4.29</v>
      </c>
      <c r="H14" s="41">
        <f t="shared" si="50"/>
        <v>4.29</v>
      </c>
      <c r="I14" s="41">
        <f t="shared" si="50"/>
        <v>4.29</v>
      </c>
      <c r="J14" s="41">
        <f t="shared" si="50"/>
        <v>4.29</v>
      </c>
      <c r="K14" s="41">
        <f t="shared" si="50"/>
        <v>4.29</v>
      </c>
      <c r="L14" s="41">
        <f>Cal!D33</f>
        <v>4.29</v>
      </c>
      <c r="M14" s="41">
        <f t="shared" ref="M14:AE14" si="51">$L14+(($AF14-$L14)/($AF$1-$L$1))*(M$1-$L$1)</f>
        <v>4.29</v>
      </c>
      <c r="N14" s="41">
        <f t="shared" si="51"/>
        <v>4.29</v>
      </c>
      <c r="O14" s="41">
        <f t="shared" si="51"/>
        <v>4.29</v>
      </c>
      <c r="P14" s="41">
        <f t="shared" si="51"/>
        <v>4.29</v>
      </c>
      <c r="Q14" s="41">
        <f t="shared" si="51"/>
        <v>4.29</v>
      </c>
      <c r="R14" s="41">
        <f t="shared" si="51"/>
        <v>4.29</v>
      </c>
      <c r="S14" s="41">
        <f t="shared" si="51"/>
        <v>4.29</v>
      </c>
      <c r="T14" s="41">
        <f t="shared" si="51"/>
        <v>4.29</v>
      </c>
      <c r="U14" s="41">
        <f t="shared" si="51"/>
        <v>4.29</v>
      </c>
      <c r="V14" s="41">
        <f t="shared" si="51"/>
        <v>4.29</v>
      </c>
      <c r="W14" s="41">
        <f t="shared" si="51"/>
        <v>4.29</v>
      </c>
      <c r="X14" s="41">
        <f t="shared" si="51"/>
        <v>4.29</v>
      </c>
      <c r="Y14" s="41">
        <f t="shared" si="51"/>
        <v>4.29</v>
      </c>
      <c r="Z14" s="41">
        <f t="shared" si="51"/>
        <v>4.29</v>
      </c>
      <c r="AA14" s="41">
        <f t="shared" si="51"/>
        <v>4.29</v>
      </c>
      <c r="AB14" s="41">
        <f t="shared" si="51"/>
        <v>4.29</v>
      </c>
      <c r="AC14" s="41">
        <f t="shared" si="51"/>
        <v>4.29</v>
      </c>
      <c r="AD14" s="41">
        <f t="shared" si="51"/>
        <v>4.29</v>
      </c>
      <c r="AE14" s="41">
        <f t="shared" si="51"/>
        <v>4.29</v>
      </c>
      <c r="AF14" s="41">
        <f>Cal!E33</f>
        <v>4.29</v>
      </c>
      <c r="AG14" s="41">
        <f t="shared" ref="AG14:AZ14" si="52">_xlfn.FORECAST.LINEAR(AG$1, $AC14:$AE14, $AC$1:$AE$1)</f>
        <v>4.29</v>
      </c>
      <c r="AH14" s="41">
        <f t="shared" si="52"/>
        <v>4.29</v>
      </c>
      <c r="AI14" s="41">
        <f t="shared" si="52"/>
        <v>4.29</v>
      </c>
      <c r="AJ14" s="41">
        <f t="shared" si="52"/>
        <v>4.29</v>
      </c>
      <c r="AK14" s="41">
        <f t="shared" si="52"/>
        <v>4.29</v>
      </c>
      <c r="AL14" s="41">
        <f t="shared" si="52"/>
        <v>4.29</v>
      </c>
      <c r="AM14" s="41">
        <f t="shared" si="52"/>
        <v>4.29</v>
      </c>
      <c r="AN14" s="41">
        <f t="shared" si="52"/>
        <v>4.29</v>
      </c>
      <c r="AO14" s="41">
        <f t="shared" si="52"/>
        <v>4.29</v>
      </c>
      <c r="AP14" s="41">
        <f t="shared" si="52"/>
        <v>4.29</v>
      </c>
      <c r="AQ14" s="41">
        <f t="shared" si="52"/>
        <v>4.29</v>
      </c>
      <c r="AR14" s="41">
        <f t="shared" si="52"/>
        <v>4.29</v>
      </c>
      <c r="AS14" s="41">
        <f t="shared" si="52"/>
        <v>4.29</v>
      </c>
      <c r="AT14" s="41">
        <f t="shared" si="52"/>
        <v>4.29</v>
      </c>
      <c r="AU14" s="41">
        <f t="shared" si="52"/>
        <v>4.29</v>
      </c>
      <c r="AV14" s="41">
        <f t="shared" si="52"/>
        <v>4.29</v>
      </c>
      <c r="AW14" s="41">
        <f t="shared" si="52"/>
        <v>4.29</v>
      </c>
      <c r="AX14" s="41">
        <f t="shared" si="52"/>
        <v>4.29</v>
      </c>
      <c r="AY14" s="41">
        <f t="shared" si="52"/>
        <v>4.29</v>
      </c>
      <c r="AZ14" s="41">
        <f t="shared" si="52"/>
        <v>4.29</v>
      </c>
    </row>
    <row r="15" ht="14.25" customHeight="1">
      <c r="A15" s="5" t="s">
        <v>100</v>
      </c>
      <c r="B15" s="41">
        <f>Cal!B34</f>
        <v>6.14</v>
      </c>
      <c r="C15" s="41">
        <f t="shared" ref="C15:D15" si="53">$B15+(($E15-$B15)/($E$1-$B$1))*(C$1-$B$1)</f>
        <v>6.14</v>
      </c>
      <c r="D15" s="41">
        <f t="shared" si="53"/>
        <v>6.14</v>
      </c>
      <c r="E15" s="41">
        <f>Cal!C34</f>
        <v>6.14</v>
      </c>
      <c r="F15" s="41">
        <f t="shared" ref="F15:K15" si="54">$E15+(($L15-$E15)/($L$1-$E$1))*(F$1-$E$1)</f>
        <v>6.14</v>
      </c>
      <c r="G15" s="41">
        <f t="shared" si="54"/>
        <v>6.14</v>
      </c>
      <c r="H15" s="41">
        <f t="shared" si="54"/>
        <v>6.14</v>
      </c>
      <c r="I15" s="41">
        <f t="shared" si="54"/>
        <v>6.14</v>
      </c>
      <c r="J15" s="41">
        <f t="shared" si="54"/>
        <v>6.14</v>
      </c>
      <c r="K15" s="41">
        <f t="shared" si="54"/>
        <v>6.14</v>
      </c>
      <c r="L15" s="41">
        <f>Cal!D34</f>
        <v>6.14</v>
      </c>
      <c r="M15" s="41">
        <f t="shared" ref="M15:AE15" si="55">$L15+(($AF15-$L15)/($AF$1-$L$1))*(M$1-$L$1)</f>
        <v>6.14</v>
      </c>
      <c r="N15" s="41">
        <f t="shared" si="55"/>
        <v>6.14</v>
      </c>
      <c r="O15" s="41">
        <f t="shared" si="55"/>
        <v>6.14</v>
      </c>
      <c r="P15" s="41">
        <f t="shared" si="55"/>
        <v>6.14</v>
      </c>
      <c r="Q15" s="41">
        <f t="shared" si="55"/>
        <v>6.14</v>
      </c>
      <c r="R15" s="41">
        <f t="shared" si="55"/>
        <v>6.14</v>
      </c>
      <c r="S15" s="41">
        <f t="shared" si="55"/>
        <v>6.14</v>
      </c>
      <c r="T15" s="41">
        <f t="shared" si="55"/>
        <v>6.14</v>
      </c>
      <c r="U15" s="41">
        <f t="shared" si="55"/>
        <v>6.14</v>
      </c>
      <c r="V15" s="41">
        <f t="shared" si="55"/>
        <v>6.14</v>
      </c>
      <c r="W15" s="41">
        <f t="shared" si="55"/>
        <v>6.14</v>
      </c>
      <c r="X15" s="41">
        <f t="shared" si="55"/>
        <v>6.14</v>
      </c>
      <c r="Y15" s="41">
        <f t="shared" si="55"/>
        <v>6.14</v>
      </c>
      <c r="Z15" s="41">
        <f t="shared" si="55"/>
        <v>6.14</v>
      </c>
      <c r="AA15" s="41">
        <f t="shared" si="55"/>
        <v>6.14</v>
      </c>
      <c r="AB15" s="41">
        <f t="shared" si="55"/>
        <v>6.14</v>
      </c>
      <c r="AC15" s="41">
        <f t="shared" si="55"/>
        <v>6.14</v>
      </c>
      <c r="AD15" s="41">
        <f t="shared" si="55"/>
        <v>6.14</v>
      </c>
      <c r="AE15" s="41">
        <f t="shared" si="55"/>
        <v>6.14</v>
      </c>
      <c r="AF15" s="41">
        <f>Cal!E34</f>
        <v>6.14</v>
      </c>
      <c r="AG15" s="41">
        <f t="shared" ref="AG15:AZ15" si="56">_xlfn.FORECAST.LINEAR(AG$1, $AC15:$AE15, $AC$1:$AE$1)</f>
        <v>6.14</v>
      </c>
      <c r="AH15" s="41">
        <f t="shared" si="56"/>
        <v>6.14</v>
      </c>
      <c r="AI15" s="41">
        <f t="shared" si="56"/>
        <v>6.14</v>
      </c>
      <c r="AJ15" s="41">
        <f t="shared" si="56"/>
        <v>6.14</v>
      </c>
      <c r="AK15" s="41">
        <f t="shared" si="56"/>
        <v>6.14</v>
      </c>
      <c r="AL15" s="41">
        <f t="shared" si="56"/>
        <v>6.14</v>
      </c>
      <c r="AM15" s="41">
        <f t="shared" si="56"/>
        <v>6.14</v>
      </c>
      <c r="AN15" s="41">
        <f t="shared" si="56"/>
        <v>6.14</v>
      </c>
      <c r="AO15" s="41">
        <f t="shared" si="56"/>
        <v>6.14</v>
      </c>
      <c r="AP15" s="41">
        <f t="shared" si="56"/>
        <v>6.14</v>
      </c>
      <c r="AQ15" s="41">
        <f t="shared" si="56"/>
        <v>6.14</v>
      </c>
      <c r="AR15" s="41">
        <f t="shared" si="56"/>
        <v>6.14</v>
      </c>
      <c r="AS15" s="41">
        <f t="shared" si="56"/>
        <v>6.14</v>
      </c>
      <c r="AT15" s="41">
        <f t="shared" si="56"/>
        <v>6.14</v>
      </c>
      <c r="AU15" s="41">
        <f t="shared" si="56"/>
        <v>6.14</v>
      </c>
      <c r="AV15" s="41">
        <f t="shared" si="56"/>
        <v>6.14</v>
      </c>
      <c r="AW15" s="41">
        <f t="shared" si="56"/>
        <v>6.14</v>
      </c>
      <c r="AX15" s="41">
        <f t="shared" si="56"/>
        <v>6.14</v>
      </c>
      <c r="AY15" s="41">
        <f t="shared" si="56"/>
        <v>6.14</v>
      </c>
      <c r="AZ15" s="41">
        <f t="shared" si="56"/>
        <v>6.14</v>
      </c>
    </row>
    <row r="16" ht="14.25" customHeight="1">
      <c r="A16" s="5" t="s">
        <v>101</v>
      </c>
      <c r="B16" s="41">
        <f>Cal!B35</f>
        <v>6.14</v>
      </c>
      <c r="C16" s="41">
        <f t="shared" ref="C16:D16" si="57">$B16+(($E16-$B16)/($E$1-$B$1))*(C$1-$B$1)</f>
        <v>6.14</v>
      </c>
      <c r="D16" s="41">
        <f t="shared" si="57"/>
        <v>6.14</v>
      </c>
      <c r="E16" s="41">
        <f>Cal!C35</f>
        <v>6.14</v>
      </c>
      <c r="F16" s="41">
        <f t="shared" ref="F16:K16" si="58">$E16+(($L16-$E16)/($L$1-$E$1))*(F$1-$E$1)</f>
        <v>6.14</v>
      </c>
      <c r="G16" s="41">
        <f t="shared" si="58"/>
        <v>6.14</v>
      </c>
      <c r="H16" s="41">
        <f t="shared" si="58"/>
        <v>6.14</v>
      </c>
      <c r="I16" s="41">
        <f t="shared" si="58"/>
        <v>6.14</v>
      </c>
      <c r="J16" s="41">
        <f t="shared" si="58"/>
        <v>6.14</v>
      </c>
      <c r="K16" s="41">
        <f t="shared" si="58"/>
        <v>6.14</v>
      </c>
      <c r="L16" s="41">
        <f>Cal!D35</f>
        <v>6.14</v>
      </c>
      <c r="M16" s="41">
        <f t="shared" ref="M16:AE16" si="59">$L16+(($AF16-$L16)/($AF$1-$L$1))*(M$1-$L$1)</f>
        <v>6.14</v>
      </c>
      <c r="N16" s="41">
        <f t="shared" si="59"/>
        <v>6.14</v>
      </c>
      <c r="O16" s="41">
        <f t="shared" si="59"/>
        <v>6.14</v>
      </c>
      <c r="P16" s="41">
        <f t="shared" si="59"/>
        <v>6.14</v>
      </c>
      <c r="Q16" s="41">
        <f t="shared" si="59"/>
        <v>6.14</v>
      </c>
      <c r="R16" s="41">
        <f t="shared" si="59"/>
        <v>6.14</v>
      </c>
      <c r="S16" s="41">
        <f t="shared" si="59"/>
        <v>6.14</v>
      </c>
      <c r="T16" s="41">
        <f t="shared" si="59"/>
        <v>6.14</v>
      </c>
      <c r="U16" s="41">
        <f t="shared" si="59"/>
        <v>6.14</v>
      </c>
      <c r="V16" s="41">
        <f t="shared" si="59"/>
        <v>6.14</v>
      </c>
      <c r="W16" s="41">
        <f t="shared" si="59"/>
        <v>6.14</v>
      </c>
      <c r="X16" s="41">
        <f t="shared" si="59"/>
        <v>6.14</v>
      </c>
      <c r="Y16" s="41">
        <f t="shared" si="59"/>
        <v>6.14</v>
      </c>
      <c r="Z16" s="41">
        <f t="shared" si="59"/>
        <v>6.14</v>
      </c>
      <c r="AA16" s="41">
        <f t="shared" si="59"/>
        <v>6.14</v>
      </c>
      <c r="AB16" s="41">
        <f t="shared" si="59"/>
        <v>6.14</v>
      </c>
      <c r="AC16" s="41">
        <f t="shared" si="59"/>
        <v>6.14</v>
      </c>
      <c r="AD16" s="41">
        <f t="shared" si="59"/>
        <v>6.14</v>
      </c>
      <c r="AE16" s="41">
        <f t="shared" si="59"/>
        <v>6.14</v>
      </c>
      <c r="AF16" s="41">
        <f>Cal!E35</f>
        <v>6.14</v>
      </c>
      <c r="AG16" s="41">
        <f t="shared" ref="AG16:AZ16" si="60">_xlfn.FORECAST.LINEAR(AG$1, $AC16:$AE16, $AC$1:$AE$1)</f>
        <v>6.14</v>
      </c>
      <c r="AH16" s="41">
        <f t="shared" si="60"/>
        <v>6.14</v>
      </c>
      <c r="AI16" s="41">
        <f t="shared" si="60"/>
        <v>6.14</v>
      </c>
      <c r="AJ16" s="41">
        <f t="shared" si="60"/>
        <v>6.14</v>
      </c>
      <c r="AK16" s="41">
        <f t="shared" si="60"/>
        <v>6.14</v>
      </c>
      <c r="AL16" s="41">
        <f t="shared" si="60"/>
        <v>6.14</v>
      </c>
      <c r="AM16" s="41">
        <f t="shared" si="60"/>
        <v>6.14</v>
      </c>
      <c r="AN16" s="41">
        <f t="shared" si="60"/>
        <v>6.14</v>
      </c>
      <c r="AO16" s="41">
        <f t="shared" si="60"/>
        <v>6.14</v>
      </c>
      <c r="AP16" s="41">
        <f t="shared" si="60"/>
        <v>6.14</v>
      </c>
      <c r="AQ16" s="41">
        <f t="shared" si="60"/>
        <v>6.14</v>
      </c>
      <c r="AR16" s="41">
        <f t="shared" si="60"/>
        <v>6.14</v>
      </c>
      <c r="AS16" s="41">
        <f t="shared" si="60"/>
        <v>6.14</v>
      </c>
      <c r="AT16" s="41">
        <f t="shared" si="60"/>
        <v>6.14</v>
      </c>
      <c r="AU16" s="41">
        <f t="shared" si="60"/>
        <v>6.14</v>
      </c>
      <c r="AV16" s="41">
        <f t="shared" si="60"/>
        <v>6.14</v>
      </c>
      <c r="AW16" s="41">
        <f t="shared" si="60"/>
        <v>6.14</v>
      </c>
      <c r="AX16" s="41">
        <f t="shared" si="60"/>
        <v>6.14</v>
      </c>
      <c r="AY16" s="41">
        <f t="shared" si="60"/>
        <v>6.14</v>
      </c>
      <c r="AZ16" s="41">
        <f t="shared" si="60"/>
        <v>6.14</v>
      </c>
    </row>
    <row r="17" ht="14.25" customHeight="1">
      <c r="A17" s="5" t="s">
        <v>102</v>
      </c>
      <c r="B17" s="41">
        <f>Cal!B36</f>
        <v>23.14</v>
      </c>
      <c r="C17" s="41">
        <f t="shared" ref="C17:D17" si="61">$B17+(($E17-$B17)/($E$1-$B$1))*(C$1-$B$1)</f>
        <v>23.14</v>
      </c>
      <c r="D17" s="41">
        <f t="shared" si="61"/>
        <v>23.14</v>
      </c>
      <c r="E17" s="41">
        <f>Cal!C36</f>
        <v>23.14</v>
      </c>
      <c r="F17" s="41">
        <f t="shared" ref="F17:K17" si="62">$E17+(($L17-$E17)/($L$1-$E$1))*(F$1-$E$1)</f>
        <v>23.14</v>
      </c>
      <c r="G17" s="41">
        <f t="shared" si="62"/>
        <v>23.14</v>
      </c>
      <c r="H17" s="41">
        <f t="shared" si="62"/>
        <v>23.14</v>
      </c>
      <c r="I17" s="41">
        <f t="shared" si="62"/>
        <v>23.14</v>
      </c>
      <c r="J17" s="41">
        <f t="shared" si="62"/>
        <v>23.14</v>
      </c>
      <c r="K17" s="41">
        <f t="shared" si="62"/>
        <v>23.14</v>
      </c>
      <c r="L17" s="41">
        <f>Cal!D36</f>
        <v>23.14</v>
      </c>
      <c r="M17" s="41">
        <f t="shared" ref="M17:AE17" si="63">$L17+(($AF17-$L17)/($AF$1-$L$1))*(M$1-$L$1)</f>
        <v>23.14</v>
      </c>
      <c r="N17" s="41">
        <f t="shared" si="63"/>
        <v>23.14</v>
      </c>
      <c r="O17" s="41">
        <f t="shared" si="63"/>
        <v>23.14</v>
      </c>
      <c r="P17" s="41">
        <f t="shared" si="63"/>
        <v>23.14</v>
      </c>
      <c r="Q17" s="41">
        <f t="shared" si="63"/>
        <v>23.14</v>
      </c>
      <c r="R17" s="41">
        <f t="shared" si="63"/>
        <v>23.14</v>
      </c>
      <c r="S17" s="41">
        <f t="shared" si="63"/>
        <v>23.14</v>
      </c>
      <c r="T17" s="41">
        <f t="shared" si="63"/>
        <v>23.14</v>
      </c>
      <c r="U17" s="41">
        <f t="shared" si="63"/>
        <v>23.14</v>
      </c>
      <c r="V17" s="41">
        <f t="shared" si="63"/>
        <v>23.14</v>
      </c>
      <c r="W17" s="41">
        <f t="shared" si="63"/>
        <v>23.14</v>
      </c>
      <c r="X17" s="41">
        <f t="shared" si="63"/>
        <v>23.14</v>
      </c>
      <c r="Y17" s="41">
        <f t="shared" si="63"/>
        <v>23.14</v>
      </c>
      <c r="Z17" s="41">
        <f t="shared" si="63"/>
        <v>23.14</v>
      </c>
      <c r="AA17" s="41">
        <f t="shared" si="63"/>
        <v>23.14</v>
      </c>
      <c r="AB17" s="41">
        <f t="shared" si="63"/>
        <v>23.14</v>
      </c>
      <c r="AC17" s="41">
        <f t="shared" si="63"/>
        <v>23.14</v>
      </c>
      <c r="AD17" s="41">
        <f t="shared" si="63"/>
        <v>23.14</v>
      </c>
      <c r="AE17" s="41">
        <f t="shared" si="63"/>
        <v>23.14</v>
      </c>
      <c r="AF17" s="41">
        <f>Cal!E36</f>
        <v>23.14</v>
      </c>
      <c r="AG17" s="41">
        <f t="shared" ref="AG17:AZ17" si="64">_xlfn.FORECAST.LINEAR(AG$1, $AC17:$AE17, $AC$1:$AE$1)</f>
        <v>23.14</v>
      </c>
      <c r="AH17" s="41">
        <f t="shared" si="64"/>
        <v>23.14</v>
      </c>
      <c r="AI17" s="41">
        <f t="shared" si="64"/>
        <v>23.14</v>
      </c>
      <c r="AJ17" s="41">
        <f t="shared" si="64"/>
        <v>23.14</v>
      </c>
      <c r="AK17" s="41">
        <f t="shared" si="64"/>
        <v>23.14</v>
      </c>
      <c r="AL17" s="41">
        <f t="shared" si="64"/>
        <v>23.14</v>
      </c>
      <c r="AM17" s="41">
        <f t="shared" si="64"/>
        <v>23.14</v>
      </c>
      <c r="AN17" s="41">
        <f t="shared" si="64"/>
        <v>23.14</v>
      </c>
      <c r="AO17" s="41">
        <f t="shared" si="64"/>
        <v>23.14</v>
      </c>
      <c r="AP17" s="41">
        <f t="shared" si="64"/>
        <v>23.14</v>
      </c>
      <c r="AQ17" s="41">
        <f t="shared" si="64"/>
        <v>23.14</v>
      </c>
      <c r="AR17" s="41">
        <f t="shared" si="64"/>
        <v>23.14</v>
      </c>
      <c r="AS17" s="41">
        <f t="shared" si="64"/>
        <v>23.14</v>
      </c>
      <c r="AT17" s="41">
        <f t="shared" si="64"/>
        <v>23.14</v>
      </c>
      <c r="AU17" s="41">
        <f t="shared" si="64"/>
        <v>23.14</v>
      </c>
      <c r="AV17" s="41">
        <f t="shared" si="64"/>
        <v>23.14</v>
      </c>
      <c r="AW17" s="41">
        <f t="shared" si="64"/>
        <v>23.14</v>
      </c>
      <c r="AX17" s="41">
        <f t="shared" si="64"/>
        <v>23.14</v>
      </c>
      <c r="AY17" s="41">
        <f t="shared" si="64"/>
        <v>23.14</v>
      </c>
      <c r="AZ17" s="41">
        <f t="shared" si="64"/>
        <v>23.14</v>
      </c>
    </row>
    <row r="18" ht="14.25" customHeight="1">
      <c r="C18" s="5"/>
      <c r="AF18" s="24"/>
      <c r="AG18" s="41"/>
      <c r="AH18" s="41"/>
      <c r="AI18" s="41"/>
      <c r="AJ18" s="41"/>
      <c r="AK18" s="41"/>
      <c r="AL18" s="41"/>
      <c r="AM18" s="41"/>
      <c r="AN18" s="41"/>
      <c r="AO18" s="41"/>
      <c r="AP18" s="41"/>
      <c r="AQ18" s="41"/>
      <c r="AR18" s="41"/>
      <c r="AS18" s="41"/>
      <c r="AT18" s="41"/>
      <c r="AU18" s="41"/>
      <c r="AV18" s="41"/>
      <c r="AW18" s="41"/>
      <c r="AX18" s="41"/>
      <c r="AY18" s="41"/>
      <c r="AZ18" s="41"/>
    </row>
    <row r="19" ht="14.25" customHeight="1">
      <c r="A19" s="1"/>
    </row>
    <row r="20" ht="14.25" customHeight="1">
      <c r="F20" s="1"/>
      <c r="G20" s="1"/>
      <c r="H20" s="1"/>
      <c r="I20" s="1"/>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6.43"/>
    <col customWidth="1" min="2" max="32" width="7.29"/>
  </cols>
  <sheetData>
    <row r="1" ht="14.25" customHeight="1">
      <c r="A1" s="44" t="s">
        <v>139</v>
      </c>
      <c r="B1" s="22">
        <v>2020.0</v>
      </c>
      <c r="C1" s="42">
        <v>2021.0</v>
      </c>
      <c r="D1" s="42">
        <v>2022.0</v>
      </c>
      <c r="E1" s="42">
        <v>2023.0</v>
      </c>
      <c r="F1" s="42">
        <v>2024.0</v>
      </c>
      <c r="G1" s="42">
        <v>2025.0</v>
      </c>
      <c r="H1" s="42">
        <v>2026.0</v>
      </c>
      <c r="I1" s="42">
        <v>2027.0</v>
      </c>
      <c r="J1" s="42">
        <v>2028.0</v>
      </c>
      <c r="K1" s="42">
        <v>2029.0</v>
      </c>
      <c r="L1" s="42">
        <v>2030.0</v>
      </c>
      <c r="M1" s="42">
        <v>2031.0</v>
      </c>
      <c r="N1" s="42">
        <v>2032.0</v>
      </c>
      <c r="O1" s="42">
        <v>2033.0</v>
      </c>
      <c r="P1" s="42">
        <v>2034.0</v>
      </c>
      <c r="Q1" s="42">
        <v>2035.0</v>
      </c>
      <c r="R1" s="42">
        <v>2036.0</v>
      </c>
      <c r="S1" s="42">
        <v>2037.0</v>
      </c>
      <c r="T1" s="42">
        <v>2038.0</v>
      </c>
      <c r="U1" s="42">
        <v>2039.0</v>
      </c>
      <c r="V1" s="42">
        <v>2040.0</v>
      </c>
      <c r="W1" s="42">
        <v>2041.0</v>
      </c>
      <c r="X1" s="42">
        <v>2042.0</v>
      </c>
      <c r="Y1" s="42">
        <v>2043.0</v>
      </c>
      <c r="Z1" s="42">
        <v>2044.0</v>
      </c>
      <c r="AA1" s="42">
        <v>2045.0</v>
      </c>
      <c r="AB1" s="42">
        <v>2046.0</v>
      </c>
      <c r="AC1" s="42">
        <v>2047.0</v>
      </c>
      <c r="AD1" s="42">
        <v>2048.0</v>
      </c>
      <c r="AE1" s="42">
        <v>2049.0</v>
      </c>
      <c r="AF1" s="42">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ht="14.25" customHeight="1">
      <c r="A2" s="5" t="s">
        <v>61</v>
      </c>
      <c r="B2" s="41">
        <v>0.0</v>
      </c>
      <c r="C2" s="41">
        <f t="shared" ref="C2:AZ2" si="1">$B$2</f>
        <v>0</v>
      </c>
      <c r="D2" s="41">
        <f t="shared" si="1"/>
        <v>0</v>
      </c>
      <c r="E2" s="41">
        <f t="shared" si="1"/>
        <v>0</v>
      </c>
      <c r="F2" s="41">
        <f t="shared" si="1"/>
        <v>0</v>
      </c>
      <c r="G2" s="41">
        <f t="shared" si="1"/>
        <v>0</v>
      </c>
      <c r="H2" s="41">
        <f t="shared" si="1"/>
        <v>0</v>
      </c>
      <c r="I2" s="41">
        <f t="shared" si="1"/>
        <v>0</v>
      </c>
      <c r="J2" s="41">
        <f t="shared" si="1"/>
        <v>0</v>
      </c>
      <c r="K2" s="41">
        <f t="shared" si="1"/>
        <v>0</v>
      </c>
      <c r="L2" s="41">
        <f t="shared" si="1"/>
        <v>0</v>
      </c>
      <c r="M2" s="41">
        <f t="shared" si="1"/>
        <v>0</v>
      </c>
      <c r="N2" s="41">
        <f t="shared" si="1"/>
        <v>0</v>
      </c>
      <c r="O2" s="41">
        <f t="shared" si="1"/>
        <v>0</v>
      </c>
      <c r="P2" s="41">
        <f t="shared" si="1"/>
        <v>0</v>
      </c>
      <c r="Q2" s="41">
        <f t="shared" si="1"/>
        <v>0</v>
      </c>
      <c r="R2" s="41">
        <f t="shared" si="1"/>
        <v>0</v>
      </c>
      <c r="S2" s="41">
        <f t="shared" si="1"/>
        <v>0</v>
      </c>
      <c r="T2" s="41">
        <f t="shared" si="1"/>
        <v>0</v>
      </c>
      <c r="U2" s="41">
        <f t="shared" si="1"/>
        <v>0</v>
      </c>
      <c r="V2" s="41">
        <f t="shared" si="1"/>
        <v>0</v>
      </c>
      <c r="W2" s="41">
        <f t="shared" si="1"/>
        <v>0</v>
      </c>
      <c r="X2" s="41">
        <f t="shared" si="1"/>
        <v>0</v>
      </c>
      <c r="Y2" s="41">
        <f t="shared" si="1"/>
        <v>0</v>
      </c>
      <c r="Z2" s="41">
        <f t="shared" si="1"/>
        <v>0</v>
      </c>
      <c r="AA2" s="41">
        <f t="shared" si="1"/>
        <v>0</v>
      </c>
      <c r="AB2" s="41">
        <f t="shared" si="1"/>
        <v>0</v>
      </c>
      <c r="AC2" s="41">
        <f t="shared" si="1"/>
        <v>0</v>
      </c>
      <c r="AD2" s="41">
        <f t="shared" si="1"/>
        <v>0</v>
      </c>
      <c r="AE2" s="41">
        <f t="shared" si="1"/>
        <v>0</v>
      </c>
      <c r="AF2" s="41">
        <f t="shared" si="1"/>
        <v>0</v>
      </c>
      <c r="AG2" s="41">
        <f t="shared" si="1"/>
        <v>0</v>
      </c>
      <c r="AH2" s="41">
        <f t="shared" si="1"/>
        <v>0</v>
      </c>
      <c r="AI2" s="41">
        <f t="shared" si="1"/>
        <v>0</v>
      </c>
      <c r="AJ2" s="41">
        <f t="shared" si="1"/>
        <v>0</v>
      </c>
      <c r="AK2" s="41">
        <f t="shared" si="1"/>
        <v>0</v>
      </c>
      <c r="AL2" s="41">
        <f t="shared" si="1"/>
        <v>0</v>
      </c>
      <c r="AM2" s="41">
        <f t="shared" si="1"/>
        <v>0</v>
      </c>
      <c r="AN2" s="41">
        <f t="shared" si="1"/>
        <v>0</v>
      </c>
      <c r="AO2" s="41">
        <f t="shared" si="1"/>
        <v>0</v>
      </c>
      <c r="AP2" s="41">
        <f t="shared" si="1"/>
        <v>0</v>
      </c>
      <c r="AQ2" s="41">
        <f t="shared" si="1"/>
        <v>0</v>
      </c>
      <c r="AR2" s="41">
        <f t="shared" si="1"/>
        <v>0</v>
      </c>
      <c r="AS2" s="41">
        <f t="shared" si="1"/>
        <v>0</v>
      </c>
      <c r="AT2" s="41">
        <f t="shared" si="1"/>
        <v>0</v>
      </c>
      <c r="AU2" s="41">
        <f t="shared" si="1"/>
        <v>0</v>
      </c>
      <c r="AV2" s="41">
        <f t="shared" si="1"/>
        <v>0</v>
      </c>
      <c r="AW2" s="41">
        <f t="shared" si="1"/>
        <v>0</v>
      </c>
      <c r="AX2" s="41">
        <f t="shared" si="1"/>
        <v>0</v>
      </c>
      <c r="AY2" s="41">
        <f t="shared" si="1"/>
        <v>0</v>
      </c>
      <c r="AZ2" s="41">
        <f t="shared" si="1"/>
        <v>0</v>
      </c>
    </row>
    <row r="3" ht="14.25" customHeight="1">
      <c r="A3" s="5" t="s">
        <v>92</v>
      </c>
      <c r="B3" s="41">
        <v>0.0</v>
      </c>
      <c r="C3" s="41">
        <f t="shared" ref="C3:AZ3" si="2">$B$3</f>
        <v>0</v>
      </c>
      <c r="D3" s="41">
        <f t="shared" si="2"/>
        <v>0</v>
      </c>
      <c r="E3" s="41">
        <f t="shared" si="2"/>
        <v>0</v>
      </c>
      <c r="F3" s="41">
        <f t="shared" si="2"/>
        <v>0</v>
      </c>
      <c r="G3" s="41">
        <f t="shared" si="2"/>
        <v>0</v>
      </c>
      <c r="H3" s="41">
        <f t="shared" si="2"/>
        <v>0</v>
      </c>
      <c r="I3" s="41">
        <f t="shared" si="2"/>
        <v>0</v>
      </c>
      <c r="J3" s="41">
        <f t="shared" si="2"/>
        <v>0</v>
      </c>
      <c r="K3" s="41">
        <f t="shared" si="2"/>
        <v>0</v>
      </c>
      <c r="L3" s="41">
        <f t="shared" si="2"/>
        <v>0</v>
      </c>
      <c r="M3" s="41">
        <f t="shared" si="2"/>
        <v>0</v>
      </c>
      <c r="N3" s="41">
        <f t="shared" si="2"/>
        <v>0</v>
      </c>
      <c r="O3" s="41">
        <f t="shared" si="2"/>
        <v>0</v>
      </c>
      <c r="P3" s="41">
        <f t="shared" si="2"/>
        <v>0</v>
      </c>
      <c r="Q3" s="41">
        <f t="shared" si="2"/>
        <v>0</v>
      </c>
      <c r="R3" s="41">
        <f t="shared" si="2"/>
        <v>0</v>
      </c>
      <c r="S3" s="41">
        <f t="shared" si="2"/>
        <v>0</v>
      </c>
      <c r="T3" s="41">
        <f t="shared" si="2"/>
        <v>0</v>
      </c>
      <c r="U3" s="41">
        <f t="shared" si="2"/>
        <v>0</v>
      </c>
      <c r="V3" s="41">
        <f t="shared" si="2"/>
        <v>0</v>
      </c>
      <c r="W3" s="41">
        <f t="shared" si="2"/>
        <v>0</v>
      </c>
      <c r="X3" s="41">
        <f t="shared" si="2"/>
        <v>0</v>
      </c>
      <c r="Y3" s="41">
        <f t="shared" si="2"/>
        <v>0</v>
      </c>
      <c r="Z3" s="41">
        <f t="shared" si="2"/>
        <v>0</v>
      </c>
      <c r="AA3" s="41">
        <f t="shared" si="2"/>
        <v>0</v>
      </c>
      <c r="AB3" s="41">
        <f t="shared" si="2"/>
        <v>0</v>
      </c>
      <c r="AC3" s="41">
        <f t="shared" si="2"/>
        <v>0</v>
      </c>
      <c r="AD3" s="41">
        <f t="shared" si="2"/>
        <v>0</v>
      </c>
      <c r="AE3" s="41">
        <f t="shared" si="2"/>
        <v>0</v>
      </c>
      <c r="AF3" s="41">
        <f t="shared" si="2"/>
        <v>0</v>
      </c>
      <c r="AG3" s="41">
        <f t="shared" si="2"/>
        <v>0</v>
      </c>
      <c r="AH3" s="41">
        <f t="shared" si="2"/>
        <v>0</v>
      </c>
      <c r="AI3" s="41">
        <f t="shared" si="2"/>
        <v>0</v>
      </c>
      <c r="AJ3" s="41">
        <f t="shared" si="2"/>
        <v>0</v>
      </c>
      <c r="AK3" s="41">
        <f t="shared" si="2"/>
        <v>0</v>
      </c>
      <c r="AL3" s="41">
        <f t="shared" si="2"/>
        <v>0</v>
      </c>
      <c r="AM3" s="41">
        <f t="shared" si="2"/>
        <v>0</v>
      </c>
      <c r="AN3" s="41">
        <f t="shared" si="2"/>
        <v>0</v>
      </c>
      <c r="AO3" s="41">
        <f t="shared" si="2"/>
        <v>0</v>
      </c>
      <c r="AP3" s="41">
        <f t="shared" si="2"/>
        <v>0</v>
      </c>
      <c r="AQ3" s="41">
        <f t="shared" si="2"/>
        <v>0</v>
      </c>
      <c r="AR3" s="41">
        <f t="shared" si="2"/>
        <v>0</v>
      </c>
      <c r="AS3" s="41">
        <f t="shared" si="2"/>
        <v>0</v>
      </c>
      <c r="AT3" s="41">
        <f t="shared" si="2"/>
        <v>0</v>
      </c>
      <c r="AU3" s="41">
        <f t="shared" si="2"/>
        <v>0</v>
      </c>
      <c r="AV3" s="41">
        <f t="shared" si="2"/>
        <v>0</v>
      </c>
      <c r="AW3" s="41">
        <f t="shared" si="2"/>
        <v>0</v>
      </c>
      <c r="AX3" s="41">
        <f t="shared" si="2"/>
        <v>0</v>
      </c>
      <c r="AY3" s="41">
        <f t="shared" si="2"/>
        <v>0</v>
      </c>
      <c r="AZ3" s="41">
        <f t="shared" si="2"/>
        <v>0</v>
      </c>
    </row>
    <row r="4" ht="14.25" customHeight="1">
      <c r="A4" s="5" t="s">
        <v>69</v>
      </c>
      <c r="B4" s="41">
        <v>0.0</v>
      </c>
      <c r="C4" s="41">
        <f t="shared" ref="C4:AZ4" si="3">$B$4</f>
        <v>0</v>
      </c>
      <c r="D4" s="41">
        <f t="shared" si="3"/>
        <v>0</v>
      </c>
      <c r="E4" s="41">
        <f t="shared" si="3"/>
        <v>0</v>
      </c>
      <c r="F4" s="41">
        <f t="shared" si="3"/>
        <v>0</v>
      </c>
      <c r="G4" s="41">
        <f t="shared" si="3"/>
        <v>0</v>
      </c>
      <c r="H4" s="41">
        <f t="shared" si="3"/>
        <v>0</v>
      </c>
      <c r="I4" s="41">
        <f t="shared" si="3"/>
        <v>0</v>
      </c>
      <c r="J4" s="41">
        <f t="shared" si="3"/>
        <v>0</v>
      </c>
      <c r="K4" s="41">
        <f t="shared" si="3"/>
        <v>0</v>
      </c>
      <c r="L4" s="41">
        <f t="shared" si="3"/>
        <v>0</v>
      </c>
      <c r="M4" s="41">
        <f t="shared" si="3"/>
        <v>0</v>
      </c>
      <c r="N4" s="41">
        <f t="shared" si="3"/>
        <v>0</v>
      </c>
      <c r="O4" s="41">
        <f t="shared" si="3"/>
        <v>0</v>
      </c>
      <c r="P4" s="41">
        <f t="shared" si="3"/>
        <v>0</v>
      </c>
      <c r="Q4" s="41">
        <f t="shared" si="3"/>
        <v>0</v>
      </c>
      <c r="R4" s="41">
        <f t="shared" si="3"/>
        <v>0</v>
      </c>
      <c r="S4" s="41">
        <f t="shared" si="3"/>
        <v>0</v>
      </c>
      <c r="T4" s="41">
        <f t="shared" si="3"/>
        <v>0</v>
      </c>
      <c r="U4" s="41">
        <f t="shared" si="3"/>
        <v>0</v>
      </c>
      <c r="V4" s="41">
        <f t="shared" si="3"/>
        <v>0</v>
      </c>
      <c r="W4" s="41">
        <f t="shared" si="3"/>
        <v>0</v>
      </c>
      <c r="X4" s="41">
        <f t="shared" si="3"/>
        <v>0</v>
      </c>
      <c r="Y4" s="41">
        <f t="shared" si="3"/>
        <v>0</v>
      </c>
      <c r="Z4" s="41">
        <f t="shared" si="3"/>
        <v>0</v>
      </c>
      <c r="AA4" s="41">
        <f t="shared" si="3"/>
        <v>0</v>
      </c>
      <c r="AB4" s="41">
        <f t="shared" si="3"/>
        <v>0</v>
      </c>
      <c r="AC4" s="41">
        <f t="shared" si="3"/>
        <v>0</v>
      </c>
      <c r="AD4" s="41">
        <f t="shared" si="3"/>
        <v>0</v>
      </c>
      <c r="AE4" s="41">
        <f t="shared" si="3"/>
        <v>0</v>
      </c>
      <c r="AF4" s="41">
        <f t="shared" si="3"/>
        <v>0</v>
      </c>
      <c r="AG4" s="41">
        <f t="shared" si="3"/>
        <v>0</v>
      </c>
      <c r="AH4" s="41">
        <f t="shared" si="3"/>
        <v>0</v>
      </c>
      <c r="AI4" s="41">
        <f t="shared" si="3"/>
        <v>0</v>
      </c>
      <c r="AJ4" s="41">
        <f t="shared" si="3"/>
        <v>0</v>
      </c>
      <c r="AK4" s="41">
        <f t="shared" si="3"/>
        <v>0</v>
      </c>
      <c r="AL4" s="41">
        <f t="shared" si="3"/>
        <v>0</v>
      </c>
      <c r="AM4" s="41">
        <f t="shared" si="3"/>
        <v>0</v>
      </c>
      <c r="AN4" s="41">
        <f t="shared" si="3"/>
        <v>0</v>
      </c>
      <c r="AO4" s="41">
        <f t="shared" si="3"/>
        <v>0</v>
      </c>
      <c r="AP4" s="41">
        <f t="shared" si="3"/>
        <v>0</v>
      </c>
      <c r="AQ4" s="41">
        <f t="shared" si="3"/>
        <v>0</v>
      </c>
      <c r="AR4" s="41">
        <f t="shared" si="3"/>
        <v>0</v>
      </c>
      <c r="AS4" s="41">
        <f t="shared" si="3"/>
        <v>0</v>
      </c>
      <c r="AT4" s="41">
        <f t="shared" si="3"/>
        <v>0</v>
      </c>
      <c r="AU4" s="41">
        <f t="shared" si="3"/>
        <v>0</v>
      </c>
      <c r="AV4" s="41">
        <f t="shared" si="3"/>
        <v>0</v>
      </c>
      <c r="AW4" s="41">
        <f t="shared" si="3"/>
        <v>0</v>
      </c>
      <c r="AX4" s="41">
        <f t="shared" si="3"/>
        <v>0</v>
      </c>
      <c r="AY4" s="41">
        <f t="shared" si="3"/>
        <v>0</v>
      </c>
      <c r="AZ4" s="41">
        <f t="shared" si="3"/>
        <v>0</v>
      </c>
    </row>
    <row r="5" ht="14.25" customHeight="1">
      <c r="A5" s="5" t="s">
        <v>67</v>
      </c>
      <c r="B5" s="41">
        <v>0.0</v>
      </c>
      <c r="C5" s="41">
        <f t="shared" ref="C5:AZ5" si="4">$B$5</f>
        <v>0</v>
      </c>
      <c r="D5" s="41">
        <f t="shared" si="4"/>
        <v>0</v>
      </c>
      <c r="E5" s="41">
        <f t="shared" si="4"/>
        <v>0</v>
      </c>
      <c r="F5" s="41">
        <f t="shared" si="4"/>
        <v>0</v>
      </c>
      <c r="G5" s="41">
        <f t="shared" si="4"/>
        <v>0</v>
      </c>
      <c r="H5" s="41">
        <f t="shared" si="4"/>
        <v>0</v>
      </c>
      <c r="I5" s="41">
        <f t="shared" si="4"/>
        <v>0</v>
      </c>
      <c r="J5" s="41">
        <f t="shared" si="4"/>
        <v>0</v>
      </c>
      <c r="K5" s="41">
        <f t="shared" si="4"/>
        <v>0</v>
      </c>
      <c r="L5" s="41">
        <f t="shared" si="4"/>
        <v>0</v>
      </c>
      <c r="M5" s="41">
        <f t="shared" si="4"/>
        <v>0</v>
      </c>
      <c r="N5" s="41">
        <f t="shared" si="4"/>
        <v>0</v>
      </c>
      <c r="O5" s="41">
        <f t="shared" si="4"/>
        <v>0</v>
      </c>
      <c r="P5" s="41">
        <f t="shared" si="4"/>
        <v>0</v>
      </c>
      <c r="Q5" s="41">
        <f t="shared" si="4"/>
        <v>0</v>
      </c>
      <c r="R5" s="41">
        <f t="shared" si="4"/>
        <v>0</v>
      </c>
      <c r="S5" s="41">
        <f t="shared" si="4"/>
        <v>0</v>
      </c>
      <c r="T5" s="41">
        <f t="shared" si="4"/>
        <v>0</v>
      </c>
      <c r="U5" s="41">
        <f t="shared" si="4"/>
        <v>0</v>
      </c>
      <c r="V5" s="41">
        <f t="shared" si="4"/>
        <v>0</v>
      </c>
      <c r="W5" s="41">
        <f t="shared" si="4"/>
        <v>0</v>
      </c>
      <c r="X5" s="41">
        <f t="shared" si="4"/>
        <v>0</v>
      </c>
      <c r="Y5" s="41">
        <f t="shared" si="4"/>
        <v>0</v>
      </c>
      <c r="Z5" s="41">
        <f t="shared" si="4"/>
        <v>0</v>
      </c>
      <c r="AA5" s="41">
        <f t="shared" si="4"/>
        <v>0</v>
      </c>
      <c r="AB5" s="41">
        <f t="shared" si="4"/>
        <v>0</v>
      </c>
      <c r="AC5" s="41">
        <f t="shared" si="4"/>
        <v>0</v>
      </c>
      <c r="AD5" s="41">
        <f t="shared" si="4"/>
        <v>0</v>
      </c>
      <c r="AE5" s="41">
        <f t="shared" si="4"/>
        <v>0</v>
      </c>
      <c r="AF5" s="41">
        <f t="shared" si="4"/>
        <v>0</v>
      </c>
      <c r="AG5" s="41">
        <f t="shared" si="4"/>
        <v>0</v>
      </c>
      <c r="AH5" s="41">
        <f t="shared" si="4"/>
        <v>0</v>
      </c>
      <c r="AI5" s="41">
        <f t="shared" si="4"/>
        <v>0</v>
      </c>
      <c r="AJ5" s="41">
        <f t="shared" si="4"/>
        <v>0</v>
      </c>
      <c r="AK5" s="41">
        <f t="shared" si="4"/>
        <v>0</v>
      </c>
      <c r="AL5" s="41">
        <f t="shared" si="4"/>
        <v>0</v>
      </c>
      <c r="AM5" s="41">
        <f t="shared" si="4"/>
        <v>0</v>
      </c>
      <c r="AN5" s="41">
        <f t="shared" si="4"/>
        <v>0</v>
      </c>
      <c r="AO5" s="41">
        <f t="shared" si="4"/>
        <v>0</v>
      </c>
      <c r="AP5" s="41">
        <f t="shared" si="4"/>
        <v>0</v>
      </c>
      <c r="AQ5" s="41">
        <f t="shared" si="4"/>
        <v>0</v>
      </c>
      <c r="AR5" s="41">
        <f t="shared" si="4"/>
        <v>0</v>
      </c>
      <c r="AS5" s="41">
        <f t="shared" si="4"/>
        <v>0</v>
      </c>
      <c r="AT5" s="41">
        <f t="shared" si="4"/>
        <v>0</v>
      </c>
      <c r="AU5" s="41">
        <f t="shared" si="4"/>
        <v>0</v>
      </c>
      <c r="AV5" s="41">
        <f t="shared" si="4"/>
        <v>0</v>
      </c>
      <c r="AW5" s="41">
        <f t="shared" si="4"/>
        <v>0</v>
      </c>
      <c r="AX5" s="41">
        <f t="shared" si="4"/>
        <v>0</v>
      </c>
      <c r="AY5" s="41">
        <f t="shared" si="4"/>
        <v>0</v>
      </c>
      <c r="AZ5" s="41">
        <f t="shared" si="4"/>
        <v>0</v>
      </c>
    </row>
    <row r="6" ht="14.25" customHeight="1">
      <c r="A6" s="5" t="s">
        <v>93</v>
      </c>
      <c r="B6" s="41">
        <v>0.0</v>
      </c>
      <c r="C6" s="41">
        <f t="shared" ref="C6:AZ6" si="5">$B$6</f>
        <v>0</v>
      </c>
      <c r="D6" s="41">
        <f t="shared" si="5"/>
        <v>0</v>
      </c>
      <c r="E6" s="41">
        <f t="shared" si="5"/>
        <v>0</v>
      </c>
      <c r="F6" s="41">
        <f t="shared" si="5"/>
        <v>0</v>
      </c>
      <c r="G6" s="41">
        <f t="shared" si="5"/>
        <v>0</v>
      </c>
      <c r="H6" s="41">
        <f t="shared" si="5"/>
        <v>0</v>
      </c>
      <c r="I6" s="41">
        <f t="shared" si="5"/>
        <v>0</v>
      </c>
      <c r="J6" s="41">
        <f t="shared" si="5"/>
        <v>0</v>
      </c>
      <c r="K6" s="41">
        <f t="shared" si="5"/>
        <v>0</v>
      </c>
      <c r="L6" s="41">
        <f t="shared" si="5"/>
        <v>0</v>
      </c>
      <c r="M6" s="41">
        <f t="shared" si="5"/>
        <v>0</v>
      </c>
      <c r="N6" s="41">
        <f t="shared" si="5"/>
        <v>0</v>
      </c>
      <c r="O6" s="41">
        <f t="shared" si="5"/>
        <v>0</v>
      </c>
      <c r="P6" s="41">
        <f t="shared" si="5"/>
        <v>0</v>
      </c>
      <c r="Q6" s="41">
        <f t="shared" si="5"/>
        <v>0</v>
      </c>
      <c r="R6" s="41">
        <f t="shared" si="5"/>
        <v>0</v>
      </c>
      <c r="S6" s="41">
        <f t="shared" si="5"/>
        <v>0</v>
      </c>
      <c r="T6" s="41">
        <f t="shared" si="5"/>
        <v>0</v>
      </c>
      <c r="U6" s="41">
        <f t="shared" si="5"/>
        <v>0</v>
      </c>
      <c r="V6" s="41">
        <f t="shared" si="5"/>
        <v>0</v>
      </c>
      <c r="W6" s="41">
        <f t="shared" si="5"/>
        <v>0</v>
      </c>
      <c r="X6" s="41">
        <f t="shared" si="5"/>
        <v>0</v>
      </c>
      <c r="Y6" s="41">
        <f t="shared" si="5"/>
        <v>0</v>
      </c>
      <c r="Z6" s="41">
        <f t="shared" si="5"/>
        <v>0</v>
      </c>
      <c r="AA6" s="41">
        <f t="shared" si="5"/>
        <v>0</v>
      </c>
      <c r="AB6" s="41">
        <f t="shared" si="5"/>
        <v>0</v>
      </c>
      <c r="AC6" s="41">
        <f t="shared" si="5"/>
        <v>0</v>
      </c>
      <c r="AD6" s="41">
        <f t="shared" si="5"/>
        <v>0</v>
      </c>
      <c r="AE6" s="41">
        <f t="shared" si="5"/>
        <v>0</v>
      </c>
      <c r="AF6" s="41">
        <f t="shared" si="5"/>
        <v>0</v>
      </c>
      <c r="AG6" s="41">
        <f t="shared" si="5"/>
        <v>0</v>
      </c>
      <c r="AH6" s="41">
        <f t="shared" si="5"/>
        <v>0</v>
      </c>
      <c r="AI6" s="41">
        <f t="shared" si="5"/>
        <v>0</v>
      </c>
      <c r="AJ6" s="41">
        <f t="shared" si="5"/>
        <v>0</v>
      </c>
      <c r="AK6" s="41">
        <f t="shared" si="5"/>
        <v>0</v>
      </c>
      <c r="AL6" s="41">
        <f t="shared" si="5"/>
        <v>0</v>
      </c>
      <c r="AM6" s="41">
        <f t="shared" si="5"/>
        <v>0</v>
      </c>
      <c r="AN6" s="41">
        <f t="shared" si="5"/>
        <v>0</v>
      </c>
      <c r="AO6" s="41">
        <f t="shared" si="5"/>
        <v>0</v>
      </c>
      <c r="AP6" s="41">
        <f t="shared" si="5"/>
        <v>0</v>
      </c>
      <c r="AQ6" s="41">
        <f t="shared" si="5"/>
        <v>0</v>
      </c>
      <c r="AR6" s="41">
        <f t="shared" si="5"/>
        <v>0</v>
      </c>
      <c r="AS6" s="41">
        <f t="shared" si="5"/>
        <v>0</v>
      </c>
      <c r="AT6" s="41">
        <f t="shared" si="5"/>
        <v>0</v>
      </c>
      <c r="AU6" s="41">
        <f t="shared" si="5"/>
        <v>0</v>
      </c>
      <c r="AV6" s="41">
        <f t="shared" si="5"/>
        <v>0</v>
      </c>
      <c r="AW6" s="41">
        <f t="shared" si="5"/>
        <v>0</v>
      </c>
      <c r="AX6" s="41">
        <f t="shared" si="5"/>
        <v>0</v>
      </c>
      <c r="AY6" s="41">
        <f t="shared" si="5"/>
        <v>0</v>
      </c>
      <c r="AZ6" s="41">
        <f t="shared" si="5"/>
        <v>0</v>
      </c>
    </row>
    <row r="7" ht="14.25" customHeight="1">
      <c r="A7" s="5" t="s">
        <v>94</v>
      </c>
      <c r="B7" s="41">
        <v>0.0</v>
      </c>
      <c r="C7" s="41">
        <f t="shared" ref="C7:AZ7" si="6">$B$7</f>
        <v>0</v>
      </c>
      <c r="D7" s="41">
        <f t="shared" si="6"/>
        <v>0</v>
      </c>
      <c r="E7" s="41">
        <f t="shared" si="6"/>
        <v>0</v>
      </c>
      <c r="F7" s="41">
        <f t="shared" si="6"/>
        <v>0</v>
      </c>
      <c r="G7" s="41">
        <f t="shared" si="6"/>
        <v>0</v>
      </c>
      <c r="H7" s="41">
        <f t="shared" si="6"/>
        <v>0</v>
      </c>
      <c r="I7" s="41">
        <f t="shared" si="6"/>
        <v>0</v>
      </c>
      <c r="J7" s="41">
        <f t="shared" si="6"/>
        <v>0</v>
      </c>
      <c r="K7" s="41">
        <f t="shared" si="6"/>
        <v>0</v>
      </c>
      <c r="L7" s="41">
        <f t="shared" si="6"/>
        <v>0</v>
      </c>
      <c r="M7" s="41">
        <f t="shared" si="6"/>
        <v>0</v>
      </c>
      <c r="N7" s="41">
        <f t="shared" si="6"/>
        <v>0</v>
      </c>
      <c r="O7" s="41">
        <f t="shared" si="6"/>
        <v>0</v>
      </c>
      <c r="P7" s="41">
        <f t="shared" si="6"/>
        <v>0</v>
      </c>
      <c r="Q7" s="41">
        <f t="shared" si="6"/>
        <v>0</v>
      </c>
      <c r="R7" s="41">
        <f t="shared" si="6"/>
        <v>0</v>
      </c>
      <c r="S7" s="41">
        <f t="shared" si="6"/>
        <v>0</v>
      </c>
      <c r="T7" s="41">
        <f t="shared" si="6"/>
        <v>0</v>
      </c>
      <c r="U7" s="41">
        <f t="shared" si="6"/>
        <v>0</v>
      </c>
      <c r="V7" s="41">
        <f t="shared" si="6"/>
        <v>0</v>
      </c>
      <c r="W7" s="41">
        <f t="shared" si="6"/>
        <v>0</v>
      </c>
      <c r="X7" s="41">
        <f t="shared" si="6"/>
        <v>0</v>
      </c>
      <c r="Y7" s="41">
        <f t="shared" si="6"/>
        <v>0</v>
      </c>
      <c r="Z7" s="41">
        <f t="shared" si="6"/>
        <v>0</v>
      </c>
      <c r="AA7" s="41">
        <f t="shared" si="6"/>
        <v>0</v>
      </c>
      <c r="AB7" s="41">
        <f t="shared" si="6"/>
        <v>0</v>
      </c>
      <c r="AC7" s="41">
        <f t="shared" si="6"/>
        <v>0</v>
      </c>
      <c r="AD7" s="41">
        <f t="shared" si="6"/>
        <v>0</v>
      </c>
      <c r="AE7" s="41">
        <f t="shared" si="6"/>
        <v>0</v>
      </c>
      <c r="AF7" s="41">
        <f t="shared" si="6"/>
        <v>0</v>
      </c>
      <c r="AG7" s="41">
        <f t="shared" si="6"/>
        <v>0</v>
      </c>
      <c r="AH7" s="41">
        <f t="shared" si="6"/>
        <v>0</v>
      </c>
      <c r="AI7" s="41">
        <f t="shared" si="6"/>
        <v>0</v>
      </c>
      <c r="AJ7" s="41">
        <f t="shared" si="6"/>
        <v>0</v>
      </c>
      <c r="AK7" s="41">
        <f t="shared" si="6"/>
        <v>0</v>
      </c>
      <c r="AL7" s="41">
        <f t="shared" si="6"/>
        <v>0</v>
      </c>
      <c r="AM7" s="41">
        <f t="shared" si="6"/>
        <v>0</v>
      </c>
      <c r="AN7" s="41">
        <f t="shared" si="6"/>
        <v>0</v>
      </c>
      <c r="AO7" s="41">
        <f t="shared" si="6"/>
        <v>0</v>
      </c>
      <c r="AP7" s="41">
        <f t="shared" si="6"/>
        <v>0</v>
      </c>
      <c r="AQ7" s="41">
        <f t="shared" si="6"/>
        <v>0</v>
      </c>
      <c r="AR7" s="41">
        <f t="shared" si="6"/>
        <v>0</v>
      </c>
      <c r="AS7" s="41">
        <f t="shared" si="6"/>
        <v>0</v>
      </c>
      <c r="AT7" s="41">
        <f t="shared" si="6"/>
        <v>0</v>
      </c>
      <c r="AU7" s="41">
        <f t="shared" si="6"/>
        <v>0</v>
      </c>
      <c r="AV7" s="41">
        <f t="shared" si="6"/>
        <v>0</v>
      </c>
      <c r="AW7" s="41">
        <f t="shared" si="6"/>
        <v>0</v>
      </c>
      <c r="AX7" s="41">
        <f t="shared" si="6"/>
        <v>0</v>
      </c>
      <c r="AY7" s="41">
        <f t="shared" si="6"/>
        <v>0</v>
      </c>
      <c r="AZ7" s="41">
        <f t="shared" si="6"/>
        <v>0</v>
      </c>
    </row>
    <row r="8" ht="14.25" customHeight="1">
      <c r="A8" s="5" t="s">
        <v>137</v>
      </c>
      <c r="B8" s="41">
        <v>0.0</v>
      </c>
      <c r="C8" s="41">
        <f t="shared" ref="C8:AZ8" si="7">$B$8</f>
        <v>0</v>
      </c>
      <c r="D8" s="41">
        <f t="shared" si="7"/>
        <v>0</v>
      </c>
      <c r="E8" s="41">
        <f t="shared" si="7"/>
        <v>0</v>
      </c>
      <c r="F8" s="41">
        <f t="shared" si="7"/>
        <v>0</v>
      </c>
      <c r="G8" s="41">
        <f t="shared" si="7"/>
        <v>0</v>
      </c>
      <c r="H8" s="41">
        <f t="shared" si="7"/>
        <v>0</v>
      </c>
      <c r="I8" s="41">
        <f t="shared" si="7"/>
        <v>0</v>
      </c>
      <c r="J8" s="41">
        <f t="shared" si="7"/>
        <v>0</v>
      </c>
      <c r="K8" s="41">
        <f t="shared" si="7"/>
        <v>0</v>
      </c>
      <c r="L8" s="41">
        <f t="shared" si="7"/>
        <v>0</v>
      </c>
      <c r="M8" s="41">
        <f t="shared" si="7"/>
        <v>0</v>
      </c>
      <c r="N8" s="41">
        <f t="shared" si="7"/>
        <v>0</v>
      </c>
      <c r="O8" s="41">
        <f t="shared" si="7"/>
        <v>0</v>
      </c>
      <c r="P8" s="41">
        <f t="shared" si="7"/>
        <v>0</v>
      </c>
      <c r="Q8" s="41">
        <f t="shared" si="7"/>
        <v>0</v>
      </c>
      <c r="R8" s="41">
        <f t="shared" si="7"/>
        <v>0</v>
      </c>
      <c r="S8" s="41">
        <f t="shared" si="7"/>
        <v>0</v>
      </c>
      <c r="T8" s="41">
        <f t="shared" si="7"/>
        <v>0</v>
      </c>
      <c r="U8" s="41">
        <f t="shared" si="7"/>
        <v>0</v>
      </c>
      <c r="V8" s="41">
        <f t="shared" si="7"/>
        <v>0</v>
      </c>
      <c r="W8" s="41">
        <f t="shared" si="7"/>
        <v>0</v>
      </c>
      <c r="X8" s="41">
        <f t="shared" si="7"/>
        <v>0</v>
      </c>
      <c r="Y8" s="41">
        <f t="shared" si="7"/>
        <v>0</v>
      </c>
      <c r="Z8" s="41">
        <f t="shared" si="7"/>
        <v>0</v>
      </c>
      <c r="AA8" s="41">
        <f t="shared" si="7"/>
        <v>0</v>
      </c>
      <c r="AB8" s="41">
        <f t="shared" si="7"/>
        <v>0</v>
      </c>
      <c r="AC8" s="41">
        <f t="shared" si="7"/>
        <v>0</v>
      </c>
      <c r="AD8" s="41">
        <f t="shared" si="7"/>
        <v>0</v>
      </c>
      <c r="AE8" s="41">
        <f t="shared" si="7"/>
        <v>0</v>
      </c>
      <c r="AF8" s="41">
        <f t="shared" si="7"/>
        <v>0</v>
      </c>
      <c r="AG8" s="41">
        <f t="shared" si="7"/>
        <v>0</v>
      </c>
      <c r="AH8" s="41">
        <f t="shared" si="7"/>
        <v>0</v>
      </c>
      <c r="AI8" s="41">
        <f t="shared" si="7"/>
        <v>0</v>
      </c>
      <c r="AJ8" s="41">
        <f t="shared" si="7"/>
        <v>0</v>
      </c>
      <c r="AK8" s="41">
        <f t="shared" si="7"/>
        <v>0</v>
      </c>
      <c r="AL8" s="41">
        <f t="shared" si="7"/>
        <v>0</v>
      </c>
      <c r="AM8" s="41">
        <f t="shared" si="7"/>
        <v>0</v>
      </c>
      <c r="AN8" s="41">
        <f t="shared" si="7"/>
        <v>0</v>
      </c>
      <c r="AO8" s="41">
        <f t="shared" si="7"/>
        <v>0</v>
      </c>
      <c r="AP8" s="41">
        <f t="shared" si="7"/>
        <v>0</v>
      </c>
      <c r="AQ8" s="41">
        <f t="shared" si="7"/>
        <v>0</v>
      </c>
      <c r="AR8" s="41">
        <f t="shared" si="7"/>
        <v>0</v>
      </c>
      <c r="AS8" s="41">
        <f t="shared" si="7"/>
        <v>0</v>
      </c>
      <c r="AT8" s="41">
        <f t="shared" si="7"/>
        <v>0</v>
      </c>
      <c r="AU8" s="41">
        <f t="shared" si="7"/>
        <v>0</v>
      </c>
      <c r="AV8" s="41">
        <f t="shared" si="7"/>
        <v>0</v>
      </c>
      <c r="AW8" s="41">
        <f t="shared" si="7"/>
        <v>0</v>
      </c>
      <c r="AX8" s="41">
        <f t="shared" si="7"/>
        <v>0</v>
      </c>
      <c r="AY8" s="41">
        <f t="shared" si="7"/>
        <v>0</v>
      </c>
      <c r="AZ8" s="41">
        <f t="shared" si="7"/>
        <v>0</v>
      </c>
    </row>
    <row r="9" ht="14.25" customHeight="1">
      <c r="A9" s="5" t="s">
        <v>95</v>
      </c>
      <c r="B9" s="41">
        <v>0.0</v>
      </c>
      <c r="C9" s="41">
        <f t="shared" ref="C9:AZ9" si="8">$B$9</f>
        <v>0</v>
      </c>
      <c r="D9" s="41">
        <f t="shared" si="8"/>
        <v>0</v>
      </c>
      <c r="E9" s="41">
        <f t="shared" si="8"/>
        <v>0</v>
      </c>
      <c r="F9" s="41">
        <f t="shared" si="8"/>
        <v>0</v>
      </c>
      <c r="G9" s="41">
        <f t="shared" si="8"/>
        <v>0</v>
      </c>
      <c r="H9" s="41">
        <f t="shared" si="8"/>
        <v>0</v>
      </c>
      <c r="I9" s="41">
        <f t="shared" si="8"/>
        <v>0</v>
      </c>
      <c r="J9" s="41">
        <f t="shared" si="8"/>
        <v>0</v>
      </c>
      <c r="K9" s="41">
        <f t="shared" si="8"/>
        <v>0</v>
      </c>
      <c r="L9" s="41">
        <f t="shared" si="8"/>
        <v>0</v>
      </c>
      <c r="M9" s="41">
        <f t="shared" si="8"/>
        <v>0</v>
      </c>
      <c r="N9" s="41">
        <f t="shared" si="8"/>
        <v>0</v>
      </c>
      <c r="O9" s="41">
        <f t="shared" si="8"/>
        <v>0</v>
      </c>
      <c r="P9" s="41">
        <f t="shared" si="8"/>
        <v>0</v>
      </c>
      <c r="Q9" s="41">
        <f t="shared" si="8"/>
        <v>0</v>
      </c>
      <c r="R9" s="41">
        <f t="shared" si="8"/>
        <v>0</v>
      </c>
      <c r="S9" s="41">
        <f t="shared" si="8"/>
        <v>0</v>
      </c>
      <c r="T9" s="41">
        <f t="shared" si="8"/>
        <v>0</v>
      </c>
      <c r="U9" s="41">
        <f t="shared" si="8"/>
        <v>0</v>
      </c>
      <c r="V9" s="41">
        <f t="shared" si="8"/>
        <v>0</v>
      </c>
      <c r="W9" s="41">
        <f t="shared" si="8"/>
        <v>0</v>
      </c>
      <c r="X9" s="41">
        <f t="shared" si="8"/>
        <v>0</v>
      </c>
      <c r="Y9" s="41">
        <f t="shared" si="8"/>
        <v>0</v>
      </c>
      <c r="Z9" s="41">
        <f t="shared" si="8"/>
        <v>0</v>
      </c>
      <c r="AA9" s="41">
        <f t="shared" si="8"/>
        <v>0</v>
      </c>
      <c r="AB9" s="41">
        <f t="shared" si="8"/>
        <v>0</v>
      </c>
      <c r="AC9" s="41">
        <f t="shared" si="8"/>
        <v>0</v>
      </c>
      <c r="AD9" s="41">
        <f t="shared" si="8"/>
        <v>0</v>
      </c>
      <c r="AE9" s="41">
        <f t="shared" si="8"/>
        <v>0</v>
      </c>
      <c r="AF9" s="41">
        <f t="shared" si="8"/>
        <v>0</v>
      </c>
      <c r="AG9" s="41">
        <f t="shared" si="8"/>
        <v>0</v>
      </c>
      <c r="AH9" s="41">
        <f t="shared" si="8"/>
        <v>0</v>
      </c>
      <c r="AI9" s="41">
        <f t="shared" si="8"/>
        <v>0</v>
      </c>
      <c r="AJ9" s="41">
        <f t="shared" si="8"/>
        <v>0</v>
      </c>
      <c r="AK9" s="41">
        <f t="shared" si="8"/>
        <v>0</v>
      </c>
      <c r="AL9" s="41">
        <f t="shared" si="8"/>
        <v>0</v>
      </c>
      <c r="AM9" s="41">
        <f t="shared" si="8"/>
        <v>0</v>
      </c>
      <c r="AN9" s="41">
        <f t="shared" si="8"/>
        <v>0</v>
      </c>
      <c r="AO9" s="41">
        <f t="shared" si="8"/>
        <v>0</v>
      </c>
      <c r="AP9" s="41">
        <f t="shared" si="8"/>
        <v>0</v>
      </c>
      <c r="AQ9" s="41">
        <f t="shared" si="8"/>
        <v>0</v>
      </c>
      <c r="AR9" s="41">
        <f t="shared" si="8"/>
        <v>0</v>
      </c>
      <c r="AS9" s="41">
        <f t="shared" si="8"/>
        <v>0</v>
      </c>
      <c r="AT9" s="41">
        <f t="shared" si="8"/>
        <v>0</v>
      </c>
      <c r="AU9" s="41">
        <f t="shared" si="8"/>
        <v>0</v>
      </c>
      <c r="AV9" s="41">
        <f t="shared" si="8"/>
        <v>0</v>
      </c>
      <c r="AW9" s="41">
        <f t="shared" si="8"/>
        <v>0</v>
      </c>
      <c r="AX9" s="41">
        <f t="shared" si="8"/>
        <v>0</v>
      </c>
      <c r="AY9" s="41">
        <f t="shared" si="8"/>
        <v>0</v>
      </c>
      <c r="AZ9" s="41">
        <f t="shared" si="8"/>
        <v>0</v>
      </c>
    </row>
    <row r="10" ht="14.25" customHeight="1">
      <c r="A10" s="5" t="s">
        <v>66</v>
      </c>
      <c r="B10" s="41">
        <v>0.0</v>
      </c>
      <c r="C10" s="41">
        <f t="shared" ref="C10:AZ10" si="9">$B10</f>
        <v>0</v>
      </c>
      <c r="D10" s="41">
        <f t="shared" si="9"/>
        <v>0</v>
      </c>
      <c r="E10" s="41">
        <f t="shared" si="9"/>
        <v>0</v>
      </c>
      <c r="F10" s="41">
        <f t="shared" si="9"/>
        <v>0</v>
      </c>
      <c r="G10" s="41">
        <f t="shared" si="9"/>
        <v>0</v>
      </c>
      <c r="H10" s="41">
        <f t="shared" si="9"/>
        <v>0</v>
      </c>
      <c r="I10" s="41">
        <f t="shared" si="9"/>
        <v>0</v>
      </c>
      <c r="J10" s="41">
        <f t="shared" si="9"/>
        <v>0</v>
      </c>
      <c r="K10" s="41">
        <f t="shared" si="9"/>
        <v>0</v>
      </c>
      <c r="L10" s="41">
        <f t="shared" si="9"/>
        <v>0</v>
      </c>
      <c r="M10" s="41">
        <f t="shared" si="9"/>
        <v>0</v>
      </c>
      <c r="N10" s="41">
        <f t="shared" si="9"/>
        <v>0</v>
      </c>
      <c r="O10" s="41">
        <f t="shared" si="9"/>
        <v>0</v>
      </c>
      <c r="P10" s="41">
        <f t="shared" si="9"/>
        <v>0</v>
      </c>
      <c r="Q10" s="41">
        <f t="shared" si="9"/>
        <v>0</v>
      </c>
      <c r="R10" s="41">
        <f t="shared" si="9"/>
        <v>0</v>
      </c>
      <c r="S10" s="41">
        <f t="shared" si="9"/>
        <v>0</v>
      </c>
      <c r="T10" s="41">
        <f t="shared" si="9"/>
        <v>0</v>
      </c>
      <c r="U10" s="41">
        <f t="shared" si="9"/>
        <v>0</v>
      </c>
      <c r="V10" s="41">
        <f t="shared" si="9"/>
        <v>0</v>
      </c>
      <c r="W10" s="41">
        <f t="shared" si="9"/>
        <v>0</v>
      </c>
      <c r="X10" s="41">
        <f t="shared" si="9"/>
        <v>0</v>
      </c>
      <c r="Y10" s="41">
        <f t="shared" si="9"/>
        <v>0</v>
      </c>
      <c r="Z10" s="41">
        <f t="shared" si="9"/>
        <v>0</v>
      </c>
      <c r="AA10" s="41">
        <f t="shared" si="9"/>
        <v>0</v>
      </c>
      <c r="AB10" s="41">
        <f t="shared" si="9"/>
        <v>0</v>
      </c>
      <c r="AC10" s="41">
        <f t="shared" si="9"/>
        <v>0</v>
      </c>
      <c r="AD10" s="41">
        <f t="shared" si="9"/>
        <v>0</v>
      </c>
      <c r="AE10" s="41">
        <f t="shared" si="9"/>
        <v>0</v>
      </c>
      <c r="AF10" s="41">
        <f t="shared" si="9"/>
        <v>0</v>
      </c>
      <c r="AG10" s="41">
        <f t="shared" si="9"/>
        <v>0</v>
      </c>
      <c r="AH10" s="41">
        <f t="shared" si="9"/>
        <v>0</v>
      </c>
      <c r="AI10" s="41">
        <f t="shared" si="9"/>
        <v>0</v>
      </c>
      <c r="AJ10" s="41">
        <f t="shared" si="9"/>
        <v>0</v>
      </c>
      <c r="AK10" s="41">
        <f t="shared" si="9"/>
        <v>0</v>
      </c>
      <c r="AL10" s="41">
        <f t="shared" si="9"/>
        <v>0</v>
      </c>
      <c r="AM10" s="41">
        <f t="shared" si="9"/>
        <v>0</v>
      </c>
      <c r="AN10" s="41">
        <f t="shared" si="9"/>
        <v>0</v>
      </c>
      <c r="AO10" s="41">
        <f t="shared" si="9"/>
        <v>0</v>
      </c>
      <c r="AP10" s="41">
        <f t="shared" si="9"/>
        <v>0</v>
      </c>
      <c r="AQ10" s="41">
        <f t="shared" si="9"/>
        <v>0</v>
      </c>
      <c r="AR10" s="41">
        <f t="shared" si="9"/>
        <v>0</v>
      </c>
      <c r="AS10" s="41">
        <f t="shared" si="9"/>
        <v>0</v>
      </c>
      <c r="AT10" s="41">
        <f t="shared" si="9"/>
        <v>0</v>
      </c>
      <c r="AU10" s="41">
        <f t="shared" si="9"/>
        <v>0</v>
      </c>
      <c r="AV10" s="41">
        <f t="shared" si="9"/>
        <v>0</v>
      </c>
      <c r="AW10" s="41">
        <f t="shared" si="9"/>
        <v>0</v>
      </c>
      <c r="AX10" s="41">
        <f t="shared" si="9"/>
        <v>0</v>
      </c>
      <c r="AY10" s="41">
        <f t="shared" si="9"/>
        <v>0</v>
      </c>
      <c r="AZ10" s="41">
        <f t="shared" si="9"/>
        <v>0</v>
      </c>
    </row>
    <row r="11" ht="14.25" customHeight="1">
      <c r="A11" s="5" t="s">
        <v>96</v>
      </c>
      <c r="B11" s="41">
        <v>0.0</v>
      </c>
      <c r="C11" s="41">
        <f t="shared" ref="C11:AZ11" si="10">$B11</f>
        <v>0</v>
      </c>
      <c r="D11" s="41">
        <f t="shared" si="10"/>
        <v>0</v>
      </c>
      <c r="E11" s="41">
        <f t="shared" si="10"/>
        <v>0</v>
      </c>
      <c r="F11" s="41">
        <f t="shared" si="10"/>
        <v>0</v>
      </c>
      <c r="G11" s="41">
        <f t="shared" si="10"/>
        <v>0</v>
      </c>
      <c r="H11" s="41">
        <f t="shared" si="10"/>
        <v>0</v>
      </c>
      <c r="I11" s="41">
        <f t="shared" si="10"/>
        <v>0</v>
      </c>
      <c r="J11" s="41">
        <f t="shared" si="10"/>
        <v>0</v>
      </c>
      <c r="K11" s="41">
        <f t="shared" si="10"/>
        <v>0</v>
      </c>
      <c r="L11" s="41">
        <f t="shared" si="10"/>
        <v>0</v>
      </c>
      <c r="M11" s="41">
        <f t="shared" si="10"/>
        <v>0</v>
      </c>
      <c r="N11" s="41">
        <f t="shared" si="10"/>
        <v>0</v>
      </c>
      <c r="O11" s="41">
        <f t="shared" si="10"/>
        <v>0</v>
      </c>
      <c r="P11" s="41">
        <f t="shared" si="10"/>
        <v>0</v>
      </c>
      <c r="Q11" s="41">
        <f t="shared" si="10"/>
        <v>0</v>
      </c>
      <c r="R11" s="41">
        <f t="shared" si="10"/>
        <v>0</v>
      </c>
      <c r="S11" s="41">
        <f t="shared" si="10"/>
        <v>0</v>
      </c>
      <c r="T11" s="41">
        <f t="shared" si="10"/>
        <v>0</v>
      </c>
      <c r="U11" s="41">
        <f t="shared" si="10"/>
        <v>0</v>
      </c>
      <c r="V11" s="41">
        <f t="shared" si="10"/>
        <v>0</v>
      </c>
      <c r="W11" s="41">
        <f t="shared" si="10"/>
        <v>0</v>
      </c>
      <c r="X11" s="41">
        <f t="shared" si="10"/>
        <v>0</v>
      </c>
      <c r="Y11" s="41">
        <f t="shared" si="10"/>
        <v>0</v>
      </c>
      <c r="Z11" s="41">
        <f t="shared" si="10"/>
        <v>0</v>
      </c>
      <c r="AA11" s="41">
        <f t="shared" si="10"/>
        <v>0</v>
      </c>
      <c r="AB11" s="41">
        <f t="shared" si="10"/>
        <v>0</v>
      </c>
      <c r="AC11" s="41">
        <f t="shared" si="10"/>
        <v>0</v>
      </c>
      <c r="AD11" s="41">
        <f t="shared" si="10"/>
        <v>0</v>
      </c>
      <c r="AE11" s="41">
        <f t="shared" si="10"/>
        <v>0</v>
      </c>
      <c r="AF11" s="41">
        <f t="shared" si="10"/>
        <v>0</v>
      </c>
      <c r="AG11" s="41">
        <f t="shared" si="10"/>
        <v>0</v>
      </c>
      <c r="AH11" s="41">
        <f t="shared" si="10"/>
        <v>0</v>
      </c>
      <c r="AI11" s="41">
        <f t="shared" si="10"/>
        <v>0</v>
      </c>
      <c r="AJ11" s="41">
        <f t="shared" si="10"/>
        <v>0</v>
      </c>
      <c r="AK11" s="41">
        <f t="shared" si="10"/>
        <v>0</v>
      </c>
      <c r="AL11" s="41">
        <f t="shared" si="10"/>
        <v>0</v>
      </c>
      <c r="AM11" s="41">
        <f t="shared" si="10"/>
        <v>0</v>
      </c>
      <c r="AN11" s="41">
        <f t="shared" si="10"/>
        <v>0</v>
      </c>
      <c r="AO11" s="41">
        <f t="shared" si="10"/>
        <v>0</v>
      </c>
      <c r="AP11" s="41">
        <f t="shared" si="10"/>
        <v>0</v>
      </c>
      <c r="AQ11" s="41">
        <f t="shared" si="10"/>
        <v>0</v>
      </c>
      <c r="AR11" s="41">
        <f t="shared" si="10"/>
        <v>0</v>
      </c>
      <c r="AS11" s="41">
        <f t="shared" si="10"/>
        <v>0</v>
      </c>
      <c r="AT11" s="41">
        <f t="shared" si="10"/>
        <v>0</v>
      </c>
      <c r="AU11" s="41">
        <f t="shared" si="10"/>
        <v>0</v>
      </c>
      <c r="AV11" s="41">
        <f t="shared" si="10"/>
        <v>0</v>
      </c>
      <c r="AW11" s="41">
        <f t="shared" si="10"/>
        <v>0</v>
      </c>
      <c r="AX11" s="41">
        <f t="shared" si="10"/>
        <v>0</v>
      </c>
      <c r="AY11" s="41">
        <f t="shared" si="10"/>
        <v>0</v>
      </c>
      <c r="AZ11" s="41">
        <f t="shared" si="10"/>
        <v>0</v>
      </c>
    </row>
    <row r="12" ht="14.25" customHeight="1">
      <c r="A12" s="5" t="s">
        <v>97</v>
      </c>
      <c r="B12" s="41">
        <v>0.0</v>
      </c>
      <c r="C12" s="41">
        <f t="shared" ref="C12:AZ12" si="11">$B12</f>
        <v>0</v>
      </c>
      <c r="D12" s="41">
        <f t="shared" si="11"/>
        <v>0</v>
      </c>
      <c r="E12" s="41">
        <f t="shared" si="11"/>
        <v>0</v>
      </c>
      <c r="F12" s="41">
        <f t="shared" si="11"/>
        <v>0</v>
      </c>
      <c r="G12" s="41">
        <f t="shared" si="11"/>
        <v>0</v>
      </c>
      <c r="H12" s="41">
        <f t="shared" si="11"/>
        <v>0</v>
      </c>
      <c r="I12" s="41">
        <f t="shared" si="11"/>
        <v>0</v>
      </c>
      <c r="J12" s="41">
        <f t="shared" si="11"/>
        <v>0</v>
      </c>
      <c r="K12" s="41">
        <f t="shared" si="11"/>
        <v>0</v>
      </c>
      <c r="L12" s="41">
        <f t="shared" si="11"/>
        <v>0</v>
      </c>
      <c r="M12" s="41">
        <f t="shared" si="11"/>
        <v>0</v>
      </c>
      <c r="N12" s="41">
        <f t="shared" si="11"/>
        <v>0</v>
      </c>
      <c r="O12" s="41">
        <f t="shared" si="11"/>
        <v>0</v>
      </c>
      <c r="P12" s="41">
        <f t="shared" si="11"/>
        <v>0</v>
      </c>
      <c r="Q12" s="41">
        <f t="shared" si="11"/>
        <v>0</v>
      </c>
      <c r="R12" s="41">
        <f t="shared" si="11"/>
        <v>0</v>
      </c>
      <c r="S12" s="41">
        <f t="shared" si="11"/>
        <v>0</v>
      </c>
      <c r="T12" s="41">
        <f t="shared" si="11"/>
        <v>0</v>
      </c>
      <c r="U12" s="41">
        <f t="shared" si="11"/>
        <v>0</v>
      </c>
      <c r="V12" s="41">
        <f t="shared" si="11"/>
        <v>0</v>
      </c>
      <c r="W12" s="41">
        <f t="shared" si="11"/>
        <v>0</v>
      </c>
      <c r="X12" s="41">
        <f t="shared" si="11"/>
        <v>0</v>
      </c>
      <c r="Y12" s="41">
        <f t="shared" si="11"/>
        <v>0</v>
      </c>
      <c r="Z12" s="41">
        <f t="shared" si="11"/>
        <v>0</v>
      </c>
      <c r="AA12" s="41">
        <f t="shared" si="11"/>
        <v>0</v>
      </c>
      <c r="AB12" s="41">
        <f t="shared" si="11"/>
        <v>0</v>
      </c>
      <c r="AC12" s="41">
        <f t="shared" si="11"/>
        <v>0</v>
      </c>
      <c r="AD12" s="41">
        <f t="shared" si="11"/>
        <v>0</v>
      </c>
      <c r="AE12" s="41">
        <f t="shared" si="11"/>
        <v>0</v>
      </c>
      <c r="AF12" s="41">
        <f t="shared" si="11"/>
        <v>0</v>
      </c>
      <c r="AG12" s="41">
        <f t="shared" si="11"/>
        <v>0</v>
      </c>
      <c r="AH12" s="41">
        <f t="shared" si="11"/>
        <v>0</v>
      </c>
      <c r="AI12" s="41">
        <f t="shared" si="11"/>
        <v>0</v>
      </c>
      <c r="AJ12" s="41">
        <f t="shared" si="11"/>
        <v>0</v>
      </c>
      <c r="AK12" s="41">
        <f t="shared" si="11"/>
        <v>0</v>
      </c>
      <c r="AL12" s="41">
        <f t="shared" si="11"/>
        <v>0</v>
      </c>
      <c r="AM12" s="41">
        <f t="shared" si="11"/>
        <v>0</v>
      </c>
      <c r="AN12" s="41">
        <f t="shared" si="11"/>
        <v>0</v>
      </c>
      <c r="AO12" s="41">
        <f t="shared" si="11"/>
        <v>0</v>
      </c>
      <c r="AP12" s="41">
        <f t="shared" si="11"/>
        <v>0</v>
      </c>
      <c r="AQ12" s="41">
        <f t="shared" si="11"/>
        <v>0</v>
      </c>
      <c r="AR12" s="41">
        <f t="shared" si="11"/>
        <v>0</v>
      </c>
      <c r="AS12" s="41">
        <f t="shared" si="11"/>
        <v>0</v>
      </c>
      <c r="AT12" s="41">
        <f t="shared" si="11"/>
        <v>0</v>
      </c>
      <c r="AU12" s="41">
        <f t="shared" si="11"/>
        <v>0</v>
      </c>
      <c r="AV12" s="41">
        <f t="shared" si="11"/>
        <v>0</v>
      </c>
      <c r="AW12" s="41">
        <f t="shared" si="11"/>
        <v>0</v>
      </c>
      <c r="AX12" s="41">
        <f t="shared" si="11"/>
        <v>0</v>
      </c>
      <c r="AY12" s="41">
        <f t="shared" si="11"/>
        <v>0</v>
      </c>
      <c r="AZ12" s="41">
        <f t="shared" si="11"/>
        <v>0</v>
      </c>
    </row>
    <row r="13" ht="14.25" customHeight="1">
      <c r="A13" s="5" t="s">
        <v>98</v>
      </c>
      <c r="B13" s="41">
        <v>0.0</v>
      </c>
      <c r="C13" s="41">
        <f t="shared" ref="C13:AZ13" si="12">$B13</f>
        <v>0</v>
      </c>
      <c r="D13" s="41">
        <f t="shared" si="12"/>
        <v>0</v>
      </c>
      <c r="E13" s="41">
        <f t="shared" si="12"/>
        <v>0</v>
      </c>
      <c r="F13" s="41">
        <f t="shared" si="12"/>
        <v>0</v>
      </c>
      <c r="G13" s="41">
        <f t="shared" si="12"/>
        <v>0</v>
      </c>
      <c r="H13" s="41">
        <f t="shared" si="12"/>
        <v>0</v>
      </c>
      <c r="I13" s="41">
        <f t="shared" si="12"/>
        <v>0</v>
      </c>
      <c r="J13" s="41">
        <f t="shared" si="12"/>
        <v>0</v>
      </c>
      <c r="K13" s="41">
        <f t="shared" si="12"/>
        <v>0</v>
      </c>
      <c r="L13" s="41">
        <f t="shared" si="12"/>
        <v>0</v>
      </c>
      <c r="M13" s="41">
        <f t="shared" si="12"/>
        <v>0</v>
      </c>
      <c r="N13" s="41">
        <f t="shared" si="12"/>
        <v>0</v>
      </c>
      <c r="O13" s="41">
        <f t="shared" si="12"/>
        <v>0</v>
      </c>
      <c r="P13" s="41">
        <f t="shared" si="12"/>
        <v>0</v>
      </c>
      <c r="Q13" s="41">
        <f t="shared" si="12"/>
        <v>0</v>
      </c>
      <c r="R13" s="41">
        <f t="shared" si="12"/>
        <v>0</v>
      </c>
      <c r="S13" s="41">
        <f t="shared" si="12"/>
        <v>0</v>
      </c>
      <c r="T13" s="41">
        <f t="shared" si="12"/>
        <v>0</v>
      </c>
      <c r="U13" s="41">
        <f t="shared" si="12"/>
        <v>0</v>
      </c>
      <c r="V13" s="41">
        <f t="shared" si="12"/>
        <v>0</v>
      </c>
      <c r="W13" s="41">
        <f t="shared" si="12"/>
        <v>0</v>
      </c>
      <c r="X13" s="41">
        <f t="shared" si="12"/>
        <v>0</v>
      </c>
      <c r="Y13" s="41">
        <f t="shared" si="12"/>
        <v>0</v>
      </c>
      <c r="Z13" s="41">
        <f t="shared" si="12"/>
        <v>0</v>
      </c>
      <c r="AA13" s="41">
        <f t="shared" si="12"/>
        <v>0</v>
      </c>
      <c r="AB13" s="41">
        <f t="shared" si="12"/>
        <v>0</v>
      </c>
      <c r="AC13" s="41">
        <f t="shared" si="12"/>
        <v>0</v>
      </c>
      <c r="AD13" s="41">
        <f t="shared" si="12"/>
        <v>0</v>
      </c>
      <c r="AE13" s="41">
        <f t="shared" si="12"/>
        <v>0</v>
      </c>
      <c r="AF13" s="41">
        <f t="shared" si="12"/>
        <v>0</v>
      </c>
      <c r="AG13" s="41">
        <f t="shared" si="12"/>
        <v>0</v>
      </c>
      <c r="AH13" s="41">
        <f t="shared" si="12"/>
        <v>0</v>
      </c>
      <c r="AI13" s="41">
        <f t="shared" si="12"/>
        <v>0</v>
      </c>
      <c r="AJ13" s="41">
        <f t="shared" si="12"/>
        <v>0</v>
      </c>
      <c r="AK13" s="41">
        <f t="shared" si="12"/>
        <v>0</v>
      </c>
      <c r="AL13" s="41">
        <f t="shared" si="12"/>
        <v>0</v>
      </c>
      <c r="AM13" s="41">
        <f t="shared" si="12"/>
        <v>0</v>
      </c>
      <c r="AN13" s="41">
        <f t="shared" si="12"/>
        <v>0</v>
      </c>
      <c r="AO13" s="41">
        <f t="shared" si="12"/>
        <v>0</v>
      </c>
      <c r="AP13" s="41">
        <f t="shared" si="12"/>
        <v>0</v>
      </c>
      <c r="AQ13" s="41">
        <f t="shared" si="12"/>
        <v>0</v>
      </c>
      <c r="AR13" s="41">
        <f t="shared" si="12"/>
        <v>0</v>
      </c>
      <c r="AS13" s="41">
        <f t="shared" si="12"/>
        <v>0</v>
      </c>
      <c r="AT13" s="41">
        <f t="shared" si="12"/>
        <v>0</v>
      </c>
      <c r="AU13" s="41">
        <f t="shared" si="12"/>
        <v>0</v>
      </c>
      <c r="AV13" s="41">
        <f t="shared" si="12"/>
        <v>0</v>
      </c>
      <c r="AW13" s="41">
        <f t="shared" si="12"/>
        <v>0</v>
      </c>
      <c r="AX13" s="41">
        <f t="shared" si="12"/>
        <v>0</v>
      </c>
      <c r="AY13" s="41">
        <f t="shared" si="12"/>
        <v>0</v>
      </c>
      <c r="AZ13" s="41">
        <f t="shared" si="12"/>
        <v>0</v>
      </c>
    </row>
    <row r="14" ht="14.25" customHeight="1">
      <c r="A14" s="5" t="s">
        <v>99</v>
      </c>
      <c r="B14" s="41">
        <v>0.0</v>
      </c>
      <c r="C14" s="41">
        <f t="shared" ref="C14:AZ14" si="13">$B14</f>
        <v>0</v>
      </c>
      <c r="D14" s="41">
        <f t="shared" si="13"/>
        <v>0</v>
      </c>
      <c r="E14" s="41">
        <f t="shared" si="13"/>
        <v>0</v>
      </c>
      <c r="F14" s="41">
        <f t="shared" si="13"/>
        <v>0</v>
      </c>
      <c r="G14" s="41">
        <f t="shared" si="13"/>
        <v>0</v>
      </c>
      <c r="H14" s="41">
        <f t="shared" si="13"/>
        <v>0</v>
      </c>
      <c r="I14" s="41">
        <f t="shared" si="13"/>
        <v>0</v>
      </c>
      <c r="J14" s="41">
        <f t="shared" si="13"/>
        <v>0</v>
      </c>
      <c r="K14" s="41">
        <f t="shared" si="13"/>
        <v>0</v>
      </c>
      <c r="L14" s="41">
        <f t="shared" si="13"/>
        <v>0</v>
      </c>
      <c r="M14" s="41">
        <f t="shared" si="13"/>
        <v>0</v>
      </c>
      <c r="N14" s="41">
        <f t="shared" si="13"/>
        <v>0</v>
      </c>
      <c r="O14" s="41">
        <f t="shared" si="13"/>
        <v>0</v>
      </c>
      <c r="P14" s="41">
        <f t="shared" si="13"/>
        <v>0</v>
      </c>
      <c r="Q14" s="41">
        <f t="shared" si="13"/>
        <v>0</v>
      </c>
      <c r="R14" s="41">
        <f t="shared" si="13"/>
        <v>0</v>
      </c>
      <c r="S14" s="41">
        <f t="shared" si="13"/>
        <v>0</v>
      </c>
      <c r="T14" s="41">
        <f t="shared" si="13"/>
        <v>0</v>
      </c>
      <c r="U14" s="41">
        <f t="shared" si="13"/>
        <v>0</v>
      </c>
      <c r="V14" s="41">
        <f t="shared" si="13"/>
        <v>0</v>
      </c>
      <c r="W14" s="41">
        <f t="shared" si="13"/>
        <v>0</v>
      </c>
      <c r="X14" s="41">
        <f t="shared" si="13"/>
        <v>0</v>
      </c>
      <c r="Y14" s="41">
        <f t="shared" si="13"/>
        <v>0</v>
      </c>
      <c r="Z14" s="41">
        <f t="shared" si="13"/>
        <v>0</v>
      </c>
      <c r="AA14" s="41">
        <f t="shared" si="13"/>
        <v>0</v>
      </c>
      <c r="AB14" s="41">
        <f t="shared" si="13"/>
        <v>0</v>
      </c>
      <c r="AC14" s="41">
        <f t="shared" si="13"/>
        <v>0</v>
      </c>
      <c r="AD14" s="41">
        <f t="shared" si="13"/>
        <v>0</v>
      </c>
      <c r="AE14" s="41">
        <f t="shared" si="13"/>
        <v>0</v>
      </c>
      <c r="AF14" s="41">
        <f t="shared" si="13"/>
        <v>0</v>
      </c>
      <c r="AG14" s="41">
        <f t="shared" si="13"/>
        <v>0</v>
      </c>
      <c r="AH14" s="41">
        <f t="shared" si="13"/>
        <v>0</v>
      </c>
      <c r="AI14" s="41">
        <f t="shared" si="13"/>
        <v>0</v>
      </c>
      <c r="AJ14" s="41">
        <f t="shared" si="13"/>
        <v>0</v>
      </c>
      <c r="AK14" s="41">
        <f t="shared" si="13"/>
        <v>0</v>
      </c>
      <c r="AL14" s="41">
        <f t="shared" si="13"/>
        <v>0</v>
      </c>
      <c r="AM14" s="41">
        <f t="shared" si="13"/>
        <v>0</v>
      </c>
      <c r="AN14" s="41">
        <f t="shared" si="13"/>
        <v>0</v>
      </c>
      <c r="AO14" s="41">
        <f t="shared" si="13"/>
        <v>0</v>
      </c>
      <c r="AP14" s="41">
        <f t="shared" si="13"/>
        <v>0</v>
      </c>
      <c r="AQ14" s="41">
        <f t="shared" si="13"/>
        <v>0</v>
      </c>
      <c r="AR14" s="41">
        <f t="shared" si="13"/>
        <v>0</v>
      </c>
      <c r="AS14" s="41">
        <f t="shared" si="13"/>
        <v>0</v>
      </c>
      <c r="AT14" s="41">
        <f t="shared" si="13"/>
        <v>0</v>
      </c>
      <c r="AU14" s="41">
        <f t="shared" si="13"/>
        <v>0</v>
      </c>
      <c r="AV14" s="41">
        <f t="shared" si="13"/>
        <v>0</v>
      </c>
      <c r="AW14" s="41">
        <f t="shared" si="13"/>
        <v>0</v>
      </c>
      <c r="AX14" s="41">
        <f t="shared" si="13"/>
        <v>0</v>
      </c>
      <c r="AY14" s="41">
        <f t="shared" si="13"/>
        <v>0</v>
      </c>
      <c r="AZ14" s="41">
        <f t="shared" si="13"/>
        <v>0</v>
      </c>
    </row>
    <row r="15" ht="14.25" customHeight="1">
      <c r="A15" s="5" t="s">
        <v>100</v>
      </c>
      <c r="B15" s="41">
        <v>0.0</v>
      </c>
      <c r="C15" s="41">
        <f t="shared" ref="C15:AZ15" si="14">$B15</f>
        <v>0</v>
      </c>
      <c r="D15" s="41">
        <f t="shared" si="14"/>
        <v>0</v>
      </c>
      <c r="E15" s="41">
        <f t="shared" si="14"/>
        <v>0</v>
      </c>
      <c r="F15" s="41">
        <f t="shared" si="14"/>
        <v>0</v>
      </c>
      <c r="G15" s="41">
        <f t="shared" si="14"/>
        <v>0</v>
      </c>
      <c r="H15" s="41">
        <f t="shared" si="14"/>
        <v>0</v>
      </c>
      <c r="I15" s="41">
        <f t="shared" si="14"/>
        <v>0</v>
      </c>
      <c r="J15" s="41">
        <f t="shared" si="14"/>
        <v>0</v>
      </c>
      <c r="K15" s="41">
        <f t="shared" si="14"/>
        <v>0</v>
      </c>
      <c r="L15" s="41">
        <f t="shared" si="14"/>
        <v>0</v>
      </c>
      <c r="M15" s="41">
        <f t="shared" si="14"/>
        <v>0</v>
      </c>
      <c r="N15" s="41">
        <f t="shared" si="14"/>
        <v>0</v>
      </c>
      <c r="O15" s="41">
        <f t="shared" si="14"/>
        <v>0</v>
      </c>
      <c r="P15" s="41">
        <f t="shared" si="14"/>
        <v>0</v>
      </c>
      <c r="Q15" s="41">
        <f t="shared" si="14"/>
        <v>0</v>
      </c>
      <c r="R15" s="41">
        <f t="shared" si="14"/>
        <v>0</v>
      </c>
      <c r="S15" s="41">
        <f t="shared" si="14"/>
        <v>0</v>
      </c>
      <c r="T15" s="41">
        <f t="shared" si="14"/>
        <v>0</v>
      </c>
      <c r="U15" s="41">
        <f t="shared" si="14"/>
        <v>0</v>
      </c>
      <c r="V15" s="41">
        <f t="shared" si="14"/>
        <v>0</v>
      </c>
      <c r="W15" s="41">
        <f t="shared" si="14"/>
        <v>0</v>
      </c>
      <c r="X15" s="41">
        <f t="shared" si="14"/>
        <v>0</v>
      </c>
      <c r="Y15" s="41">
        <f t="shared" si="14"/>
        <v>0</v>
      </c>
      <c r="Z15" s="41">
        <f t="shared" si="14"/>
        <v>0</v>
      </c>
      <c r="AA15" s="41">
        <f t="shared" si="14"/>
        <v>0</v>
      </c>
      <c r="AB15" s="41">
        <f t="shared" si="14"/>
        <v>0</v>
      </c>
      <c r="AC15" s="41">
        <f t="shared" si="14"/>
        <v>0</v>
      </c>
      <c r="AD15" s="41">
        <f t="shared" si="14"/>
        <v>0</v>
      </c>
      <c r="AE15" s="41">
        <f t="shared" si="14"/>
        <v>0</v>
      </c>
      <c r="AF15" s="41">
        <f t="shared" si="14"/>
        <v>0</v>
      </c>
      <c r="AG15" s="41">
        <f t="shared" si="14"/>
        <v>0</v>
      </c>
      <c r="AH15" s="41">
        <f t="shared" si="14"/>
        <v>0</v>
      </c>
      <c r="AI15" s="41">
        <f t="shared" si="14"/>
        <v>0</v>
      </c>
      <c r="AJ15" s="41">
        <f t="shared" si="14"/>
        <v>0</v>
      </c>
      <c r="AK15" s="41">
        <f t="shared" si="14"/>
        <v>0</v>
      </c>
      <c r="AL15" s="41">
        <f t="shared" si="14"/>
        <v>0</v>
      </c>
      <c r="AM15" s="41">
        <f t="shared" si="14"/>
        <v>0</v>
      </c>
      <c r="AN15" s="41">
        <f t="shared" si="14"/>
        <v>0</v>
      </c>
      <c r="AO15" s="41">
        <f t="shared" si="14"/>
        <v>0</v>
      </c>
      <c r="AP15" s="41">
        <f t="shared" si="14"/>
        <v>0</v>
      </c>
      <c r="AQ15" s="41">
        <f t="shared" si="14"/>
        <v>0</v>
      </c>
      <c r="AR15" s="41">
        <f t="shared" si="14"/>
        <v>0</v>
      </c>
      <c r="AS15" s="41">
        <f t="shared" si="14"/>
        <v>0</v>
      </c>
      <c r="AT15" s="41">
        <f t="shared" si="14"/>
        <v>0</v>
      </c>
      <c r="AU15" s="41">
        <f t="shared" si="14"/>
        <v>0</v>
      </c>
      <c r="AV15" s="41">
        <f t="shared" si="14"/>
        <v>0</v>
      </c>
      <c r="AW15" s="41">
        <f t="shared" si="14"/>
        <v>0</v>
      </c>
      <c r="AX15" s="41">
        <f t="shared" si="14"/>
        <v>0</v>
      </c>
      <c r="AY15" s="41">
        <f t="shared" si="14"/>
        <v>0</v>
      </c>
      <c r="AZ15" s="41">
        <f t="shared" si="14"/>
        <v>0</v>
      </c>
    </row>
    <row r="16" ht="14.25" customHeight="1">
      <c r="A16" s="5" t="s">
        <v>101</v>
      </c>
      <c r="B16" s="41">
        <v>0.0</v>
      </c>
      <c r="C16" s="41">
        <f t="shared" ref="C16:AZ16" si="15">$B16</f>
        <v>0</v>
      </c>
      <c r="D16" s="41">
        <f t="shared" si="15"/>
        <v>0</v>
      </c>
      <c r="E16" s="41">
        <f t="shared" si="15"/>
        <v>0</v>
      </c>
      <c r="F16" s="41">
        <f t="shared" si="15"/>
        <v>0</v>
      </c>
      <c r="G16" s="41">
        <f t="shared" si="15"/>
        <v>0</v>
      </c>
      <c r="H16" s="41">
        <f t="shared" si="15"/>
        <v>0</v>
      </c>
      <c r="I16" s="41">
        <f t="shared" si="15"/>
        <v>0</v>
      </c>
      <c r="J16" s="41">
        <f t="shared" si="15"/>
        <v>0</v>
      </c>
      <c r="K16" s="41">
        <f t="shared" si="15"/>
        <v>0</v>
      </c>
      <c r="L16" s="41">
        <f t="shared" si="15"/>
        <v>0</v>
      </c>
      <c r="M16" s="41">
        <f t="shared" si="15"/>
        <v>0</v>
      </c>
      <c r="N16" s="41">
        <f t="shared" si="15"/>
        <v>0</v>
      </c>
      <c r="O16" s="41">
        <f t="shared" si="15"/>
        <v>0</v>
      </c>
      <c r="P16" s="41">
        <f t="shared" si="15"/>
        <v>0</v>
      </c>
      <c r="Q16" s="41">
        <f t="shared" si="15"/>
        <v>0</v>
      </c>
      <c r="R16" s="41">
        <f t="shared" si="15"/>
        <v>0</v>
      </c>
      <c r="S16" s="41">
        <f t="shared" si="15"/>
        <v>0</v>
      </c>
      <c r="T16" s="41">
        <f t="shared" si="15"/>
        <v>0</v>
      </c>
      <c r="U16" s="41">
        <f t="shared" si="15"/>
        <v>0</v>
      </c>
      <c r="V16" s="41">
        <f t="shared" si="15"/>
        <v>0</v>
      </c>
      <c r="W16" s="41">
        <f t="shared" si="15"/>
        <v>0</v>
      </c>
      <c r="X16" s="41">
        <f t="shared" si="15"/>
        <v>0</v>
      </c>
      <c r="Y16" s="41">
        <f t="shared" si="15"/>
        <v>0</v>
      </c>
      <c r="Z16" s="41">
        <f t="shared" si="15"/>
        <v>0</v>
      </c>
      <c r="AA16" s="41">
        <f t="shared" si="15"/>
        <v>0</v>
      </c>
      <c r="AB16" s="41">
        <f t="shared" si="15"/>
        <v>0</v>
      </c>
      <c r="AC16" s="41">
        <f t="shared" si="15"/>
        <v>0</v>
      </c>
      <c r="AD16" s="41">
        <f t="shared" si="15"/>
        <v>0</v>
      </c>
      <c r="AE16" s="41">
        <f t="shared" si="15"/>
        <v>0</v>
      </c>
      <c r="AF16" s="41">
        <f t="shared" si="15"/>
        <v>0</v>
      </c>
      <c r="AG16" s="41">
        <f t="shared" si="15"/>
        <v>0</v>
      </c>
      <c r="AH16" s="41">
        <f t="shared" si="15"/>
        <v>0</v>
      </c>
      <c r="AI16" s="41">
        <f t="shared" si="15"/>
        <v>0</v>
      </c>
      <c r="AJ16" s="41">
        <f t="shared" si="15"/>
        <v>0</v>
      </c>
      <c r="AK16" s="41">
        <f t="shared" si="15"/>
        <v>0</v>
      </c>
      <c r="AL16" s="41">
        <f t="shared" si="15"/>
        <v>0</v>
      </c>
      <c r="AM16" s="41">
        <f t="shared" si="15"/>
        <v>0</v>
      </c>
      <c r="AN16" s="41">
        <f t="shared" si="15"/>
        <v>0</v>
      </c>
      <c r="AO16" s="41">
        <f t="shared" si="15"/>
        <v>0</v>
      </c>
      <c r="AP16" s="41">
        <f t="shared" si="15"/>
        <v>0</v>
      </c>
      <c r="AQ16" s="41">
        <f t="shared" si="15"/>
        <v>0</v>
      </c>
      <c r="AR16" s="41">
        <f t="shared" si="15"/>
        <v>0</v>
      </c>
      <c r="AS16" s="41">
        <f t="shared" si="15"/>
        <v>0</v>
      </c>
      <c r="AT16" s="41">
        <f t="shared" si="15"/>
        <v>0</v>
      </c>
      <c r="AU16" s="41">
        <f t="shared" si="15"/>
        <v>0</v>
      </c>
      <c r="AV16" s="41">
        <f t="shared" si="15"/>
        <v>0</v>
      </c>
      <c r="AW16" s="41">
        <f t="shared" si="15"/>
        <v>0</v>
      </c>
      <c r="AX16" s="41">
        <f t="shared" si="15"/>
        <v>0</v>
      </c>
      <c r="AY16" s="41">
        <f t="shared" si="15"/>
        <v>0</v>
      </c>
      <c r="AZ16" s="41">
        <f t="shared" si="15"/>
        <v>0</v>
      </c>
    </row>
    <row r="17" ht="14.25" customHeight="1">
      <c r="A17" s="5" t="s">
        <v>102</v>
      </c>
      <c r="B17" s="41">
        <v>0.0</v>
      </c>
      <c r="C17" s="41">
        <f t="shared" ref="C17:AZ17" si="16">$B17</f>
        <v>0</v>
      </c>
      <c r="D17" s="41">
        <f t="shared" si="16"/>
        <v>0</v>
      </c>
      <c r="E17" s="41">
        <f t="shared" si="16"/>
        <v>0</v>
      </c>
      <c r="F17" s="41">
        <f t="shared" si="16"/>
        <v>0</v>
      </c>
      <c r="G17" s="41">
        <f t="shared" si="16"/>
        <v>0</v>
      </c>
      <c r="H17" s="41">
        <f t="shared" si="16"/>
        <v>0</v>
      </c>
      <c r="I17" s="41">
        <f t="shared" si="16"/>
        <v>0</v>
      </c>
      <c r="J17" s="41">
        <f t="shared" si="16"/>
        <v>0</v>
      </c>
      <c r="K17" s="41">
        <f t="shared" si="16"/>
        <v>0</v>
      </c>
      <c r="L17" s="41">
        <f t="shared" si="16"/>
        <v>0</v>
      </c>
      <c r="M17" s="41">
        <f t="shared" si="16"/>
        <v>0</v>
      </c>
      <c r="N17" s="41">
        <f t="shared" si="16"/>
        <v>0</v>
      </c>
      <c r="O17" s="41">
        <f t="shared" si="16"/>
        <v>0</v>
      </c>
      <c r="P17" s="41">
        <f t="shared" si="16"/>
        <v>0</v>
      </c>
      <c r="Q17" s="41">
        <f t="shared" si="16"/>
        <v>0</v>
      </c>
      <c r="R17" s="41">
        <f t="shared" si="16"/>
        <v>0</v>
      </c>
      <c r="S17" s="41">
        <f t="shared" si="16"/>
        <v>0</v>
      </c>
      <c r="T17" s="41">
        <f t="shared" si="16"/>
        <v>0</v>
      </c>
      <c r="U17" s="41">
        <f t="shared" si="16"/>
        <v>0</v>
      </c>
      <c r="V17" s="41">
        <f t="shared" si="16"/>
        <v>0</v>
      </c>
      <c r="W17" s="41">
        <f t="shared" si="16"/>
        <v>0</v>
      </c>
      <c r="X17" s="41">
        <f t="shared" si="16"/>
        <v>0</v>
      </c>
      <c r="Y17" s="41">
        <f t="shared" si="16"/>
        <v>0</v>
      </c>
      <c r="Z17" s="41">
        <f t="shared" si="16"/>
        <v>0</v>
      </c>
      <c r="AA17" s="41">
        <f t="shared" si="16"/>
        <v>0</v>
      </c>
      <c r="AB17" s="41">
        <f t="shared" si="16"/>
        <v>0</v>
      </c>
      <c r="AC17" s="41">
        <f t="shared" si="16"/>
        <v>0</v>
      </c>
      <c r="AD17" s="41">
        <f t="shared" si="16"/>
        <v>0</v>
      </c>
      <c r="AE17" s="41">
        <f t="shared" si="16"/>
        <v>0</v>
      </c>
      <c r="AF17" s="41">
        <f t="shared" si="16"/>
        <v>0</v>
      </c>
      <c r="AG17" s="41">
        <f t="shared" si="16"/>
        <v>0</v>
      </c>
      <c r="AH17" s="41">
        <f t="shared" si="16"/>
        <v>0</v>
      </c>
      <c r="AI17" s="41">
        <f t="shared" si="16"/>
        <v>0</v>
      </c>
      <c r="AJ17" s="41">
        <f t="shared" si="16"/>
        <v>0</v>
      </c>
      <c r="AK17" s="41">
        <f t="shared" si="16"/>
        <v>0</v>
      </c>
      <c r="AL17" s="41">
        <f t="shared" si="16"/>
        <v>0</v>
      </c>
      <c r="AM17" s="41">
        <f t="shared" si="16"/>
        <v>0</v>
      </c>
      <c r="AN17" s="41">
        <f t="shared" si="16"/>
        <v>0</v>
      </c>
      <c r="AO17" s="41">
        <f t="shared" si="16"/>
        <v>0</v>
      </c>
      <c r="AP17" s="41">
        <f t="shared" si="16"/>
        <v>0</v>
      </c>
      <c r="AQ17" s="41">
        <f t="shared" si="16"/>
        <v>0</v>
      </c>
      <c r="AR17" s="41">
        <f t="shared" si="16"/>
        <v>0</v>
      </c>
      <c r="AS17" s="41">
        <f t="shared" si="16"/>
        <v>0</v>
      </c>
      <c r="AT17" s="41">
        <f t="shared" si="16"/>
        <v>0</v>
      </c>
      <c r="AU17" s="41">
        <f t="shared" si="16"/>
        <v>0</v>
      </c>
      <c r="AV17" s="41">
        <f t="shared" si="16"/>
        <v>0</v>
      </c>
      <c r="AW17" s="41">
        <f t="shared" si="16"/>
        <v>0</v>
      </c>
      <c r="AX17" s="41">
        <f t="shared" si="16"/>
        <v>0</v>
      </c>
      <c r="AY17" s="41">
        <f t="shared" si="16"/>
        <v>0</v>
      </c>
      <c r="AZ17" s="41">
        <f t="shared" si="16"/>
        <v>0</v>
      </c>
    </row>
    <row r="18" ht="14.25" customHeight="1">
      <c r="C18" s="5" t="str">
        <f>B18</f>
        <v/>
      </c>
    </row>
    <row r="19" ht="14.25" customHeight="1">
      <c r="A19" s="1"/>
    </row>
    <row r="20" ht="14.25" customHeight="1">
      <c r="F20" s="1"/>
      <c r="G20" s="1"/>
      <c r="H20" s="1"/>
      <c r="I20" s="1"/>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6.43"/>
    <col customWidth="1" min="2" max="32" width="7.29"/>
  </cols>
  <sheetData>
    <row r="1" ht="14.25" customHeight="1">
      <c r="A1" s="44" t="s">
        <v>140</v>
      </c>
      <c r="B1" s="22">
        <v>2020.0</v>
      </c>
      <c r="C1" s="42">
        <v>2021.0</v>
      </c>
      <c r="D1" s="42">
        <v>2022.0</v>
      </c>
      <c r="E1" s="42">
        <v>2023.0</v>
      </c>
      <c r="F1" s="42">
        <v>2024.0</v>
      </c>
      <c r="G1" s="42">
        <v>2025.0</v>
      </c>
      <c r="H1" s="42">
        <v>2026.0</v>
      </c>
      <c r="I1" s="42">
        <v>2027.0</v>
      </c>
      <c r="J1" s="42">
        <v>2028.0</v>
      </c>
      <c r="K1" s="42">
        <v>2029.0</v>
      </c>
      <c r="L1" s="42">
        <v>2030.0</v>
      </c>
      <c r="M1" s="42">
        <v>2031.0</v>
      </c>
      <c r="N1" s="42">
        <v>2032.0</v>
      </c>
      <c r="O1" s="42">
        <v>2033.0</v>
      </c>
      <c r="P1" s="42">
        <v>2034.0</v>
      </c>
      <c r="Q1" s="42">
        <v>2035.0</v>
      </c>
      <c r="R1" s="42">
        <v>2036.0</v>
      </c>
      <c r="S1" s="42">
        <v>2037.0</v>
      </c>
      <c r="T1" s="42">
        <v>2038.0</v>
      </c>
      <c r="U1" s="42">
        <v>2039.0</v>
      </c>
      <c r="V1" s="42">
        <v>2040.0</v>
      </c>
      <c r="W1" s="42">
        <v>2041.0</v>
      </c>
      <c r="X1" s="42">
        <v>2042.0</v>
      </c>
      <c r="Y1" s="42">
        <v>2043.0</v>
      </c>
      <c r="Z1" s="42">
        <v>2044.0</v>
      </c>
      <c r="AA1" s="42">
        <v>2045.0</v>
      </c>
      <c r="AB1" s="42">
        <v>2046.0</v>
      </c>
      <c r="AC1" s="42">
        <v>2047.0</v>
      </c>
      <c r="AD1" s="42">
        <v>2048.0</v>
      </c>
      <c r="AE1" s="42">
        <v>2049.0</v>
      </c>
      <c r="AF1" s="42">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ht="14.25" customHeight="1">
      <c r="A2" s="5" t="s">
        <v>61</v>
      </c>
      <c r="B2" s="41">
        <f>'CCaMC-VOaMCpUC-pre-ret'!B2</f>
        <v>0.12</v>
      </c>
      <c r="C2" s="41">
        <f>'CCaMC-VOaMCpUC-pre-ret'!C2</f>
        <v>0.12</v>
      </c>
      <c r="D2" s="41">
        <f>'CCaMC-VOaMCpUC-pre-ret'!D2</f>
        <v>0.12</v>
      </c>
      <c r="E2" s="41">
        <f>'CCaMC-VOaMCpUC-pre-ret'!E2</f>
        <v>0.12</v>
      </c>
      <c r="F2" s="41">
        <f>'CCaMC-VOaMCpUC-pre-ret'!F2</f>
        <v>0.12</v>
      </c>
      <c r="G2" s="41">
        <f>'CCaMC-VOaMCpUC-pre-ret'!G2</f>
        <v>0.12</v>
      </c>
      <c r="H2" s="41">
        <f>'CCaMC-VOaMCpUC-pre-ret'!H2</f>
        <v>0.12</v>
      </c>
      <c r="I2" s="41">
        <f>'CCaMC-VOaMCpUC-pre-ret'!I2</f>
        <v>0.12</v>
      </c>
      <c r="J2" s="41">
        <f>'CCaMC-VOaMCpUC-pre-ret'!J2</f>
        <v>0.12</v>
      </c>
      <c r="K2" s="41">
        <f>'CCaMC-VOaMCpUC-pre-ret'!K2</f>
        <v>0.12</v>
      </c>
      <c r="L2" s="41">
        <f>'CCaMC-VOaMCpUC-pre-ret'!L2</f>
        <v>0.12</v>
      </c>
      <c r="M2" s="41">
        <f>'CCaMC-VOaMCpUC-pre-ret'!M2</f>
        <v>0.12</v>
      </c>
      <c r="N2" s="41">
        <f>'CCaMC-VOaMCpUC-pre-ret'!N2</f>
        <v>0.12</v>
      </c>
      <c r="O2" s="41">
        <f>'CCaMC-VOaMCpUC-pre-ret'!O2</f>
        <v>0.12</v>
      </c>
      <c r="P2" s="41">
        <f>'CCaMC-VOaMCpUC-pre-ret'!P2</f>
        <v>0.12</v>
      </c>
      <c r="Q2" s="41">
        <f>'CCaMC-VOaMCpUC-pre-ret'!Q2</f>
        <v>0.12</v>
      </c>
      <c r="R2" s="41">
        <f>'CCaMC-VOaMCpUC-pre-ret'!R2</f>
        <v>0.12</v>
      </c>
      <c r="S2" s="41">
        <f>'CCaMC-VOaMCpUC-pre-ret'!S2</f>
        <v>0.12</v>
      </c>
      <c r="T2" s="41">
        <f>'CCaMC-VOaMCpUC-pre-ret'!T2</f>
        <v>0.12</v>
      </c>
      <c r="U2" s="41">
        <f>'CCaMC-VOaMCpUC-pre-ret'!U2</f>
        <v>0.12</v>
      </c>
      <c r="V2" s="41">
        <f>'CCaMC-VOaMCpUC-pre-ret'!V2</f>
        <v>0.12</v>
      </c>
      <c r="W2" s="41">
        <f>'CCaMC-VOaMCpUC-pre-ret'!W2</f>
        <v>0.12</v>
      </c>
      <c r="X2" s="41">
        <f>'CCaMC-VOaMCpUC-pre-ret'!X2</f>
        <v>0.12</v>
      </c>
      <c r="Y2" s="41">
        <f>'CCaMC-VOaMCpUC-pre-ret'!Y2</f>
        <v>0.12</v>
      </c>
      <c r="Z2" s="41">
        <f>'CCaMC-VOaMCpUC-pre-ret'!Z2</f>
        <v>0.12</v>
      </c>
      <c r="AA2" s="41">
        <f>'CCaMC-VOaMCpUC-pre-ret'!AA2</f>
        <v>0.12</v>
      </c>
      <c r="AB2" s="41">
        <f>'CCaMC-VOaMCpUC-pre-ret'!AB2</f>
        <v>0.12</v>
      </c>
      <c r="AC2" s="41">
        <f>'CCaMC-VOaMCpUC-pre-ret'!AC2</f>
        <v>0.12</v>
      </c>
      <c r="AD2" s="41">
        <f>'CCaMC-VOaMCpUC-pre-ret'!AD2</f>
        <v>0.12</v>
      </c>
      <c r="AE2" s="41">
        <f>'CCaMC-VOaMCpUC-pre-ret'!AE2</f>
        <v>0.12</v>
      </c>
      <c r="AF2" s="41">
        <f>'CCaMC-VOaMCpUC-pre-ret'!AF2</f>
        <v>0.12</v>
      </c>
      <c r="AG2" s="41">
        <f>'CCaMC-VOaMCpUC-pre-ret'!AG2</f>
        <v>0.12</v>
      </c>
      <c r="AH2" s="41">
        <f>'CCaMC-VOaMCpUC-pre-ret'!AH2</f>
        <v>0.12</v>
      </c>
      <c r="AI2" s="41">
        <f>'CCaMC-VOaMCpUC-pre-ret'!AI2</f>
        <v>0.12</v>
      </c>
      <c r="AJ2" s="41">
        <f>'CCaMC-VOaMCpUC-pre-ret'!AJ2</f>
        <v>0.12</v>
      </c>
      <c r="AK2" s="41">
        <f>'CCaMC-VOaMCpUC-pre-ret'!AK2</f>
        <v>0.12</v>
      </c>
      <c r="AL2" s="41">
        <f>'CCaMC-VOaMCpUC-pre-ret'!AL2</f>
        <v>0.12</v>
      </c>
      <c r="AM2" s="41">
        <f>'CCaMC-VOaMCpUC-pre-ret'!AM2</f>
        <v>0.12</v>
      </c>
      <c r="AN2" s="41">
        <f>'CCaMC-VOaMCpUC-pre-ret'!AN2</f>
        <v>0.12</v>
      </c>
      <c r="AO2" s="41">
        <f>'CCaMC-VOaMCpUC-pre-ret'!AO2</f>
        <v>0.12</v>
      </c>
      <c r="AP2" s="41">
        <f>'CCaMC-VOaMCpUC-pre-ret'!AP2</f>
        <v>0.12</v>
      </c>
      <c r="AQ2" s="41">
        <f>'CCaMC-VOaMCpUC-pre-ret'!AQ2</f>
        <v>0.12</v>
      </c>
      <c r="AR2" s="41">
        <f>'CCaMC-VOaMCpUC-pre-ret'!AR2</f>
        <v>0.12</v>
      </c>
      <c r="AS2" s="41">
        <f>'CCaMC-VOaMCpUC-pre-ret'!AS2</f>
        <v>0.12</v>
      </c>
      <c r="AT2" s="41">
        <f>'CCaMC-VOaMCpUC-pre-ret'!AT2</f>
        <v>0.12</v>
      </c>
      <c r="AU2" s="41">
        <f>'CCaMC-VOaMCpUC-pre-ret'!AU2</f>
        <v>0.12</v>
      </c>
      <c r="AV2" s="41">
        <f>'CCaMC-VOaMCpUC-pre-ret'!AV2</f>
        <v>0.12</v>
      </c>
      <c r="AW2" s="41">
        <f>'CCaMC-VOaMCpUC-pre-ret'!AW2</f>
        <v>0.12</v>
      </c>
      <c r="AX2" s="41">
        <f>'CCaMC-VOaMCpUC-pre-ret'!AX2</f>
        <v>0.12</v>
      </c>
      <c r="AY2" s="41">
        <f>'CCaMC-VOaMCpUC-pre-ret'!AY2</f>
        <v>0.12</v>
      </c>
      <c r="AZ2" s="41">
        <f>'CCaMC-VOaMCpUC-pre-ret'!AZ2</f>
        <v>0.12</v>
      </c>
    </row>
    <row r="3" ht="14.25" customHeight="1">
      <c r="A3" s="5" t="s">
        <v>92</v>
      </c>
      <c r="B3" s="41">
        <f>'CCaMC-VOaMCpUC-pre-ret'!B3</f>
        <v>0.1248</v>
      </c>
      <c r="C3" s="41">
        <f>'CCaMC-VOaMCpUC-pre-ret'!C3</f>
        <v>0.1248</v>
      </c>
      <c r="D3" s="41">
        <f>'CCaMC-VOaMCpUC-pre-ret'!D3</f>
        <v>0.1248</v>
      </c>
      <c r="E3" s="41">
        <f>'CCaMC-VOaMCpUC-pre-ret'!E3</f>
        <v>0.1248</v>
      </c>
      <c r="F3" s="41">
        <f>'CCaMC-VOaMCpUC-pre-ret'!F3</f>
        <v>0.1248</v>
      </c>
      <c r="G3" s="41">
        <f>'CCaMC-VOaMCpUC-pre-ret'!G3</f>
        <v>0.1248</v>
      </c>
      <c r="H3" s="41">
        <f>'CCaMC-VOaMCpUC-pre-ret'!H3</f>
        <v>0.1248</v>
      </c>
      <c r="I3" s="41">
        <f>'CCaMC-VOaMCpUC-pre-ret'!I3</f>
        <v>0.1248</v>
      </c>
      <c r="J3" s="41">
        <f>'CCaMC-VOaMCpUC-pre-ret'!J3</f>
        <v>0.1248</v>
      </c>
      <c r="K3" s="41">
        <f>'CCaMC-VOaMCpUC-pre-ret'!K3</f>
        <v>0.1248</v>
      </c>
      <c r="L3" s="41">
        <f>'CCaMC-VOaMCpUC-pre-ret'!L3</f>
        <v>0.1248</v>
      </c>
      <c r="M3" s="41">
        <f>'CCaMC-VOaMCpUC-pre-ret'!M3</f>
        <v>0.1248</v>
      </c>
      <c r="N3" s="41">
        <f>'CCaMC-VOaMCpUC-pre-ret'!N3</f>
        <v>0.1248</v>
      </c>
      <c r="O3" s="41">
        <f>'CCaMC-VOaMCpUC-pre-ret'!O3</f>
        <v>0.1248</v>
      </c>
      <c r="P3" s="41">
        <f>'CCaMC-VOaMCpUC-pre-ret'!P3</f>
        <v>0.1248</v>
      </c>
      <c r="Q3" s="41">
        <f>'CCaMC-VOaMCpUC-pre-ret'!Q3</f>
        <v>0.1248</v>
      </c>
      <c r="R3" s="41">
        <f>'CCaMC-VOaMCpUC-pre-ret'!R3</f>
        <v>0.1248</v>
      </c>
      <c r="S3" s="41">
        <f>'CCaMC-VOaMCpUC-pre-ret'!S3</f>
        <v>0.1248</v>
      </c>
      <c r="T3" s="41">
        <f>'CCaMC-VOaMCpUC-pre-ret'!T3</f>
        <v>0.1248</v>
      </c>
      <c r="U3" s="41">
        <f>'CCaMC-VOaMCpUC-pre-ret'!U3</f>
        <v>0.1248</v>
      </c>
      <c r="V3" s="41">
        <f>'CCaMC-VOaMCpUC-pre-ret'!V3</f>
        <v>0.1248</v>
      </c>
      <c r="W3" s="41">
        <f>'CCaMC-VOaMCpUC-pre-ret'!W3</f>
        <v>0.1248</v>
      </c>
      <c r="X3" s="41">
        <f>'CCaMC-VOaMCpUC-pre-ret'!X3</f>
        <v>0.1248</v>
      </c>
      <c r="Y3" s="41">
        <f>'CCaMC-VOaMCpUC-pre-ret'!Y3</f>
        <v>0.1248</v>
      </c>
      <c r="Z3" s="41">
        <f>'CCaMC-VOaMCpUC-pre-ret'!Z3</f>
        <v>0.1248</v>
      </c>
      <c r="AA3" s="41">
        <f>'CCaMC-VOaMCpUC-pre-ret'!AA3</f>
        <v>0.1248</v>
      </c>
      <c r="AB3" s="41">
        <f>'CCaMC-VOaMCpUC-pre-ret'!AB3</f>
        <v>0.1248</v>
      </c>
      <c r="AC3" s="41">
        <f>'CCaMC-VOaMCpUC-pre-ret'!AC3</f>
        <v>0.1248</v>
      </c>
      <c r="AD3" s="41">
        <f>'CCaMC-VOaMCpUC-pre-ret'!AD3</f>
        <v>0.1248</v>
      </c>
      <c r="AE3" s="41">
        <f>'CCaMC-VOaMCpUC-pre-ret'!AE3</f>
        <v>0.1248</v>
      </c>
      <c r="AF3" s="41">
        <f>'CCaMC-VOaMCpUC-pre-ret'!AF3</f>
        <v>0.1248</v>
      </c>
      <c r="AG3" s="41">
        <f>'CCaMC-VOaMCpUC-pre-ret'!AG3</f>
        <v>0.1248</v>
      </c>
      <c r="AH3" s="41">
        <f>'CCaMC-VOaMCpUC-pre-ret'!AH3</f>
        <v>0.1248</v>
      </c>
      <c r="AI3" s="41">
        <f>'CCaMC-VOaMCpUC-pre-ret'!AI3</f>
        <v>0.1248</v>
      </c>
      <c r="AJ3" s="41">
        <f>'CCaMC-VOaMCpUC-pre-ret'!AJ3</f>
        <v>0.1248</v>
      </c>
      <c r="AK3" s="41">
        <f>'CCaMC-VOaMCpUC-pre-ret'!AK3</f>
        <v>0.1248</v>
      </c>
      <c r="AL3" s="41">
        <f>'CCaMC-VOaMCpUC-pre-ret'!AL3</f>
        <v>0.1248</v>
      </c>
      <c r="AM3" s="41">
        <f>'CCaMC-VOaMCpUC-pre-ret'!AM3</f>
        <v>0.1248</v>
      </c>
      <c r="AN3" s="41">
        <f>'CCaMC-VOaMCpUC-pre-ret'!AN3</f>
        <v>0.1248</v>
      </c>
      <c r="AO3" s="41">
        <f>'CCaMC-VOaMCpUC-pre-ret'!AO3</f>
        <v>0.1248</v>
      </c>
      <c r="AP3" s="41">
        <f>'CCaMC-VOaMCpUC-pre-ret'!AP3</f>
        <v>0.1248</v>
      </c>
      <c r="AQ3" s="41">
        <f>'CCaMC-VOaMCpUC-pre-ret'!AQ3</f>
        <v>0.1248</v>
      </c>
      <c r="AR3" s="41">
        <f>'CCaMC-VOaMCpUC-pre-ret'!AR3</f>
        <v>0.1248</v>
      </c>
      <c r="AS3" s="41">
        <f>'CCaMC-VOaMCpUC-pre-ret'!AS3</f>
        <v>0.1248</v>
      </c>
      <c r="AT3" s="41">
        <f>'CCaMC-VOaMCpUC-pre-ret'!AT3</f>
        <v>0.1248</v>
      </c>
      <c r="AU3" s="41">
        <f>'CCaMC-VOaMCpUC-pre-ret'!AU3</f>
        <v>0.1248</v>
      </c>
      <c r="AV3" s="41">
        <f>'CCaMC-VOaMCpUC-pre-ret'!AV3</f>
        <v>0.1248</v>
      </c>
      <c r="AW3" s="41">
        <f>'CCaMC-VOaMCpUC-pre-ret'!AW3</f>
        <v>0.1248</v>
      </c>
      <c r="AX3" s="41">
        <f>'CCaMC-VOaMCpUC-pre-ret'!AX3</f>
        <v>0.1248</v>
      </c>
      <c r="AY3" s="41">
        <f>'CCaMC-VOaMCpUC-pre-ret'!AY3</f>
        <v>0.1248</v>
      </c>
      <c r="AZ3" s="41">
        <f>'CCaMC-VOaMCpUC-pre-ret'!AZ3</f>
        <v>0.1248</v>
      </c>
    </row>
    <row r="4" ht="14.25" customHeight="1">
      <c r="A4" s="5" t="s">
        <v>69</v>
      </c>
      <c r="B4" s="41">
        <f>'CCaMC-VOaMCpUC-pre-ret'!B4</f>
        <v>1.87</v>
      </c>
      <c r="C4" s="41">
        <f>'CCaMC-VOaMCpUC-pre-ret'!C4</f>
        <v>1.87</v>
      </c>
      <c r="D4" s="41">
        <f>'CCaMC-VOaMCpUC-pre-ret'!D4</f>
        <v>1.87</v>
      </c>
      <c r="E4" s="41">
        <f>'CCaMC-VOaMCpUC-pre-ret'!E4</f>
        <v>1.87</v>
      </c>
      <c r="F4" s="41">
        <f>'CCaMC-VOaMCpUC-pre-ret'!F4</f>
        <v>1.87</v>
      </c>
      <c r="G4" s="41">
        <f>'CCaMC-VOaMCpUC-pre-ret'!G4</f>
        <v>1.87</v>
      </c>
      <c r="H4" s="41">
        <f>'CCaMC-VOaMCpUC-pre-ret'!H4</f>
        <v>1.87</v>
      </c>
      <c r="I4" s="41">
        <f>'CCaMC-VOaMCpUC-pre-ret'!I4</f>
        <v>1.87</v>
      </c>
      <c r="J4" s="41">
        <f>'CCaMC-VOaMCpUC-pre-ret'!J4</f>
        <v>1.87</v>
      </c>
      <c r="K4" s="41">
        <f>'CCaMC-VOaMCpUC-pre-ret'!K4</f>
        <v>1.87</v>
      </c>
      <c r="L4" s="41">
        <f>'CCaMC-VOaMCpUC-pre-ret'!L4</f>
        <v>1.87</v>
      </c>
      <c r="M4" s="41">
        <f>'CCaMC-VOaMCpUC-pre-ret'!M4</f>
        <v>1.87</v>
      </c>
      <c r="N4" s="41">
        <f>'CCaMC-VOaMCpUC-pre-ret'!N4</f>
        <v>1.87</v>
      </c>
      <c r="O4" s="41">
        <f>'CCaMC-VOaMCpUC-pre-ret'!O4</f>
        <v>1.87</v>
      </c>
      <c r="P4" s="41">
        <f>'CCaMC-VOaMCpUC-pre-ret'!P4</f>
        <v>1.87</v>
      </c>
      <c r="Q4" s="41">
        <f>'CCaMC-VOaMCpUC-pre-ret'!Q4</f>
        <v>1.87</v>
      </c>
      <c r="R4" s="41">
        <f>'CCaMC-VOaMCpUC-pre-ret'!R4</f>
        <v>1.87</v>
      </c>
      <c r="S4" s="41">
        <f>'CCaMC-VOaMCpUC-pre-ret'!S4</f>
        <v>1.87</v>
      </c>
      <c r="T4" s="41">
        <f>'CCaMC-VOaMCpUC-pre-ret'!T4</f>
        <v>1.87</v>
      </c>
      <c r="U4" s="41">
        <f>'CCaMC-VOaMCpUC-pre-ret'!U4</f>
        <v>1.87</v>
      </c>
      <c r="V4" s="41">
        <f>'CCaMC-VOaMCpUC-pre-ret'!V4</f>
        <v>1.87</v>
      </c>
      <c r="W4" s="41">
        <f>'CCaMC-VOaMCpUC-pre-ret'!W4</f>
        <v>1.87</v>
      </c>
      <c r="X4" s="41">
        <f>'CCaMC-VOaMCpUC-pre-ret'!X4</f>
        <v>1.87</v>
      </c>
      <c r="Y4" s="41">
        <f>'CCaMC-VOaMCpUC-pre-ret'!Y4</f>
        <v>1.87</v>
      </c>
      <c r="Z4" s="41">
        <f>'CCaMC-VOaMCpUC-pre-ret'!Z4</f>
        <v>1.87</v>
      </c>
      <c r="AA4" s="41">
        <f>'CCaMC-VOaMCpUC-pre-ret'!AA4</f>
        <v>1.87</v>
      </c>
      <c r="AB4" s="41">
        <f>'CCaMC-VOaMCpUC-pre-ret'!AB4</f>
        <v>1.87</v>
      </c>
      <c r="AC4" s="41">
        <f>'CCaMC-VOaMCpUC-pre-ret'!AC4</f>
        <v>1.87</v>
      </c>
      <c r="AD4" s="41">
        <f>'CCaMC-VOaMCpUC-pre-ret'!AD4</f>
        <v>1.87</v>
      </c>
      <c r="AE4" s="41">
        <f>'CCaMC-VOaMCpUC-pre-ret'!AE4</f>
        <v>1.87</v>
      </c>
      <c r="AF4" s="41">
        <f>'CCaMC-VOaMCpUC-pre-ret'!AF4</f>
        <v>1.87</v>
      </c>
      <c r="AG4" s="41">
        <f>'CCaMC-VOaMCpUC-pre-ret'!AG4</f>
        <v>1.87</v>
      </c>
      <c r="AH4" s="41">
        <f>'CCaMC-VOaMCpUC-pre-ret'!AH4</f>
        <v>1.87</v>
      </c>
      <c r="AI4" s="41">
        <f>'CCaMC-VOaMCpUC-pre-ret'!AI4</f>
        <v>1.87</v>
      </c>
      <c r="AJ4" s="41">
        <f>'CCaMC-VOaMCpUC-pre-ret'!AJ4</f>
        <v>1.87</v>
      </c>
      <c r="AK4" s="41">
        <f>'CCaMC-VOaMCpUC-pre-ret'!AK4</f>
        <v>1.87</v>
      </c>
      <c r="AL4" s="41">
        <f>'CCaMC-VOaMCpUC-pre-ret'!AL4</f>
        <v>1.87</v>
      </c>
      <c r="AM4" s="41">
        <f>'CCaMC-VOaMCpUC-pre-ret'!AM4</f>
        <v>1.87</v>
      </c>
      <c r="AN4" s="41">
        <f>'CCaMC-VOaMCpUC-pre-ret'!AN4</f>
        <v>1.87</v>
      </c>
      <c r="AO4" s="41">
        <f>'CCaMC-VOaMCpUC-pre-ret'!AO4</f>
        <v>1.87</v>
      </c>
      <c r="AP4" s="41">
        <f>'CCaMC-VOaMCpUC-pre-ret'!AP4</f>
        <v>1.87</v>
      </c>
      <c r="AQ4" s="41">
        <f>'CCaMC-VOaMCpUC-pre-ret'!AQ4</f>
        <v>1.87</v>
      </c>
      <c r="AR4" s="41">
        <f>'CCaMC-VOaMCpUC-pre-ret'!AR4</f>
        <v>1.87</v>
      </c>
      <c r="AS4" s="41">
        <f>'CCaMC-VOaMCpUC-pre-ret'!AS4</f>
        <v>1.87</v>
      </c>
      <c r="AT4" s="41">
        <f>'CCaMC-VOaMCpUC-pre-ret'!AT4</f>
        <v>1.87</v>
      </c>
      <c r="AU4" s="41">
        <f>'CCaMC-VOaMCpUC-pre-ret'!AU4</f>
        <v>1.87</v>
      </c>
      <c r="AV4" s="41">
        <f>'CCaMC-VOaMCpUC-pre-ret'!AV4</f>
        <v>1.87</v>
      </c>
      <c r="AW4" s="41">
        <f>'CCaMC-VOaMCpUC-pre-ret'!AW4</f>
        <v>1.87</v>
      </c>
      <c r="AX4" s="41">
        <f>'CCaMC-VOaMCpUC-pre-ret'!AX4</f>
        <v>1.87</v>
      </c>
      <c r="AY4" s="41">
        <f>'CCaMC-VOaMCpUC-pre-ret'!AY4</f>
        <v>1.87</v>
      </c>
      <c r="AZ4" s="41">
        <f>'CCaMC-VOaMCpUC-pre-ret'!AZ4</f>
        <v>1.87</v>
      </c>
    </row>
    <row r="5" ht="14.25" customHeight="1">
      <c r="A5" s="5" t="s">
        <v>67</v>
      </c>
      <c r="B5" s="41">
        <f>'CCaMC-VOaMCpUC-pre-ret'!B5</f>
        <v>0.53</v>
      </c>
      <c r="C5" s="41">
        <f>'CCaMC-VOaMCpUC-pre-ret'!C5</f>
        <v>0.53</v>
      </c>
      <c r="D5" s="41">
        <f>'CCaMC-VOaMCpUC-pre-ret'!D5</f>
        <v>0.53</v>
      </c>
      <c r="E5" s="41">
        <f>'CCaMC-VOaMCpUC-pre-ret'!E5</f>
        <v>0.53</v>
      </c>
      <c r="F5" s="41">
        <f>'CCaMC-VOaMCpUC-pre-ret'!F5</f>
        <v>0.53</v>
      </c>
      <c r="G5" s="41">
        <f>'CCaMC-VOaMCpUC-pre-ret'!G5</f>
        <v>0.53</v>
      </c>
      <c r="H5" s="41">
        <f>'CCaMC-VOaMCpUC-pre-ret'!H5</f>
        <v>0.53</v>
      </c>
      <c r="I5" s="41">
        <f>'CCaMC-VOaMCpUC-pre-ret'!I5</f>
        <v>0.53</v>
      </c>
      <c r="J5" s="41">
        <f>'CCaMC-VOaMCpUC-pre-ret'!J5</f>
        <v>0.53</v>
      </c>
      <c r="K5" s="41">
        <f>'CCaMC-VOaMCpUC-pre-ret'!K5</f>
        <v>0.53</v>
      </c>
      <c r="L5" s="41">
        <f>'CCaMC-VOaMCpUC-pre-ret'!L5</f>
        <v>0.53</v>
      </c>
      <c r="M5" s="41">
        <f>'CCaMC-VOaMCpUC-pre-ret'!M5</f>
        <v>0.53</v>
      </c>
      <c r="N5" s="41">
        <f>'CCaMC-VOaMCpUC-pre-ret'!N5</f>
        <v>0.53</v>
      </c>
      <c r="O5" s="41">
        <f>'CCaMC-VOaMCpUC-pre-ret'!O5</f>
        <v>0.53</v>
      </c>
      <c r="P5" s="41">
        <f>'CCaMC-VOaMCpUC-pre-ret'!P5</f>
        <v>0.53</v>
      </c>
      <c r="Q5" s="41">
        <f>'CCaMC-VOaMCpUC-pre-ret'!Q5</f>
        <v>0.53</v>
      </c>
      <c r="R5" s="41">
        <f>'CCaMC-VOaMCpUC-pre-ret'!R5</f>
        <v>0.53</v>
      </c>
      <c r="S5" s="41">
        <f>'CCaMC-VOaMCpUC-pre-ret'!S5</f>
        <v>0.53</v>
      </c>
      <c r="T5" s="41">
        <f>'CCaMC-VOaMCpUC-pre-ret'!T5</f>
        <v>0.53</v>
      </c>
      <c r="U5" s="41">
        <f>'CCaMC-VOaMCpUC-pre-ret'!U5</f>
        <v>0.53</v>
      </c>
      <c r="V5" s="41">
        <f>'CCaMC-VOaMCpUC-pre-ret'!V5</f>
        <v>0.53</v>
      </c>
      <c r="W5" s="41">
        <f>'CCaMC-VOaMCpUC-pre-ret'!W5</f>
        <v>0.53</v>
      </c>
      <c r="X5" s="41">
        <f>'CCaMC-VOaMCpUC-pre-ret'!X5</f>
        <v>0.53</v>
      </c>
      <c r="Y5" s="41">
        <f>'CCaMC-VOaMCpUC-pre-ret'!Y5</f>
        <v>0.53</v>
      </c>
      <c r="Z5" s="41">
        <f>'CCaMC-VOaMCpUC-pre-ret'!Z5</f>
        <v>0.53</v>
      </c>
      <c r="AA5" s="41">
        <f>'CCaMC-VOaMCpUC-pre-ret'!AA5</f>
        <v>0.53</v>
      </c>
      <c r="AB5" s="41">
        <f>'CCaMC-VOaMCpUC-pre-ret'!AB5</f>
        <v>0.53</v>
      </c>
      <c r="AC5" s="41">
        <f>'CCaMC-VOaMCpUC-pre-ret'!AC5</f>
        <v>0.53</v>
      </c>
      <c r="AD5" s="41">
        <f>'CCaMC-VOaMCpUC-pre-ret'!AD5</f>
        <v>0.53</v>
      </c>
      <c r="AE5" s="41">
        <f>'CCaMC-VOaMCpUC-pre-ret'!AE5</f>
        <v>0.53</v>
      </c>
      <c r="AF5" s="41">
        <f>'CCaMC-VOaMCpUC-pre-ret'!AF5</f>
        <v>0.53</v>
      </c>
      <c r="AG5" s="41">
        <f>'CCaMC-VOaMCpUC-pre-ret'!AG5</f>
        <v>0.53</v>
      </c>
      <c r="AH5" s="41">
        <f>'CCaMC-VOaMCpUC-pre-ret'!AH5</f>
        <v>0.53</v>
      </c>
      <c r="AI5" s="41">
        <f>'CCaMC-VOaMCpUC-pre-ret'!AI5</f>
        <v>0.53</v>
      </c>
      <c r="AJ5" s="41">
        <f>'CCaMC-VOaMCpUC-pre-ret'!AJ5</f>
        <v>0.53</v>
      </c>
      <c r="AK5" s="41">
        <f>'CCaMC-VOaMCpUC-pre-ret'!AK5</f>
        <v>0.53</v>
      </c>
      <c r="AL5" s="41">
        <f>'CCaMC-VOaMCpUC-pre-ret'!AL5</f>
        <v>0.53</v>
      </c>
      <c r="AM5" s="41">
        <f>'CCaMC-VOaMCpUC-pre-ret'!AM5</f>
        <v>0.53</v>
      </c>
      <c r="AN5" s="41">
        <f>'CCaMC-VOaMCpUC-pre-ret'!AN5</f>
        <v>0.53</v>
      </c>
      <c r="AO5" s="41">
        <f>'CCaMC-VOaMCpUC-pre-ret'!AO5</f>
        <v>0.53</v>
      </c>
      <c r="AP5" s="41">
        <f>'CCaMC-VOaMCpUC-pre-ret'!AP5</f>
        <v>0.53</v>
      </c>
      <c r="AQ5" s="41">
        <f>'CCaMC-VOaMCpUC-pre-ret'!AQ5</f>
        <v>0.53</v>
      </c>
      <c r="AR5" s="41">
        <f>'CCaMC-VOaMCpUC-pre-ret'!AR5</f>
        <v>0.53</v>
      </c>
      <c r="AS5" s="41">
        <f>'CCaMC-VOaMCpUC-pre-ret'!AS5</f>
        <v>0.53</v>
      </c>
      <c r="AT5" s="41">
        <f>'CCaMC-VOaMCpUC-pre-ret'!AT5</f>
        <v>0.53</v>
      </c>
      <c r="AU5" s="41">
        <f>'CCaMC-VOaMCpUC-pre-ret'!AU5</f>
        <v>0.53</v>
      </c>
      <c r="AV5" s="41">
        <f>'CCaMC-VOaMCpUC-pre-ret'!AV5</f>
        <v>0.53</v>
      </c>
      <c r="AW5" s="41">
        <f>'CCaMC-VOaMCpUC-pre-ret'!AW5</f>
        <v>0.53</v>
      </c>
      <c r="AX5" s="41">
        <f>'CCaMC-VOaMCpUC-pre-ret'!AX5</f>
        <v>0.53</v>
      </c>
      <c r="AY5" s="41">
        <f>'CCaMC-VOaMCpUC-pre-ret'!AY5</f>
        <v>0.53</v>
      </c>
      <c r="AZ5" s="41">
        <f>'CCaMC-VOaMCpUC-pre-ret'!AZ5</f>
        <v>0.53</v>
      </c>
    </row>
    <row r="6" ht="14.25" customHeight="1">
      <c r="A6" s="5" t="s">
        <v>93</v>
      </c>
      <c r="B6" s="41">
        <f>'CCaMC-VOaMCpUC-pre-ret'!B6</f>
        <v>0</v>
      </c>
      <c r="C6" s="41">
        <f>'CCaMC-VOaMCpUC-pre-ret'!C6</f>
        <v>0</v>
      </c>
      <c r="D6" s="41">
        <f>'CCaMC-VOaMCpUC-pre-ret'!D6</f>
        <v>0</v>
      </c>
      <c r="E6" s="41">
        <f>'CCaMC-VOaMCpUC-pre-ret'!E6</f>
        <v>0</v>
      </c>
      <c r="F6" s="41">
        <f>'CCaMC-VOaMCpUC-pre-ret'!F6</f>
        <v>0</v>
      </c>
      <c r="G6" s="41">
        <f>'CCaMC-VOaMCpUC-pre-ret'!G6</f>
        <v>0</v>
      </c>
      <c r="H6" s="41">
        <f>'CCaMC-VOaMCpUC-pre-ret'!H6</f>
        <v>0</v>
      </c>
      <c r="I6" s="41">
        <f>'CCaMC-VOaMCpUC-pre-ret'!I6</f>
        <v>0</v>
      </c>
      <c r="J6" s="41">
        <f>'CCaMC-VOaMCpUC-pre-ret'!J6</f>
        <v>0</v>
      </c>
      <c r="K6" s="41">
        <f>'CCaMC-VOaMCpUC-pre-ret'!K6</f>
        <v>0</v>
      </c>
      <c r="L6" s="41">
        <f>'CCaMC-VOaMCpUC-pre-ret'!L6</f>
        <v>0</v>
      </c>
      <c r="M6" s="41">
        <f>'CCaMC-VOaMCpUC-pre-ret'!M6</f>
        <v>0</v>
      </c>
      <c r="N6" s="41">
        <f>'CCaMC-VOaMCpUC-pre-ret'!N6</f>
        <v>0</v>
      </c>
      <c r="O6" s="41">
        <f>'CCaMC-VOaMCpUC-pre-ret'!O6</f>
        <v>0</v>
      </c>
      <c r="P6" s="41">
        <f>'CCaMC-VOaMCpUC-pre-ret'!P6</f>
        <v>0</v>
      </c>
      <c r="Q6" s="41">
        <f>'CCaMC-VOaMCpUC-pre-ret'!Q6</f>
        <v>0</v>
      </c>
      <c r="R6" s="41">
        <f>'CCaMC-VOaMCpUC-pre-ret'!R6</f>
        <v>0</v>
      </c>
      <c r="S6" s="41">
        <f>'CCaMC-VOaMCpUC-pre-ret'!S6</f>
        <v>0</v>
      </c>
      <c r="T6" s="41">
        <f>'CCaMC-VOaMCpUC-pre-ret'!T6</f>
        <v>0</v>
      </c>
      <c r="U6" s="41">
        <f>'CCaMC-VOaMCpUC-pre-ret'!U6</f>
        <v>0</v>
      </c>
      <c r="V6" s="41">
        <f>'CCaMC-VOaMCpUC-pre-ret'!V6</f>
        <v>0</v>
      </c>
      <c r="W6" s="41">
        <f>'CCaMC-VOaMCpUC-pre-ret'!W6</f>
        <v>0</v>
      </c>
      <c r="X6" s="41">
        <f>'CCaMC-VOaMCpUC-pre-ret'!X6</f>
        <v>0</v>
      </c>
      <c r="Y6" s="41">
        <f>'CCaMC-VOaMCpUC-pre-ret'!Y6</f>
        <v>0</v>
      </c>
      <c r="Z6" s="41">
        <f>'CCaMC-VOaMCpUC-pre-ret'!Z6</f>
        <v>0</v>
      </c>
      <c r="AA6" s="41">
        <f>'CCaMC-VOaMCpUC-pre-ret'!AA6</f>
        <v>0</v>
      </c>
      <c r="AB6" s="41">
        <f>'CCaMC-VOaMCpUC-pre-ret'!AB6</f>
        <v>0</v>
      </c>
      <c r="AC6" s="41">
        <f>'CCaMC-VOaMCpUC-pre-ret'!AC6</f>
        <v>0</v>
      </c>
      <c r="AD6" s="41">
        <f>'CCaMC-VOaMCpUC-pre-ret'!AD6</f>
        <v>0</v>
      </c>
      <c r="AE6" s="41">
        <f>'CCaMC-VOaMCpUC-pre-ret'!AE6</f>
        <v>0</v>
      </c>
      <c r="AF6" s="41">
        <f>'CCaMC-VOaMCpUC-pre-ret'!AF6</f>
        <v>0</v>
      </c>
      <c r="AG6" s="41">
        <f>'CCaMC-VOaMCpUC-pre-ret'!AG6</f>
        <v>0</v>
      </c>
      <c r="AH6" s="41">
        <f>'CCaMC-VOaMCpUC-pre-ret'!AH6</f>
        <v>0</v>
      </c>
      <c r="AI6" s="41">
        <f>'CCaMC-VOaMCpUC-pre-ret'!AI6</f>
        <v>0</v>
      </c>
      <c r="AJ6" s="41">
        <f>'CCaMC-VOaMCpUC-pre-ret'!AJ6</f>
        <v>0</v>
      </c>
      <c r="AK6" s="41">
        <f>'CCaMC-VOaMCpUC-pre-ret'!AK6</f>
        <v>0</v>
      </c>
      <c r="AL6" s="41">
        <f>'CCaMC-VOaMCpUC-pre-ret'!AL6</f>
        <v>0</v>
      </c>
      <c r="AM6" s="41">
        <f>'CCaMC-VOaMCpUC-pre-ret'!AM6</f>
        <v>0</v>
      </c>
      <c r="AN6" s="41">
        <f>'CCaMC-VOaMCpUC-pre-ret'!AN6</f>
        <v>0</v>
      </c>
      <c r="AO6" s="41">
        <f>'CCaMC-VOaMCpUC-pre-ret'!AO6</f>
        <v>0</v>
      </c>
      <c r="AP6" s="41">
        <f>'CCaMC-VOaMCpUC-pre-ret'!AP6</f>
        <v>0</v>
      </c>
      <c r="AQ6" s="41">
        <f>'CCaMC-VOaMCpUC-pre-ret'!AQ6</f>
        <v>0</v>
      </c>
      <c r="AR6" s="41">
        <f>'CCaMC-VOaMCpUC-pre-ret'!AR6</f>
        <v>0</v>
      </c>
      <c r="AS6" s="41">
        <f>'CCaMC-VOaMCpUC-pre-ret'!AS6</f>
        <v>0</v>
      </c>
      <c r="AT6" s="41">
        <f>'CCaMC-VOaMCpUC-pre-ret'!AT6</f>
        <v>0</v>
      </c>
      <c r="AU6" s="41">
        <f>'CCaMC-VOaMCpUC-pre-ret'!AU6</f>
        <v>0</v>
      </c>
      <c r="AV6" s="41">
        <f>'CCaMC-VOaMCpUC-pre-ret'!AV6</f>
        <v>0</v>
      </c>
      <c r="AW6" s="41">
        <f>'CCaMC-VOaMCpUC-pre-ret'!AW6</f>
        <v>0</v>
      </c>
      <c r="AX6" s="41">
        <f>'CCaMC-VOaMCpUC-pre-ret'!AX6</f>
        <v>0</v>
      </c>
      <c r="AY6" s="41">
        <f>'CCaMC-VOaMCpUC-pre-ret'!AY6</f>
        <v>0</v>
      </c>
      <c r="AZ6" s="41">
        <f>'CCaMC-VOaMCpUC-pre-ret'!AZ6</f>
        <v>0</v>
      </c>
    </row>
    <row r="7" ht="14.25" customHeight="1">
      <c r="A7" s="5" t="s">
        <v>94</v>
      </c>
      <c r="B7" s="41">
        <f>'CCaMC-VOaMCpUC-pre-ret'!B7</f>
        <v>0</v>
      </c>
      <c r="C7" s="41">
        <f>'CCaMC-VOaMCpUC-pre-ret'!C7</f>
        <v>0</v>
      </c>
      <c r="D7" s="41">
        <f>'CCaMC-VOaMCpUC-pre-ret'!D7</f>
        <v>0</v>
      </c>
      <c r="E7" s="41">
        <f>'CCaMC-VOaMCpUC-pre-ret'!E7</f>
        <v>0</v>
      </c>
      <c r="F7" s="41">
        <f>'CCaMC-VOaMCpUC-pre-ret'!F7</f>
        <v>0</v>
      </c>
      <c r="G7" s="41">
        <f>'CCaMC-VOaMCpUC-pre-ret'!G7</f>
        <v>0</v>
      </c>
      <c r="H7" s="41">
        <f>'CCaMC-VOaMCpUC-pre-ret'!H7</f>
        <v>0</v>
      </c>
      <c r="I7" s="41">
        <f>'CCaMC-VOaMCpUC-pre-ret'!I7</f>
        <v>0</v>
      </c>
      <c r="J7" s="41">
        <f>'CCaMC-VOaMCpUC-pre-ret'!J7</f>
        <v>0</v>
      </c>
      <c r="K7" s="41">
        <f>'CCaMC-VOaMCpUC-pre-ret'!K7</f>
        <v>0</v>
      </c>
      <c r="L7" s="41">
        <f>'CCaMC-VOaMCpUC-pre-ret'!L7</f>
        <v>0</v>
      </c>
      <c r="M7" s="41">
        <f>'CCaMC-VOaMCpUC-pre-ret'!M7</f>
        <v>0</v>
      </c>
      <c r="N7" s="41">
        <f>'CCaMC-VOaMCpUC-pre-ret'!N7</f>
        <v>0</v>
      </c>
      <c r="O7" s="41">
        <f>'CCaMC-VOaMCpUC-pre-ret'!O7</f>
        <v>0</v>
      </c>
      <c r="P7" s="41">
        <f>'CCaMC-VOaMCpUC-pre-ret'!P7</f>
        <v>0</v>
      </c>
      <c r="Q7" s="41">
        <f>'CCaMC-VOaMCpUC-pre-ret'!Q7</f>
        <v>0</v>
      </c>
      <c r="R7" s="41">
        <f>'CCaMC-VOaMCpUC-pre-ret'!R7</f>
        <v>0</v>
      </c>
      <c r="S7" s="41">
        <f>'CCaMC-VOaMCpUC-pre-ret'!S7</f>
        <v>0</v>
      </c>
      <c r="T7" s="41">
        <f>'CCaMC-VOaMCpUC-pre-ret'!T7</f>
        <v>0</v>
      </c>
      <c r="U7" s="41">
        <f>'CCaMC-VOaMCpUC-pre-ret'!U7</f>
        <v>0</v>
      </c>
      <c r="V7" s="41">
        <f>'CCaMC-VOaMCpUC-pre-ret'!V7</f>
        <v>0</v>
      </c>
      <c r="W7" s="41">
        <f>'CCaMC-VOaMCpUC-pre-ret'!W7</f>
        <v>0</v>
      </c>
      <c r="X7" s="41">
        <f>'CCaMC-VOaMCpUC-pre-ret'!X7</f>
        <v>0</v>
      </c>
      <c r="Y7" s="41">
        <f>'CCaMC-VOaMCpUC-pre-ret'!Y7</f>
        <v>0</v>
      </c>
      <c r="Z7" s="41">
        <f>'CCaMC-VOaMCpUC-pre-ret'!Z7</f>
        <v>0</v>
      </c>
      <c r="AA7" s="41">
        <f>'CCaMC-VOaMCpUC-pre-ret'!AA7</f>
        <v>0</v>
      </c>
      <c r="AB7" s="41">
        <f>'CCaMC-VOaMCpUC-pre-ret'!AB7</f>
        <v>0</v>
      </c>
      <c r="AC7" s="41">
        <f>'CCaMC-VOaMCpUC-pre-ret'!AC7</f>
        <v>0</v>
      </c>
      <c r="AD7" s="41">
        <f>'CCaMC-VOaMCpUC-pre-ret'!AD7</f>
        <v>0</v>
      </c>
      <c r="AE7" s="41">
        <f>'CCaMC-VOaMCpUC-pre-ret'!AE7</f>
        <v>0</v>
      </c>
      <c r="AF7" s="41">
        <f>'CCaMC-VOaMCpUC-pre-ret'!AF7</f>
        <v>0</v>
      </c>
      <c r="AG7" s="41">
        <f>'CCaMC-VOaMCpUC-pre-ret'!AG7</f>
        <v>0</v>
      </c>
      <c r="AH7" s="41">
        <f>'CCaMC-VOaMCpUC-pre-ret'!AH7</f>
        <v>0</v>
      </c>
      <c r="AI7" s="41">
        <f>'CCaMC-VOaMCpUC-pre-ret'!AI7</f>
        <v>0</v>
      </c>
      <c r="AJ7" s="41">
        <f>'CCaMC-VOaMCpUC-pre-ret'!AJ7</f>
        <v>0</v>
      </c>
      <c r="AK7" s="41">
        <f>'CCaMC-VOaMCpUC-pre-ret'!AK7</f>
        <v>0</v>
      </c>
      <c r="AL7" s="41">
        <f>'CCaMC-VOaMCpUC-pre-ret'!AL7</f>
        <v>0</v>
      </c>
      <c r="AM7" s="41">
        <f>'CCaMC-VOaMCpUC-pre-ret'!AM7</f>
        <v>0</v>
      </c>
      <c r="AN7" s="41">
        <f>'CCaMC-VOaMCpUC-pre-ret'!AN7</f>
        <v>0</v>
      </c>
      <c r="AO7" s="41">
        <f>'CCaMC-VOaMCpUC-pre-ret'!AO7</f>
        <v>0</v>
      </c>
      <c r="AP7" s="41">
        <f>'CCaMC-VOaMCpUC-pre-ret'!AP7</f>
        <v>0</v>
      </c>
      <c r="AQ7" s="41">
        <f>'CCaMC-VOaMCpUC-pre-ret'!AQ7</f>
        <v>0</v>
      </c>
      <c r="AR7" s="41">
        <f>'CCaMC-VOaMCpUC-pre-ret'!AR7</f>
        <v>0</v>
      </c>
      <c r="AS7" s="41">
        <f>'CCaMC-VOaMCpUC-pre-ret'!AS7</f>
        <v>0</v>
      </c>
      <c r="AT7" s="41">
        <f>'CCaMC-VOaMCpUC-pre-ret'!AT7</f>
        <v>0</v>
      </c>
      <c r="AU7" s="41">
        <f>'CCaMC-VOaMCpUC-pre-ret'!AU7</f>
        <v>0</v>
      </c>
      <c r="AV7" s="41">
        <f>'CCaMC-VOaMCpUC-pre-ret'!AV7</f>
        <v>0</v>
      </c>
      <c r="AW7" s="41">
        <f>'CCaMC-VOaMCpUC-pre-ret'!AW7</f>
        <v>0</v>
      </c>
      <c r="AX7" s="41">
        <f>'CCaMC-VOaMCpUC-pre-ret'!AX7</f>
        <v>0</v>
      </c>
      <c r="AY7" s="41">
        <f>'CCaMC-VOaMCpUC-pre-ret'!AY7</f>
        <v>0</v>
      </c>
      <c r="AZ7" s="41">
        <f>'CCaMC-VOaMCpUC-pre-ret'!AZ7</f>
        <v>0</v>
      </c>
    </row>
    <row r="8" ht="14.25" customHeight="1">
      <c r="A8" s="5" t="s">
        <v>137</v>
      </c>
      <c r="B8" s="41">
        <f>'CCaMC-VOaMCpUC-pre-ret'!B8</f>
        <v>0</v>
      </c>
      <c r="C8" s="41">
        <f>'CCaMC-VOaMCpUC-pre-ret'!C8</f>
        <v>0</v>
      </c>
      <c r="D8" s="41">
        <f>'CCaMC-VOaMCpUC-pre-ret'!D8</f>
        <v>0</v>
      </c>
      <c r="E8" s="41">
        <f>'CCaMC-VOaMCpUC-pre-ret'!E8</f>
        <v>0</v>
      </c>
      <c r="F8" s="41">
        <f>'CCaMC-VOaMCpUC-pre-ret'!F8</f>
        <v>0</v>
      </c>
      <c r="G8" s="41">
        <f>'CCaMC-VOaMCpUC-pre-ret'!G8</f>
        <v>0</v>
      </c>
      <c r="H8" s="41">
        <f>'CCaMC-VOaMCpUC-pre-ret'!H8</f>
        <v>0</v>
      </c>
      <c r="I8" s="41">
        <f>'CCaMC-VOaMCpUC-pre-ret'!I8</f>
        <v>0</v>
      </c>
      <c r="J8" s="41">
        <f>'CCaMC-VOaMCpUC-pre-ret'!J8</f>
        <v>0</v>
      </c>
      <c r="K8" s="41">
        <f>'CCaMC-VOaMCpUC-pre-ret'!K8</f>
        <v>0</v>
      </c>
      <c r="L8" s="41">
        <f>'CCaMC-VOaMCpUC-pre-ret'!L8</f>
        <v>0</v>
      </c>
      <c r="M8" s="41">
        <f>'CCaMC-VOaMCpUC-pre-ret'!M8</f>
        <v>0</v>
      </c>
      <c r="N8" s="41">
        <f>'CCaMC-VOaMCpUC-pre-ret'!N8</f>
        <v>0</v>
      </c>
      <c r="O8" s="41">
        <f>'CCaMC-VOaMCpUC-pre-ret'!O8</f>
        <v>0</v>
      </c>
      <c r="P8" s="41">
        <f>'CCaMC-VOaMCpUC-pre-ret'!P8</f>
        <v>0</v>
      </c>
      <c r="Q8" s="41">
        <f>'CCaMC-VOaMCpUC-pre-ret'!Q8</f>
        <v>0</v>
      </c>
      <c r="R8" s="41">
        <f>'CCaMC-VOaMCpUC-pre-ret'!R8</f>
        <v>0</v>
      </c>
      <c r="S8" s="41">
        <f>'CCaMC-VOaMCpUC-pre-ret'!S8</f>
        <v>0</v>
      </c>
      <c r="T8" s="41">
        <f>'CCaMC-VOaMCpUC-pre-ret'!T8</f>
        <v>0</v>
      </c>
      <c r="U8" s="41">
        <f>'CCaMC-VOaMCpUC-pre-ret'!U8</f>
        <v>0</v>
      </c>
      <c r="V8" s="41">
        <f>'CCaMC-VOaMCpUC-pre-ret'!V8</f>
        <v>0</v>
      </c>
      <c r="W8" s="41">
        <f>'CCaMC-VOaMCpUC-pre-ret'!W8</f>
        <v>0</v>
      </c>
      <c r="X8" s="41">
        <f>'CCaMC-VOaMCpUC-pre-ret'!X8</f>
        <v>0</v>
      </c>
      <c r="Y8" s="41">
        <f>'CCaMC-VOaMCpUC-pre-ret'!Y8</f>
        <v>0</v>
      </c>
      <c r="Z8" s="41">
        <f>'CCaMC-VOaMCpUC-pre-ret'!Z8</f>
        <v>0</v>
      </c>
      <c r="AA8" s="41">
        <f>'CCaMC-VOaMCpUC-pre-ret'!AA8</f>
        <v>0</v>
      </c>
      <c r="AB8" s="41">
        <f>'CCaMC-VOaMCpUC-pre-ret'!AB8</f>
        <v>0</v>
      </c>
      <c r="AC8" s="41">
        <f>'CCaMC-VOaMCpUC-pre-ret'!AC8</f>
        <v>0</v>
      </c>
      <c r="AD8" s="41">
        <f>'CCaMC-VOaMCpUC-pre-ret'!AD8</f>
        <v>0</v>
      </c>
      <c r="AE8" s="41">
        <f>'CCaMC-VOaMCpUC-pre-ret'!AE8</f>
        <v>0</v>
      </c>
      <c r="AF8" s="41">
        <f>'CCaMC-VOaMCpUC-pre-ret'!AF8</f>
        <v>0</v>
      </c>
      <c r="AG8" s="41">
        <f>'CCaMC-VOaMCpUC-pre-ret'!AG8</f>
        <v>0</v>
      </c>
      <c r="AH8" s="41">
        <f>'CCaMC-VOaMCpUC-pre-ret'!AH8</f>
        <v>0</v>
      </c>
      <c r="AI8" s="41">
        <f>'CCaMC-VOaMCpUC-pre-ret'!AI8</f>
        <v>0</v>
      </c>
      <c r="AJ8" s="41">
        <f>'CCaMC-VOaMCpUC-pre-ret'!AJ8</f>
        <v>0</v>
      </c>
      <c r="AK8" s="41">
        <f>'CCaMC-VOaMCpUC-pre-ret'!AK8</f>
        <v>0</v>
      </c>
      <c r="AL8" s="41">
        <f>'CCaMC-VOaMCpUC-pre-ret'!AL8</f>
        <v>0</v>
      </c>
      <c r="AM8" s="41">
        <f>'CCaMC-VOaMCpUC-pre-ret'!AM8</f>
        <v>0</v>
      </c>
      <c r="AN8" s="41">
        <f>'CCaMC-VOaMCpUC-pre-ret'!AN8</f>
        <v>0</v>
      </c>
      <c r="AO8" s="41">
        <f>'CCaMC-VOaMCpUC-pre-ret'!AO8</f>
        <v>0</v>
      </c>
      <c r="AP8" s="41">
        <f>'CCaMC-VOaMCpUC-pre-ret'!AP8</f>
        <v>0</v>
      </c>
      <c r="AQ8" s="41">
        <f>'CCaMC-VOaMCpUC-pre-ret'!AQ8</f>
        <v>0</v>
      </c>
      <c r="AR8" s="41">
        <f>'CCaMC-VOaMCpUC-pre-ret'!AR8</f>
        <v>0</v>
      </c>
      <c r="AS8" s="41">
        <f>'CCaMC-VOaMCpUC-pre-ret'!AS8</f>
        <v>0</v>
      </c>
      <c r="AT8" s="41">
        <f>'CCaMC-VOaMCpUC-pre-ret'!AT8</f>
        <v>0</v>
      </c>
      <c r="AU8" s="41">
        <f>'CCaMC-VOaMCpUC-pre-ret'!AU8</f>
        <v>0</v>
      </c>
      <c r="AV8" s="41">
        <f>'CCaMC-VOaMCpUC-pre-ret'!AV8</f>
        <v>0</v>
      </c>
      <c r="AW8" s="41">
        <f>'CCaMC-VOaMCpUC-pre-ret'!AW8</f>
        <v>0</v>
      </c>
      <c r="AX8" s="41">
        <f>'CCaMC-VOaMCpUC-pre-ret'!AX8</f>
        <v>0</v>
      </c>
      <c r="AY8" s="41">
        <f>'CCaMC-VOaMCpUC-pre-ret'!AY8</f>
        <v>0</v>
      </c>
      <c r="AZ8" s="41">
        <f>'CCaMC-VOaMCpUC-pre-ret'!AZ8</f>
        <v>0</v>
      </c>
    </row>
    <row r="9" ht="14.25" customHeight="1">
      <c r="A9" s="5" t="s">
        <v>95</v>
      </c>
      <c r="B9" s="41">
        <f>'CCaMC-VOaMCpUC-pre-ret'!B9</f>
        <v>2.88</v>
      </c>
      <c r="C9" s="41">
        <f>'CCaMC-VOaMCpUC-pre-ret'!C9</f>
        <v>2.88</v>
      </c>
      <c r="D9" s="41">
        <f>'CCaMC-VOaMCpUC-pre-ret'!D9</f>
        <v>2.88</v>
      </c>
      <c r="E9" s="41">
        <f>'CCaMC-VOaMCpUC-pre-ret'!E9</f>
        <v>2.88</v>
      </c>
      <c r="F9" s="41">
        <f>'CCaMC-VOaMCpUC-pre-ret'!F9</f>
        <v>2.88</v>
      </c>
      <c r="G9" s="41">
        <f>'CCaMC-VOaMCpUC-pre-ret'!G9</f>
        <v>2.88</v>
      </c>
      <c r="H9" s="41">
        <f>'CCaMC-VOaMCpUC-pre-ret'!H9</f>
        <v>2.88</v>
      </c>
      <c r="I9" s="41">
        <f>'CCaMC-VOaMCpUC-pre-ret'!I9</f>
        <v>2.88</v>
      </c>
      <c r="J9" s="41">
        <f>'CCaMC-VOaMCpUC-pre-ret'!J9</f>
        <v>2.88</v>
      </c>
      <c r="K9" s="41">
        <f>'CCaMC-VOaMCpUC-pre-ret'!K9</f>
        <v>2.88</v>
      </c>
      <c r="L9" s="41">
        <f>'CCaMC-VOaMCpUC-pre-ret'!L9</f>
        <v>2.88</v>
      </c>
      <c r="M9" s="41">
        <f>'CCaMC-VOaMCpUC-pre-ret'!M9</f>
        <v>2.88</v>
      </c>
      <c r="N9" s="41">
        <f>'CCaMC-VOaMCpUC-pre-ret'!N9</f>
        <v>2.88</v>
      </c>
      <c r="O9" s="41">
        <f>'CCaMC-VOaMCpUC-pre-ret'!O9</f>
        <v>2.88</v>
      </c>
      <c r="P9" s="41">
        <f>'CCaMC-VOaMCpUC-pre-ret'!P9</f>
        <v>2.88</v>
      </c>
      <c r="Q9" s="41">
        <f>'CCaMC-VOaMCpUC-pre-ret'!Q9</f>
        <v>2.88</v>
      </c>
      <c r="R9" s="41">
        <f>'CCaMC-VOaMCpUC-pre-ret'!R9</f>
        <v>2.88</v>
      </c>
      <c r="S9" s="41">
        <f>'CCaMC-VOaMCpUC-pre-ret'!S9</f>
        <v>2.88</v>
      </c>
      <c r="T9" s="41">
        <f>'CCaMC-VOaMCpUC-pre-ret'!T9</f>
        <v>2.88</v>
      </c>
      <c r="U9" s="41">
        <f>'CCaMC-VOaMCpUC-pre-ret'!U9</f>
        <v>2.88</v>
      </c>
      <c r="V9" s="41">
        <f>'CCaMC-VOaMCpUC-pre-ret'!V9</f>
        <v>2.88</v>
      </c>
      <c r="W9" s="41">
        <f>'CCaMC-VOaMCpUC-pre-ret'!W9</f>
        <v>2.88</v>
      </c>
      <c r="X9" s="41">
        <f>'CCaMC-VOaMCpUC-pre-ret'!X9</f>
        <v>2.88</v>
      </c>
      <c r="Y9" s="41">
        <f>'CCaMC-VOaMCpUC-pre-ret'!Y9</f>
        <v>2.88</v>
      </c>
      <c r="Z9" s="41">
        <f>'CCaMC-VOaMCpUC-pre-ret'!Z9</f>
        <v>2.88</v>
      </c>
      <c r="AA9" s="41">
        <f>'CCaMC-VOaMCpUC-pre-ret'!AA9</f>
        <v>2.88</v>
      </c>
      <c r="AB9" s="41">
        <f>'CCaMC-VOaMCpUC-pre-ret'!AB9</f>
        <v>2.88</v>
      </c>
      <c r="AC9" s="41">
        <f>'CCaMC-VOaMCpUC-pre-ret'!AC9</f>
        <v>2.88</v>
      </c>
      <c r="AD9" s="41">
        <f>'CCaMC-VOaMCpUC-pre-ret'!AD9</f>
        <v>2.88</v>
      </c>
      <c r="AE9" s="41">
        <f>'CCaMC-VOaMCpUC-pre-ret'!AE9</f>
        <v>2.88</v>
      </c>
      <c r="AF9" s="41">
        <f>'CCaMC-VOaMCpUC-pre-ret'!AF9</f>
        <v>2.88</v>
      </c>
      <c r="AG9" s="41">
        <f>'CCaMC-VOaMCpUC-pre-ret'!AG9</f>
        <v>2.88</v>
      </c>
      <c r="AH9" s="41">
        <f>'CCaMC-VOaMCpUC-pre-ret'!AH9</f>
        <v>2.88</v>
      </c>
      <c r="AI9" s="41">
        <f>'CCaMC-VOaMCpUC-pre-ret'!AI9</f>
        <v>2.88</v>
      </c>
      <c r="AJ9" s="41">
        <f>'CCaMC-VOaMCpUC-pre-ret'!AJ9</f>
        <v>2.88</v>
      </c>
      <c r="AK9" s="41">
        <f>'CCaMC-VOaMCpUC-pre-ret'!AK9</f>
        <v>2.88</v>
      </c>
      <c r="AL9" s="41">
        <f>'CCaMC-VOaMCpUC-pre-ret'!AL9</f>
        <v>2.88</v>
      </c>
      <c r="AM9" s="41">
        <f>'CCaMC-VOaMCpUC-pre-ret'!AM9</f>
        <v>2.88</v>
      </c>
      <c r="AN9" s="41">
        <f>'CCaMC-VOaMCpUC-pre-ret'!AN9</f>
        <v>2.88</v>
      </c>
      <c r="AO9" s="41">
        <f>'CCaMC-VOaMCpUC-pre-ret'!AO9</f>
        <v>2.88</v>
      </c>
      <c r="AP9" s="41">
        <f>'CCaMC-VOaMCpUC-pre-ret'!AP9</f>
        <v>2.88</v>
      </c>
      <c r="AQ9" s="41">
        <f>'CCaMC-VOaMCpUC-pre-ret'!AQ9</f>
        <v>2.88</v>
      </c>
      <c r="AR9" s="41">
        <f>'CCaMC-VOaMCpUC-pre-ret'!AR9</f>
        <v>2.88</v>
      </c>
      <c r="AS9" s="41">
        <f>'CCaMC-VOaMCpUC-pre-ret'!AS9</f>
        <v>2.88</v>
      </c>
      <c r="AT9" s="41">
        <f>'CCaMC-VOaMCpUC-pre-ret'!AT9</f>
        <v>2.88</v>
      </c>
      <c r="AU9" s="41">
        <f>'CCaMC-VOaMCpUC-pre-ret'!AU9</f>
        <v>2.88</v>
      </c>
      <c r="AV9" s="41">
        <f>'CCaMC-VOaMCpUC-pre-ret'!AV9</f>
        <v>2.88</v>
      </c>
      <c r="AW9" s="41">
        <f>'CCaMC-VOaMCpUC-pre-ret'!AW9</f>
        <v>2.88</v>
      </c>
      <c r="AX9" s="41">
        <f>'CCaMC-VOaMCpUC-pre-ret'!AX9</f>
        <v>2.88</v>
      </c>
      <c r="AY9" s="41">
        <f>'CCaMC-VOaMCpUC-pre-ret'!AY9</f>
        <v>2.88</v>
      </c>
      <c r="AZ9" s="41">
        <f>'CCaMC-VOaMCpUC-pre-ret'!AZ9</f>
        <v>2.88</v>
      </c>
    </row>
    <row r="10" ht="14.25" customHeight="1">
      <c r="A10" s="5" t="s">
        <v>66</v>
      </c>
      <c r="B10" s="41">
        <f>'CCaMC-VOaMCpUC-pre-ret'!B10</f>
        <v>0.21</v>
      </c>
      <c r="C10" s="41">
        <f>'CCaMC-VOaMCpUC-pre-ret'!C10</f>
        <v>0.21</v>
      </c>
      <c r="D10" s="41">
        <f>'CCaMC-VOaMCpUC-pre-ret'!D10</f>
        <v>0.21</v>
      </c>
      <c r="E10" s="41">
        <f>'CCaMC-VOaMCpUC-pre-ret'!E10</f>
        <v>0.21</v>
      </c>
      <c r="F10" s="41">
        <f>'CCaMC-VOaMCpUC-pre-ret'!F10</f>
        <v>0.21</v>
      </c>
      <c r="G10" s="41">
        <f>'CCaMC-VOaMCpUC-pre-ret'!G10</f>
        <v>0.21</v>
      </c>
      <c r="H10" s="41">
        <f>'CCaMC-VOaMCpUC-pre-ret'!H10</f>
        <v>0.21</v>
      </c>
      <c r="I10" s="41">
        <f>'CCaMC-VOaMCpUC-pre-ret'!I10</f>
        <v>0.21</v>
      </c>
      <c r="J10" s="41">
        <f>'CCaMC-VOaMCpUC-pre-ret'!J10</f>
        <v>0.21</v>
      </c>
      <c r="K10" s="41">
        <f>'CCaMC-VOaMCpUC-pre-ret'!K10</f>
        <v>0.21</v>
      </c>
      <c r="L10" s="41">
        <f>'CCaMC-VOaMCpUC-pre-ret'!L10</f>
        <v>0.21</v>
      </c>
      <c r="M10" s="41">
        <f>'CCaMC-VOaMCpUC-pre-ret'!M10</f>
        <v>0.21</v>
      </c>
      <c r="N10" s="41">
        <f>'CCaMC-VOaMCpUC-pre-ret'!N10</f>
        <v>0.21</v>
      </c>
      <c r="O10" s="41">
        <f>'CCaMC-VOaMCpUC-pre-ret'!O10</f>
        <v>0.21</v>
      </c>
      <c r="P10" s="41">
        <f>'CCaMC-VOaMCpUC-pre-ret'!P10</f>
        <v>0.21</v>
      </c>
      <c r="Q10" s="41">
        <f>'CCaMC-VOaMCpUC-pre-ret'!Q10</f>
        <v>0.21</v>
      </c>
      <c r="R10" s="41">
        <f>'CCaMC-VOaMCpUC-pre-ret'!R10</f>
        <v>0.21</v>
      </c>
      <c r="S10" s="41">
        <f>'CCaMC-VOaMCpUC-pre-ret'!S10</f>
        <v>0.21</v>
      </c>
      <c r="T10" s="41">
        <f>'CCaMC-VOaMCpUC-pre-ret'!T10</f>
        <v>0.21</v>
      </c>
      <c r="U10" s="41">
        <f>'CCaMC-VOaMCpUC-pre-ret'!U10</f>
        <v>0.21</v>
      </c>
      <c r="V10" s="41">
        <f>'CCaMC-VOaMCpUC-pre-ret'!V10</f>
        <v>0.21</v>
      </c>
      <c r="W10" s="41">
        <f>'CCaMC-VOaMCpUC-pre-ret'!W10</f>
        <v>0.21</v>
      </c>
      <c r="X10" s="41">
        <f>'CCaMC-VOaMCpUC-pre-ret'!X10</f>
        <v>0.21</v>
      </c>
      <c r="Y10" s="41">
        <f>'CCaMC-VOaMCpUC-pre-ret'!Y10</f>
        <v>0.21</v>
      </c>
      <c r="Z10" s="41">
        <f>'CCaMC-VOaMCpUC-pre-ret'!Z10</f>
        <v>0.21</v>
      </c>
      <c r="AA10" s="41">
        <f>'CCaMC-VOaMCpUC-pre-ret'!AA10</f>
        <v>0.21</v>
      </c>
      <c r="AB10" s="41">
        <f>'CCaMC-VOaMCpUC-pre-ret'!AB10</f>
        <v>0.21</v>
      </c>
      <c r="AC10" s="41">
        <f>'CCaMC-VOaMCpUC-pre-ret'!AC10</f>
        <v>0.21</v>
      </c>
      <c r="AD10" s="41">
        <f>'CCaMC-VOaMCpUC-pre-ret'!AD10</f>
        <v>0.21</v>
      </c>
      <c r="AE10" s="41">
        <f>'CCaMC-VOaMCpUC-pre-ret'!AE10</f>
        <v>0.21</v>
      </c>
      <c r="AF10" s="41">
        <f>'CCaMC-VOaMCpUC-pre-ret'!AF10</f>
        <v>0.21</v>
      </c>
      <c r="AG10" s="41">
        <f>'CCaMC-VOaMCpUC-pre-ret'!AG10</f>
        <v>0.21</v>
      </c>
      <c r="AH10" s="41">
        <f>'CCaMC-VOaMCpUC-pre-ret'!AH10</f>
        <v>0.21</v>
      </c>
      <c r="AI10" s="41">
        <f>'CCaMC-VOaMCpUC-pre-ret'!AI10</f>
        <v>0.21</v>
      </c>
      <c r="AJ10" s="41">
        <f>'CCaMC-VOaMCpUC-pre-ret'!AJ10</f>
        <v>0.21</v>
      </c>
      <c r="AK10" s="41">
        <f>'CCaMC-VOaMCpUC-pre-ret'!AK10</f>
        <v>0.21</v>
      </c>
      <c r="AL10" s="41">
        <f>'CCaMC-VOaMCpUC-pre-ret'!AL10</f>
        <v>0.21</v>
      </c>
      <c r="AM10" s="41">
        <f>'CCaMC-VOaMCpUC-pre-ret'!AM10</f>
        <v>0.21</v>
      </c>
      <c r="AN10" s="41">
        <f>'CCaMC-VOaMCpUC-pre-ret'!AN10</f>
        <v>0.21</v>
      </c>
      <c r="AO10" s="41">
        <f>'CCaMC-VOaMCpUC-pre-ret'!AO10</f>
        <v>0.21</v>
      </c>
      <c r="AP10" s="41">
        <f>'CCaMC-VOaMCpUC-pre-ret'!AP10</f>
        <v>0.21</v>
      </c>
      <c r="AQ10" s="41">
        <f>'CCaMC-VOaMCpUC-pre-ret'!AQ10</f>
        <v>0.21</v>
      </c>
      <c r="AR10" s="41">
        <f>'CCaMC-VOaMCpUC-pre-ret'!AR10</f>
        <v>0.21</v>
      </c>
      <c r="AS10" s="41">
        <f>'CCaMC-VOaMCpUC-pre-ret'!AS10</f>
        <v>0.21</v>
      </c>
      <c r="AT10" s="41">
        <f>'CCaMC-VOaMCpUC-pre-ret'!AT10</f>
        <v>0.21</v>
      </c>
      <c r="AU10" s="41">
        <f>'CCaMC-VOaMCpUC-pre-ret'!AU10</f>
        <v>0.21</v>
      </c>
      <c r="AV10" s="41">
        <f>'CCaMC-VOaMCpUC-pre-ret'!AV10</f>
        <v>0.21</v>
      </c>
      <c r="AW10" s="41">
        <f>'CCaMC-VOaMCpUC-pre-ret'!AW10</f>
        <v>0.21</v>
      </c>
      <c r="AX10" s="41">
        <f>'CCaMC-VOaMCpUC-pre-ret'!AX10</f>
        <v>0.21</v>
      </c>
      <c r="AY10" s="41">
        <f>'CCaMC-VOaMCpUC-pre-ret'!AY10</f>
        <v>0.21</v>
      </c>
      <c r="AZ10" s="41">
        <f>'CCaMC-VOaMCpUC-pre-ret'!AZ10</f>
        <v>0.21</v>
      </c>
    </row>
    <row r="11" ht="14.25" customHeight="1">
      <c r="A11" s="5" t="s">
        <v>96</v>
      </c>
      <c r="B11" s="41">
        <f>'CCaMC-VOaMCpUC-pre-ret'!B11</f>
        <v>6.14</v>
      </c>
      <c r="C11" s="41">
        <f>'CCaMC-VOaMCpUC-pre-ret'!C11</f>
        <v>6.14</v>
      </c>
      <c r="D11" s="41">
        <f>'CCaMC-VOaMCpUC-pre-ret'!D11</f>
        <v>6.14</v>
      </c>
      <c r="E11" s="41">
        <f>'CCaMC-VOaMCpUC-pre-ret'!E11</f>
        <v>6.14</v>
      </c>
      <c r="F11" s="41">
        <f>'CCaMC-VOaMCpUC-pre-ret'!F11</f>
        <v>6.14</v>
      </c>
      <c r="G11" s="41">
        <f>'CCaMC-VOaMCpUC-pre-ret'!G11</f>
        <v>6.14</v>
      </c>
      <c r="H11" s="41">
        <f>'CCaMC-VOaMCpUC-pre-ret'!H11</f>
        <v>6.14</v>
      </c>
      <c r="I11" s="41">
        <f>'CCaMC-VOaMCpUC-pre-ret'!I11</f>
        <v>6.14</v>
      </c>
      <c r="J11" s="41">
        <f>'CCaMC-VOaMCpUC-pre-ret'!J11</f>
        <v>6.14</v>
      </c>
      <c r="K11" s="41">
        <f>'CCaMC-VOaMCpUC-pre-ret'!K11</f>
        <v>6.14</v>
      </c>
      <c r="L11" s="41">
        <f>'CCaMC-VOaMCpUC-pre-ret'!L11</f>
        <v>6.14</v>
      </c>
      <c r="M11" s="41">
        <f>'CCaMC-VOaMCpUC-pre-ret'!M11</f>
        <v>6.14</v>
      </c>
      <c r="N11" s="41">
        <f>'CCaMC-VOaMCpUC-pre-ret'!N11</f>
        <v>6.14</v>
      </c>
      <c r="O11" s="41">
        <f>'CCaMC-VOaMCpUC-pre-ret'!O11</f>
        <v>6.14</v>
      </c>
      <c r="P11" s="41">
        <f>'CCaMC-VOaMCpUC-pre-ret'!P11</f>
        <v>6.14</v>
      </c>
      <c r="Q11" s="41">
        <f>'CCaMC-VOaMCpUC-pre-ret'!Q11</f>
        <v>6.14</v>
      </c>
      <c r="R11" s="41">
        <f>'CCaMC-VOaMCpUC-pre-ret'!R11</f>
        <v>6.14</v>
      </c>
      <c r="S11" s="41">
        <f>'CCaMC-VOaMCpUC-pre-ret'!S11</f>
        <v>6.14</v>
      </c>
      <c r="T11" s="41">
        <f>'CCaMC-VOaMCpUC-pre-ret'!T11</f>
        <v>6.14</v>
      </c>
      <c r="U11" s="41">
        <f>'CCaMC-VOaMCpUC-pre-ret'!U11</f>
        <v>6.14</v>
      </c>
      <c r="V11" s="41">
        <f>'CCaMC-VOaMCpUC-pre-ret'!V11</f>
        <v>6.14</v>
      </c>
      <c r="W11" s="41">
        <f>'CCaMC-VOaMCpUC-pre-ret'!W11</f>
        <v>6.14</v>
      </c>
      <c r="X11" s="41">
        <f>'CCaMC-VOaMCpUC-pre-ret'!X11</f>
        <v>6.14</v>
      </c>
      <c r="Y11" s="41">
        <f>'CCaMC-VOaMCpUC-pre-ret'!Y11</f>
        <v>6.14</v>
      </c>
      <c r="Z11" s="41">
        <f>'CCaMC-VOaMCpUC-pre-ret'!Z11</f>
        <v>6.14</v>
      </c>
      <c r="AA11" s="41">
        <f>'CCaMC-VOaMCpUC-pre-ret'!AA11</f>
        <v>6.14</v>
      </c>
      <c r="AB11" s="41">
        <f>'CCaMC-VOaMCpUC-pre-ret'!AB11</f>
        <v>6.14</v>
      </c>
      <c r="AC11" s="41">
        <f>'CCaMC-VOaMCpUC-pre-ret'!AC11</f>
        <v>6.14</v>
      </c>
      <c r="AD11" s="41">
        <f>'CCaMC-VOaMCpUC-pre-ret'!AD11</f>
        <v>6.14</v>
      </c>
      <c r="AE11" s="41">
        <f>'CCaMC-VOaMCpUC-pre-ret'!AE11</f>
        <v>6.14</v>
      </c>
      <c r="AF11" s="41">
        <f>'CCaMC-VOaMCpUC-pre-ret'!AF11</f>
        <v>6.14</v>
      </c>
      <c r="AG11" s="41">
        <f>'CCaMC-VOaMCpUC-pre-ret'!AG11</f>
        <v>6.14</v>
      </c>
      <c r="AH11" s="41">
        <f>'CCaMC-VOaMCpUC-pre-ret'!AH11</f>
        <v>6.14</v>
      </c>
      <c r="AI11" s="41">
        <f>'CCaMC-VOaMCpUC-pre-ret'!AI11</f>
        <v>6.14</v>
      </c>
      <c r="AJ11" s="41">
        <f>'CCaMC-VOaMCpUC-pre-ret'!AJ11</f>
        <v>6.14</v>
      </c>
      <c r="AK11" s="41">
        <f>'CCaMC-VOaMCpUC-pre-ret'!AK11</f>
        <v>6.14</v>
      </c>
      <c r="AL11" s="41">
        <f>'CCaMC-VOaMCpUC-pre-ret'!AL11</f>
        <v>6.14</v>
      </c>
      <c r="AM11" s="41">
        <f>'CCaMC-VOaMCpUC-pre-ret'!AM11</f>
        <v>6.14</v>
      </c>
      <c r="AN11" s="41">
        <f>'CCaMC-VOaMCpUC-pre-ret'!AN11</f>
        <v>6.14</v>
      </c>
      <c r="AO11" s="41">
        <f>'CCaMC-VOaMCpUC-pre-ret'!AO11</f>
        <v>6.14</v>
      </c>
      <c r="AP11" s="41">
        <f>'CCaMC-VOaMCpUC-pre-ret'!AP11</f>
        <v>6.14</v>
      </c>
      <c r="AQ11" s="41">
        <f>'CCaMC-VOaMCpUC-pre-ret'!AQ11</f>
        <v>6.14</v>
      </c>
      <c r="AR11" s="41">
        <f>'CCaMC-VOaMCpUC-pre-ret'!AR11</f>
        <v>6.14</v>
      </c>
      <c r="AS11" s="41">
        <f>'CCaMC-VOaMCpUC-pre-ret'!AS11</f>
        <v>6.14</v>
      </c>
      <c r="AT11" s="41">
        <f>'CCaMC-VOaMCpUC-pre-ret'!AT11</f>
        <v>6.14</v>
      </c>
      <c r="AU11" s="41">
        <f>'CCaMC-VOaMCpUC-pre-ret'!AU11</f>
        <v>6.14</v>
      </c>
      <c r="AV11" s="41">
        <f>'CCaMC-VOaMCpUC-pre-ret'!AV11</f>
        <v>6.14</v>
      </c>
      <c r="AW11" s="41">
        <f>'CCaMC-VOaMCpUC-pre-ret'!AW11</f>
        <v>6.14</v>
      </c>
      <c r="AX11" s="41">
        <f>'CCaMC-VOaMCpUC-pre-ret'!AX11</f>
        <v>6.14</v>
      </c>
      <c r="AY11" s="41">
        <f>'CCaMC-VOaMCpUC-pre-ret'!AY11</f>
        <v>6.14</v>
      </c>
      <c r="AZ11" s="41">
        <f>'CCaMC-VOaMCpUC-pre-ret'!AZ11</f>
        <v>6.14</v>
      </c>
    </row>
    <row r="12" ht="14.25" customHeight="1">
      <c r="A12" s="5" t="s">
        <v>97</v>
      </c>
      <c r="B12" s="41">
        <f>'CCaMC-VOaMCpUC-pre-ret'!B12</f>
        <v>0.1248</v>
      </c>
      <c r="C12" s="41">
        <f>'CCaMC-VOaMCpUC-pre-ret'!C12</f>
        <v>0.1248</v>
      </c>
      <c r="D12" s="41">
        <f>'CCaMC-VOaMCpUC-pre-ret'!D12</f>
        <v>0.1248</v>
      </c>
      <c r="E12" s="41">
        <f>'CCaMC-VOaMCpUC-pre-ret'!E12</f>
        <v>0.1248</v>
      </c>
      <c r="F12" s="41">
        <f>'CCaMC-VOaMCpUC-pre-ret'!F12</f>
        <v>0.1248</v>
      </c>
      <c r="G12" s="41">
        <f>'CCaMC-VOaMCpUC-pre-ret'!G12</f>
        <v>0.1248</v>
      </c>
      <c r="H12" s="41">
        <f>'CCaMC-VOaMCpUC-pre-ret'!H12</f>
        <v>0.1248</v>
      </c>
      <c r="I12" s="41">
        <f>'CCaMC-VOaMCpUC-pre-ret'!I12</f>
        <v>0.1248</v>
      </c>
      <c r="J12" s="41">
        <f>'CCaMC-VOaMCpUC-pre-ret'!J12</f>
        <v>0.1248</v>
      </c>
      <c r="K12" s="41">
        <f>'CCaMC-VOaMCpUC-pre-ret'!K12</f>
        <v>0.1248</v>
      </c>
      <c r="L12" s="41">
        <f>'CCaMC-VOaMCpUC-pre-ret'!L12</f>
        <v>0.1248</v>
      </c>
      <c r="M12" s="41">
        <f>'CCaMC-VOaMCpUC-pre-ret'!M12</f>
        <v>0.1248</v>
      </c>
      <c r="N12" s="41">
        <f>'CCaMC-VOaMCpUC-pre-ret'!N12</f>
        <v>0.1248</v>
      </c>
      <c r="O12" s="41">
        <f>'CCaMC-VOaMCpUC-pre-ret'!O12</f>
        <v>0.1248</v>
      </c>
      <c r="P12" s="41">
        <f>'CCaMC-VOaMCpUC-pre-ret'!P12</f>
        <v>0.1248</v>
      </c>
      <c r="Q12" s="41">
        <f>'CCaMC-VOaMCpUC-pre-ret'!Q12</f>
        <v>0.1248</v>
      </c>
      <c r="R12" s="41">
        <f>'CCaMC-VOaMCpUC-pre-ret'!R12</f>
        <v>0.1248</v>
      </c>
      <c r="S12" s="41">
        <f>'CCaMC-VOaMCpUC-pre-ret'!S12</f>
        <v>0.1248</v>
      </c>
      <c r="T12" s="41">
        <f>'CCaMC-VOaMCpUC-pre-ret'!T12</f>
        <v>0.1248</v>
      </c>
      <c r="U12" s="41">
        <f>'CCaMC-VOaMCpUC-pre-ret'!U12</f>
        <v>0.1248</v>
      </c>
      <c r="V12" s="41">
        <f>'CCaMC-VOaMCpUC-pre-ret'!V12</f>
        <v>0.1248</v>
      </c>
      <c r="W12" s="41">
        <f>'CCaMC-VOaMCpUC-pre-ret'!W12</f>
        <v>0.1248</v>
      </c>
      <c r="X12" s="41">
        <f>'CCaMC-VOaMCpUC-pre-ret'!X12</f>
        <v>0.1248</v>
      </c>
      <c r="Y12" s="41">
        <f>'CCaMC-VOaMCpUC-pre-ret'!Y12</f>
        <v>0.1248</v>
      </c>
      <c r="Z12" s="41">
        <f>'CCaMC-VOaMCpUC-pre-ret'!Z12</f>
        <v>0.1248</v>
      </c>
      <c r="AA12" s="41">
        <f>'CCaMC-VOaMCpUC-pre-ret'!AA12</f>
        <v>0.1248</v>
      </c>
      <c r="AB12" s="41">
        <f>'CCaMC-VOaMCpUC-pre-ret'!AB12</f>
        <v>0.1248</v>
      </c>
      <c r="AC12" s="41">
        <f>'CCaMC-VOaMCpUC-pre-ret'!AC12</f>
        <v>0.1248</v>
      </c>
      <c r="AD12" s="41">
        <f>'CCaMC-VOaMCpUC-pre-ret'!AD12</f>
        <v>0.1248</v>
      </c>
      <c r="AE12" s="41">
        <f>'CCaMC-VOaMCpUC-pre-ret'!AE12</f>
        <v>0.1248</v>
      </c>
      <c r="AF12" s="41">
        <f>'CCaMC-VOaMCpUC-pre-ret'!AF12</f>
        <v>0.1248</v>
      </c>
      <c r="AG12" s="41">
        <f>'CCaMC-VOaMCpUC-pre-ret'!AG12</f>
        <v>0.1248</v>
      </c>
      <c r="AH12" s="41">
        <f>'CCaMC-VOaMCpUC-pre-ret'!AH12</f>
        <v>0.1248</v>
      </c>
      <c r="AI12" s="41">
        <f>'CCaMC-VOaMCpUC-pre-ret'!AI12</f>
        <v>0.1248</v>
      </c>
      <c r="AJ12" s="41">
        <f>'CCaMC-VOaMCpUC-pre-ret'!AJ12</f>
        <v>0.1248</v>
      </c>
      <c r="AK12" s="41">
        <f>'CCaMC-VOaMCpUC-pre-ret'!AK12</f>
        <v>0.1248</v>
      </c>
      <c r="AL12" s="41">
        <f>'CCaMC-VOaMCpUC-pre-ret'!AL12</f>
        <v>0.1248</v>
      </c>
      <c r="AM12" s="41">
        <f>'CCaMC-VOaMCpUC-pre-ret'!AM12</f>
        <v>0.1248</v>
      </c>
      <c r="AN12" s="41">
        <f>'CCaMC-VOaMCpUC-pre-ret'!AN12</f>
        <v>0.1248</v>
      </c>
      <c r="AO12" s="41">
        <f>'CCaMC-VOaMCpUC-pre-ret'!AO12</f>
        <v>0.1248</v>
      </c>
      <c r="AP12" s="41">
        <f>'CCaMC-VOaMCpUC-pre-ret'!AP12</f>
        <v>0.1248</v>
      </c>
      <c r="AQ12" s="41">
        <f>'CCaMC-VOaMCpUC-pre-ret'!AQ12</f>
        <v>0.1248</v>
      </c>
      <c r="AR12" s="41">
        <f>'CCaMC-VOaMCpUC-pre-ret'!AR12</f>
        <v>0.1248</v>
      </c>
      <c r="AS12" s="41">
        <f>'CCaMC-VOaMCpUC-pre-ret'!AS12</f>
        <v>0.1248</v>
      </c>
      <c r="AT12" s="41">
        <f>'CCaMC-VOaMCpUC-pre-ret'!AT12</f>
        <v>0.1248</v>
      </c>
      <c r="AU12" s="41">
        <f>'CCaMC-VOaMCpUC-pre-ret'!AU12</f>
        <v>0.1248</v>
      </c>
      <c r="AV12" s="41">
        <f>'CCaMC-VOaMCpUC-pre-ret'!AV12</f>
        <v>0.1248</v>
      </c>
      <c r="AW12" s="41">
        <f>'CCaMC-VOaMCpUC-pre-ret'!AW12</f>
        <v>0.1248</v>
      </c>
      <c r="AX12" s="41">
        <f>'CCaMC-VOaMCpUC-pre-ret'!AX12</f>
        <v>0.1248</v>
      </c>
      <c r="AY12" s="41">
        <f>'CCaMC-VOaMCpUC-pre-ret'!AY12</f>
        <v>0.1248</v>
      </c>
      <c r="AZ12" s="41">
        <f>'CCaMC-VOaMCpUC-pre-ret'!AZ12</f>
        <v>0.1248</v>
      </c>
    </row>
    <row r="13" ht="14.25" customHeight="1">
      <c r="A13" s="5" t="s">
        <v>98</v>
      </c>
      <c r="B13" s="41">
        <f>'CCaMC-VOaMCpUC-pre-ret'!B13</f>
        <v>0.12</v>
      </c>
      <c r="C13" s="41">
        <f>'CCaMC-VOaMCpUC-pre-ret'!C13</f>
        <v>0.12</v>
      </c>
      <c r="D13" s="41">
        <f>'CCaMC-VOaMCpUC-pre-ret'!D13</f>
        <v>0.12</v>
      </c>
      <c r="E13" s="41">
        <f>'CCaMC-VOaMCpUC-pre-ret'!E13</f>
        <v>0.12</v>
      </c>
      <c r="F13" s="41">
        <f>'CCaMC-VOaMCpUC-pre-ret'!F13</f>
        <v>0.12</v>
      </c>
      <c r="G13" s="41">
        <f>'CCaMC-VOaMCpUC-pre-ret'!G13</f>
        <v>0.12</v>
      </c>
      <c r="H13" s="41">
        <f>'CCaMC-VOaMCpUC-pre-ret'!H13</f>
        <v>0.12</v>
      </c>
      <c r="I13" s="41">
        <f>'CCaMC-VOaMCpUC-pre-ret'!I13</f>
        <v>0.12</v>
      </c>
      <c r="J13" s="41">
        <f>'CCaMC-VOaMCpUC-pre-ret'!J13</f>
        <v>0.12</v>
      </c>
      <c r="K13" s="41">
        <f>'CCaMC-VOaMCpUC-pre-ret'!K13</f>
        <v>0.12</v>
      </c>
      <c r="L13" s="41">
        <f>'CCaMC-VOaMCpUC-pre-ret'!L13</f>
        <v>0.12</v>
      </c>
      <c r="M13" s="41">
        <f>'CCaMC-VOaMCpUC-pre-ret'!M13</f>
        <v>0.12</v>
      </c>
      <c r="N13" s="41">
        <f>'CCaMC-VOaMCpUC-pre-ret'!N13</f>
        <v>0.12</v>
      </c>
      <c r="O13" s="41">
        <f>'CCaMC-VOaMCpUC-pre-ret'!O13</f>
        <v>0.12</v>
      </c>
      <c r="P13" s="41">
        <f>'CCaMC-VOaMCpUC-pre-ret'!P13</f>
        <v>0.12</v>
      </c>
      <c r="Q13" s="41">
        <f>'CCaMC-VOaMCpUC-pre-ret'!Q13</f>
        <v>0.12</v>
      </c>
      <c r="R13" s="41">
        <f>'CCaMC-VOaMCpUC-pre-ret'!R13</f>
        <v>0.12</v>
      </c>
      <c r="S13" s="41">
        <f>'CCaMC-VOaMCpUC-pre-ret'!S13</f>
        <v>0.12</v>
      </c>
      <c r="T13" s="41">
        <f>'CCaMC-VOaMCpUC-pre-ret'!T13</f>
        <v>0.12</v>
      </c>
      <c r="U13" s="41">
        <f>'CCaMC-VOaMCpUC-pre-ret'!U13</f>
        <v>0.12</v>
      </c>
      <c r="V13" s="41">
        <f>'CCaMC-VOaMCpUC-pre-ret'!V13</f>
        <v>0.12</v>
      </c>
      <c r="W13" s="41">
        <f>'CCaMC-VOaMCpUC-pre-ret'!W13</f>
        <v>0.12</v>
      </c>
      <c r="X13" s="41">
        <f>'CCaMC-VOaMCpUC-pre-ret'!X13</f>
        <v>0.12</v>
      </c>
      <c r="Y13" s="41">
        <f>'CCaMC-VOaMCpUC-pre-ret'!Y13</f>
        <v>0.12</v>
      </c>
      <c r="Z13" s="41">
        <f>'CCaMC-VOaMCpUC-pre-ret'!Z13</f>
        <v>0.12</v>
      </c>
      <c r="AA13" s="41">
        <f>'CCaMC-VOaMCpUC-pre-ret'!AA13</f>
        <v>0.12</v>
      </c>
      <c r="AB13" s="41">
        <f>'CCaMC-VOaMCpUC-pre-ret'!AB13</f>
        <v>0.12</v>
      </c>
      <c r="AC13" s="41">
        <f>'CCaMC-VOaMCpUC-pre-ret'!AC13</f>
        <v>0.12</v>
      </c>
      <c r="AD13" s="41">
        <f>'CCaMC-VOaMCpUC-pre-ret'!AD13</f>
        <v>0.12</v>
      </c>
      <c r="AE13" s="41">
        <f>'CCaMC-VOaMCpUC-pre-ret'!AE13</f>
        <v>0.12</v>
      </c>
      <c r="AF13" s="41">
        <f>'CCaMC-VOaMCpUC-pre-ret'!AF13</f>
        <v>0.12</v>
      </c>
      <c r="AG13" s="41">
        <f>'CCaMC-VOaMCpUC-pre-ret'!AG13</f>
        <v>0.12</v>
      </c>
      <c r="AH13" s="41">
        <f>'CCaMC-VOaMCpUC-pre-ret'!AH13</f>
        <v>0.12</v>
      </c>
      <c r="AI13" s="41">
        <f>'CCaMC-VOaMCpUC-pre-ret'!AI13</f>
        <v>0.12</v>
      </c>
      <c r="AJ13" s="41">
        <f>'CCaMC-VOaMCpUC-pre-ret'!AJ13</f>
        <v>0.12</v>
      </c>
      <c r="AK13" s="41">
        <f>'CCaMC-VOaMCpUC-pre-ret'!AK13</f>
        <v>0.12</v>
      </c>
      <c r="AL13" s="41">
        <f>'CCaMC-VOaMCpUC-pre-ret'!AL13</f>
        <v>0.12</v>
      </c>
      <c r="AM13" s="41">
        <f>'CCaMC-VOaMCpUC-pre-ret'!AM13</f>
        <v>0.12</v>
      </c>
      <c r="AN13" s="41">
        <f>'CCaMC-VOaMCpUC-pre-ret'!AN13</f>
        <v>0.12</v>
      </c>
      <c r="AO13" s="41">
        <f>'CCaMC-VOaMCpUC-pre-ret'!AO13</f>
        <v>0.12</v>
      </c>
      <c r="AP13" s="41">
        <f>'CCaMC-VOaMCpUC-pre-ret'!AP13</f>
        <v>0.12</v>
      </c>
      <c r="AQ13" s="41">
        <f>'CCaMC-VOaMCpUC-pre-ret'!AQ13</f>
        <v>0.12</v>
      </c>
      <c r="AR13" s="41">
        <f>'CCaMC-VOaMCpUC-pre-ret'!AR13</f>
        <v>0.12</v>
      </c>
      <c r="AS13" s="41">
        <f>'CCaMC-VOaMCpUC-pre-ret'!AS13</f>
        <v>0.12</v>
      </c>
      <c r="AT13" s="41">
        <f>'CCaMC-VOaMCpUC-pre-ret'!AT13</f>
        <v>0.12</v>
      </c>
      <c r="AU13" s="41">
        <f>'CCaMC-VOaMCpUC-pre-ret'!AU13</f>
        <v>0.12</v>
      </c>
      <c r="AV13" s="41">
        <f>'CCaMC-VOaMCpUC-pre-ret'!AV13</f>
        <v>0.12</v>
      </c>
      <c r="AW13" s="41">
        <f>'CCaMC-VOaMCpUC-pre-ret'!AW13</f>
        <v>0.12</v>
      </c>
      <c r="AX13" s="41">
        <f>'CCaMC-VOaMCpUC-pre-ret'!AX13</f>
        <v>0.12</v>
      </c>
      <c r="AY13" s="41">
        <f>'CCaMC-VOaMCpUC-pre-ret'!AY13</f>
        <v>0.12</v>
      </c>
      <c r="AZ13" s="41">
        <f>'CCaMC-VOaMCpUC-pre-ret'!AZ13</f>
        <v>0.12</v>
      </c>
    </row>
    <row r="14" ht="14.25" customHeight="1">
      <c r="A14" s="5" t="s">
        <v>99</v>
      </c>
      <c r="B14" s="41">
        <f>'CCaMC-VOaMCpUC-pre-ret'!B14</f>
        <v>4.29</v>
      </c>
      <c r="C14" s="41">
        <f>'CCaMC-VOaMCpUC-pre-ret'!C14</f>
        <v>4.29</v>
      </c>
      <c r="D14" s="41">
        <f>'CCaMC-VOaMCpUC-pre-ret'!D14</f>
        <v>4.29</v>
      </c>
      <c r="E14" s="41">
        <f>'CCaMC-VOaMCpUC-pre-ret'!E14</f>
        <v>4.29</v>
      </c>
      <c r="F14" s="41">
        <f>'CCaMC-VOaMCpUC-pre-ret'!F14</f>
        <v>4.29</v>
      </c>
      <c r="G14" s="41">
        <f>'CCaMC-VOaMCpUC-pre-ret'!G14</f>
        <v>4.29</v>
      </c>
      <c r="H14" s="41">
        <f>'CCaMC-VOaMCpUC-pre-ret'!H14</f>
        <v>4.29</v>
      </c>
      <c r="I14" s="41">
        <f>'CCaMC-VOaMCpUC-pre-ret'!I14</f>
        <v>4.29</v>
      </c>
      <c r="J14" s="41">
        <f>'CCaMC-VOaMCpUC-pre-ret'!J14</f>
        <v>4.29</v>
      </c>
      <c r="K14" s="41">
        <f>'CCaMC-VOaMCpUC-pre-ret'!K14</f>
        <v>4.29</v>
      </c>
      <c r="L14" s="41">
        <f>'CCaMC-VOaMCpUC-pre-ret'!L14</f>
        <v>4.29</v>
      </c>
      <c r="M14" s="41">
        <f>'CCaMC-VOaMCpUC-pre-ret'!M14</f>
        <v>4.29</v>
      </c>
      <c r="N14" s="41">
        <f>'CCaMC-VOaMCpUC-pre-ret'!N14</f>
        <v>4.29</v>
      </c>
      <c r="O14" s="41">
        <f>'CCaMC-VOaMCpUC-pre-ret'!O14</f>
        <v>4.29</v>
      </c>
      <c r="P14" s="41">
        <f>'CCaMC-VOaMCpUC-pre-ret'!P14</f>
        <v>4.29</v>
      </c>
      <c r="Q14" s="41">
        <f>'CCaMC-VOaMCpUC-pre-ret'!Q14</f>
        <v>4.29</v>
      </c>
      <c r="R14" s="41">
        <f>'CCaMC-VOaMCpUC-pre-ret'!R14</f>
        <v>4.29</v>
      </c>
      <c r="S14" s="41">
        <f>'CCaMC-VOaMCpUC-pre-ret'!S14</f>
        <v>4.29</v>
      </c>
      <c r="T14" s="41">
        <f>'CCaMC-VOaMCpUC-pre-ret'!T14</f>
        <v>4.29</v>
      </c>
      <c r="U14" s="41">
        <f>'CCaMC-VOaMCpUC-pre-ret'!U14</f>
        <v>4.29</v>
      </c>
      <c r="V14" s="41">
        <f>'CCaMC-VOaMCpUC-pre-ret'!V14</f>
        <v>4.29</v>
      </c>
      <c r="W14" s="41">
        <f>'CCaMC-VOaMCpUC-pre-ret'!W14</f>
        <v>4.29</v>
      </c>
      <c r="X14" s="41">
        <f>'CCaMC-VOaMCpUC-pre-ret'!X14</f>
        <v>4.29</v>
      </c>
      <c r="Y14" s="41">
        <f>'CCaMC-VOaMCpUC-pre-ret'!Y14</f>
        <v>4.29</v>
      </c>
      <c r="Z14" s="41">
        <f>'CCaMC-VOaMCpUC-pre-ret'!Z14</f>
        <v>4.29</v>
      </c>
      <c r="AA14" s="41">
        <f>'CCaMC-VOaMCpUC-pre-ret'!AA14</f>
        <v>4.29</v>
      </c>
      <c r="AB14" s="41">
        <f>'CCaMC-VOaMCpUC-pre-ret'!AB14</f>
        <v>4.29</v>
      </c>
      <c r="AC14" s="41">
        <f>'CCaMC-VOaMCpUC-pre-ret'!AC14</f>
        <v>4.29</v>
      </c>
      <c r="AD14" s="41">
        <f>'CCaMC-VOaMCpUC-pre-ret'!AD14</f>
        <v>4.29</v>
      </c>
      <c r="AE14" s="41">
        <f>'CCaMC-VOaMCpUC-pre-ret'!AE14</f>
        <v>4.29</v>
      </c>
      <c r="AF14" s="41">
        <f>'CCaMC-VOaMCpUC-pre-ret'!AF14</f>
        <v>4.29</v>
      </c>
      <c r="AG14" s="41">
        <f>'CCaMC-VOaMCpUC-pre-ret'!AG14</f>
        <v>4.29</v>
      </c>
      <c r="AH14" s="41">
        <f>'CCaMC-VOaMCpUC-pre-ret'!AH14</f>
        <v>4.29</v>
      </c>
      <c r="AI14" s="41">
        <f>'CCaMC-VOaMCpUC-pre-ret'!AI14</f>
        <v>4.29</v>
      </c>
      <c r="AJ14" s="41">
        <f>'CCaMC-VOaMCpUC-pre-ret'!AJ14</f>
        <v>4.29</v>
      </c>
      <c r="AK14" s="41">
        <f>'CCaMC-VOaMCpUC-pre-ret'!AK14</f>
        <v>4.29</v>
      </c>
      <c r="AL14" s="41">
        <f>'CCaMC-VOaMCpUC-pre-ret'!AL14</f>
        <v>4.29</v>
      </c>
      <c r="AM14" s="41">
        <f>'CCaMC-VOaMCpUC-pre-ret'!AM14</f>
        <v>4.29</v>
      </c>
      <c r="AN14" s="41">
        <f>'CCaMC-VOaMCpUC-pre-ret'!AN14</f>
        <v>4.29</v>
      </c>
      <c r="AO14" s="41">
        <f>'CCaMC-VOaMCpUC-pre-ret'!AO14</f>
        <v>4.29</v>
      </c>
      <c r="AP14" s="41">
        <f>'CCaMC-VOaMCpUC-pre-ret'!AP14</f>
        <v>4.29</v>
      </c>
      <c r="AQ14" s="41">
        <f>'CCaMC-VOaMCpUC-pre-ret'!AQ14</f>
        <v>4.29</v>
      </c>
      <c r="AR14" s="41">
        <f>'CCaMC-VOaMCpUC-pre-ret'!AR14</f>
        <v>4.29</v>
      </c>
      <c r="AS14" s="41">
        <f>'CCaMC-VOaMCpUC-pre-ret'!AS14</f>
        <v>4.29</v>
      </c>
      <c r="AT14" s="41">
        <f>'CCaMC-VOaMCpUC-pre-ret'!AT14</f>
        <v>4.29</v>
      </c>
      <c r="AU14" s="41">
        <f>'CCaMC-VOaMCpUC-pre-ret'!AU14</f>
        <v>4.29</v>
      </c>
      <c r="AV14" s="41">
        <f>'CCaMC-VOaMCpUC-pre-ret'!AV14</f>
        <v>4.29</v>
      </c>
      <c r="AW14" s="41">
        <f>'CCaMC-VOaMCpUC-pre-ret'!AW14</f>
        <v>4.29</v>
      </c>
      <c r="AX14" s="41">
        <f>'CCaMC-VOaMCpUC-pre-ret'!AX14</f>
        <v>4.29</v>
      </c>
      <c r="AY14" s="41">
        <f>'CCaMC-VOaMCpUC-pre-ret'!AY14</f>
        <v>4.29</v>
      </c>
      <c r="AZ14" s="41">
        <f>'CCaMC-VOaMCpUC-pre-ret'!AZ14</f>
        <v>4.29</v>
      </c>
    </row>
    <row r="15" ht="14.25" customHeight="1">
      <c r="A15" s="5" t="s">
        <v>100</v>
      </c>
      <c r="B15" s="41">
        <f>'CCaMC-VOaMCpUC-pre-ret'!B15</f>
        <v>6.14</v>
      </c>
      <c r="C15" s="41">
        <f>'CCaMC-VOaMCpUC-pre-ret'!C15</f>
        <v>6.14</v>
      </c>
      <c r="D15" s="41">
        <f>'CCaMC-VOaMCpUC-pre-ret'!D15</f>
        <v>6.14</v>
      </c>
      <c r="E15" s="41">
        <f>'CCaMC-VOaMCpUC-pre-ret'!E15</f>
        <v>6.14</v>
      </c>
      <c r="F15" s="41">
        <f>'CCaMC-VOaMCpUC-pre-ret'!F15</f>
        <v>6.14</v>
      </c>
      <c r="G15" s="41">
        <f>'CCaMC-VOaMCpUC-pre-ret'!G15</f>
        <v>6.14</v>
      </c>
      <c r="H15" s="41">
        <f>'CCaMC-VOaMCpUC-pre-ret'!H15</f>
        <v>6.14</v>
      </c>
      <c r="I15" s="41">
        <f>'CCaMC-VOaMCpUC-pre-ret'!I15</f>
        <v>6.14</v>
      </c>
      <c r="J15" s="41">
        <f>'CCaMC-VOaMCpUC-pre-ret'!J15</f>
        <v>6.14</v>
      </c>
      <c r="K15" s="41">
        <f>'CCaMC-VOaMCpUC-pre-ret'!K15</f>
        <v>6.14</v>
      </c>
      <c r="L15" s="41">
        <f>'CCaMC-VOaMCpUC-pre-ret'!L15</f>
        <v>6.14</v>
      </c>
      <c r="M15" s="41">
        <f>'CCaMC-VOaMCpUC-pre-ret'!M15</f>
        <v>6.14</v>
      </c>
      <c r="N15" s="41">
        <f>'CCaMC-VOaMCpUC-pre-ret'!N15</f>
        <v>6.14</v>
      </c>
      <c r="O15" s="41">
        <f>'CCaMC-VOaMCpUC-pre-ret'!O15</f>
        <v>6.14</v>
      </c>
      <c r="P15" s="41">
        <f>'CCaMC-VOaMCpUC-pre-ret'!P15</f>
        <v>6.14</v>
      </c>
      <c r="Q15" s="41">
        <f>'CCaMC-VOaMCpUC-pre-ret'!Q15</f>
        <v>6.14</v>
      </c>
      <c r="R15" s="41">
        <f>'CCaMC-VOaMCpUC-pre-ret'!R15</f>
        <v>6.14</v>
      </c>
      <c r="S15" s="41">
        <f>'CCaMC-VOaMCpUC-pre-ret'!S15</f>
        <v>6.14</v>
      </c>
      <c r="T15" s="41">
        <f>'CCaMC-VOaMCpUC-pre-ret'!T15</f>
        <v>6.14</v>
      </c>
      <c r="U15" s="41">
        <f>'CCaMC-VOaMCpUC-pre-ret'!U15</f>
        <v>6.14</v>
      </c>
      <c r="V15" s="41">
        <f>'CCaMC-VOaMCpUC-pre-ret'!V15</f>
        <v>6.14</v>
      </c>
      <c r="W15" s="41">
        <f>'CCaMC-VOaMCpUC-pre-ret'!W15</f>
        <v>6.14</v>
      </c>
      <c r="X15" s="41">
        <f>'CCaMC-VOaMCpUC-pre-ret'!X15</f>
        <v>6.14</v>
      </c>
      <c r="Y15" s="41">
        <f>'CCaMC-VOaMCpUC-pre-ret'!Y15</f>
        <v>6.14</v>
      </c>
      <c r="Z15" s="41">
        <f>'CCaMC-VOaMCpUC-pre-ret'!Z15</f>
        <v>6.14</v>
      </c>
      <c r="AA15" s="41">
        <f>'CCaMC-VOaMCpUC-pre-ret'!AA15</f>
        <v>6.14</v>
      </c>
      <c r="AB15" s="41">
        <f>'CCaMC-VOaMCpUC-pre-ret'!AB15</f>
        <v>6.14</v>
      </c>
      <c r="AC15" s="41">
        <f>'CCaMC-VOaMCpUC-pre-ret'!AC15</f>
        <v>6.14</v>
      </c>
      <c r="AD15" s="41">
        <f>'CCaMC-VOaMCpUC-pre-ret'!AD15</f>
        <v>6.14</v>
      </c>
      <c r="AE15" s="41">
        <f>'CCaMC-VOaMCpUC-pre-ret'!AE15</f>
        <v>6.14</v>
      </c>
      <c r="AF15" s="41">
        <f>'CCaMC-VOaMCpUC-pre-ret'!AF15</f>
        <v>6.14</v>
      </c>
      <c r="AG15" s="41">
        <f>'CCaMC-VOaMCpUC-pre-ret'!AG15</f>
        <v>6.14</v>
      </c>
      <c r="AH15" s="41">
        <f>'CCaMC-VOaMCpUC-pre-ret'!AH15</f>
        <v>6.14</v>
      </c>
      <c r="AI15" s="41">
        <f>'CCaMC-VOaMCpUC-pre-ret'!AI15</f>
        <v>6.14</v>
      </c>
      <c r="AJ15" s="41">
        <f>'CCaMC-VOaMCpUC-pre-ret'!AJ15</f>
        <v>6.14</v>
      </c>
      <c r="AK15" s="41">
        <f>'CCaMC-VOaMCpUC-pre-ret'!AK15</f>
        <v>6.14</v>
      </c>
      <c r="AL15" s="41">
        <f>'CCaMC-VOaMCpUC-pre-ret'!AL15</f>
        <v>6.14</v>
      </c>
      <c r="AM15" s="41">
        <f>'CCaMC-VOaMCpUC-pre-ret'!AM15</f>
        <v>6.14</v>
      </c>
      <c r="AN15" s="41">
        <f>'CCaMC-VOaMCpUC-pre-ret'!AN15</f>
        <v>6.14</v>
      </c>
      <c r="AO15" s="41">
        <f>'CCaMC-VOaMCpUC-pre-ret'!AO15</f>
        <v>6.14</v>
      </c>
      <c r="AP15" s="41">
        <f>'CCaMC-VOaMCpUC-pre-ret'!AP15</f>
        <v>6.14</v>
      </c>
      <c r="AQ15" s="41">
        <f>'CCaMC-VOaMCpUC-pre-ret'!AQ15</f>
        <v>6.14</v>
      </c>
      <c r="AR15" s="41">
        <f>'CCaMC-VOaMCpUC-pre-ret'!AR15</f>
        <v>6.14</v>
      </c>
      <c r="AS15" s="41">
        <f>'CCaMC-VOaMCpUC-pre-ret'!AS15</f>
        <v>6.14</v>
      </c>
      <c r="AT15" s="41">
        <f>'CCaMC-VOaMCpUC-pre-ret'!AT15</f>
        <v>6.14</v>
      </c>
      <c r="AU15" s="41">
        <f>'CCaMC-VOaMCpUC-pre-ret'!AU15</f>
        <v>6.14</v>
      </c>
      <c r="AV15" s="41">
        <f>'CCaMC-VOaMCpUC-pre-ret'!AV15</f>
        <v>6.14</v>
      </c>
      <c r="AW15" s="41">
        <f>'CCaMC-VOaMCpUC-pre-ret'!AW15</f>
        <v>6.14</v>
      </c>
      <c r="AX15" s="41">
        <f>'CCaMC-VOaMCpUC-pre-ret'!AX15</f>
        <v>6.14</v>
      </c>
      <c r="AY15" s="41">
        <f>'CCaMC-VOaMCpUC-pre-ret'!AY15</f>
        <v>6.14</v>
      </c>
      <c r="AZ15" s="41">
        <f>'CCaMC-VOaMCpUC-pre-ret'!AZ15</f>
        <v>6.14</v>
      </c>
    </row>
    <row r="16" ht="14.25" customHeight="1">
      <c r="A16" s="5" t="s">
        <v>101</v>
      </c>
      <c r="B16" s="41">
        <f>'CCaMC-VOaMCpUC-pre-ret'!B16</f>
        <v>6.14</v>
      </c>
      <c r="C16" s="41">
        <f>'CCaMC-VOaMCpUC-pre-ret'!C16</f>
        <v>6.14</v>
      </c>
      <c r="D16" s="41">
        <f>'CCaMC-VOaMCpUC-pre-ret'!D16</f>
        <v>6.14</v>
      </c>
      <c r="E16" s="41">
        <f>'CCaMC-VOaMCpUC-pre-ret'!E16</f>
        <v>6.14</v>
      </c>
      <c r="F16" s="41">
        <f>'CCaMC-VOaMCpUC-pre-ret'!F16</f>
        <v>6.14</v>
      </c>
      <c r="G16" s="41">
        <f>'CCaMC-VOaMCpUC-pre-ret'!G16</f>
        <v>6.14</v>
      </c>
      <c r="H16" s="41">
        <f>'CCaMC-VOaMCpUC-pre-ret'!H16</f>
        <v>6.14</v>
      </c>
      <c r="I16" s="41">
        <f>'CCaMC-VOaMCpUC-pre-ret'!I16</f>
        <v>6.14</v>
      </c>
      <c r="J16" s="41">
        <f>'CCaMC-VOaMCpUC-pre-ret'!J16</f>
        <v>6.14</v>
      </c>
      <c r="K16" s="41">
        <f>'CCaMC-VOaMCpUC-pre-ret'!K16</f>
        <v>6.14</v>
      </c>
      <c r="L16" s="41">
        <f>'CCaMC-VOaMCpUC-pre-ret'!L16</f>
        <v>6.14</v>
      </c>
      <c r="M16" s="41">
        <f>'CCaMC-VOaMCpUC-pre-ret'!M16</f>
        <v>6.14</v>
      </c>
      <c r="N16" s="41">
        <f>'CCaMC-VOaMCpUC-pre-ret'!N16</f>
        <v>6.14</v>
      </c>
      <c r="O16" s="41">
        <f>'CCaMC-VOaMCpUC-pre-ret'!O16</f>
        <v>6.14</v>
      </c>
      <c r="P16" s="41">
        <f>'CCaMC-VOaMCpUC-pre-ret'!P16</f>
        <v>6.14</v>
      </c>
      <c r="Q16" s="41">
        <f>'CCaMC-VOaMCpUC-pre-ret'!Q16</f>
        <v>6.14</v>
      </c>
      <c r="R16" s="41">
        <f>'CCaMC-VOaMCpUC-pre-ret'!R16</f>
        <v>6.14</v>
      </c>
      <c r="S16" s="41">
        <f>'CCaMC-VOaMCpUC-pre-ret'!S16</f>
        <v>6.14</v>
      </c>
      <c r="T16" s="41">
        <f>'CCaMC-VOaMCpUC-pre-ret'!T16</f>
        <v>6.14</v>
      </c>
      <c r="U16" s="41">
        <f>'CCaMC-VOaMCpUC-pre-ret'!U16</f>
        <v>6.14</v>
      </c>
      <c r="V16" s="41">
        <f>'CCaMC-VOaMCpUC-pre-ret'!V16</f>
        <v>6.14</v>
      </c>
      <c r="W16" s="41">
        <f>'CCaMC-VOaMCpUC-pre-ret'!W16</f>
        <v>6.14</v>
      </c>
      <c r="X16" s="41">
        <f>'CCaMC-VOaMCpUC-pre-ret'!X16</f>
        <v>6.14</v>
      </c>
      <c r="Y16" s="41">
        <f>'CCaMC-VOaMCpUC-pre-ret'!Y16</f>
        <v>6.14</v>
      </c>
      <c r="Z16" s="41">
        <f>'CCaMC-VOaMCpUC-pre-ret'!Z16</f>
        <v>6.14</v>
      </c>
      <c r="AA16" s="41">
        <f>'CCaMC-VOaMCpUC-pre-ret'!AA16</f>
        <v>6.14</v>
      </c>
      <c r="AB16" s="41">
        <f>'CCaMC-VOaMCpUC-pre-ret'!AB16</f>
        <v>6.14</v>
      </c>
      <c r="AC16" s="41">
        <f>'CCaMC-VOaMCpUC-pre-ret'!AC16</f>
        <v>6.14</v>
      </c>
      <c r="AD16" s="41">
        <f>'CCaMC-VOaMCpUC-pre-ret'!AD16</f>
        <v>6.14</v>
      </c>
      <c r="AE16" s="41">
        <f>'CCaMC-VOaMCpUC-pre-ret'!AE16</f>
        <v>6.14</v>
      </c>
      <c r="AF16" s="41">
        <f>'CCaMC-VOaMCpUC-pre-ret'!AF16</f>
        <v>6.14</v>
      </c>
      <c r="AG16" s="41">
        <f>'CCaMC-VOaMCpUC-pre-ret'!AG16</f>
        <v>6.14</v>
      </c>
      <c r="AH16" s="41">
        <f>'CCaMC-VOaMCpUC-pre-ret'!AH16</f>
        <v>6.14</v>
      </c>
      <c r="AI16" s="41">
        <f>'CCaMC-VOaMCpUC-pre-ret'!AI16</f>
        <v>6.14</v>
      </c>
      <c r="AJ16" s="41">
        <f>'CCaMC-VOaMCpUC-pre-ret'!AJ16</f>
        <v>6.14</v>
      </c>
      <c r="AK16" s="41">
        <f>'CCaMC-VOaMCpUC-pre-ret'!AK16</f>
        <v>6.14</v>
      </c>
      <c r="AL16" s="41">
        <f>'CCaMC-VOaMCpUC-pre-ret'!AL16</f>
        <v>6.14</v>
      </c>
      <c r="AM16" s="41">
        <f>'CCaMC-VOaMCpUC-pre-ret'!AM16</f>
        <v>6.14</v>
      </c>
      <c r="AN16" s="41">
        <f>'CCaMC-VOaMCpUC-pre-ret'!AN16</f>
        <v>6.14</v>
      </c>
      <c r="AO16" s="41">
        <f>'CCaMC-VOaMCpUC-pre-ret'!AO16</f>
        <v>6.14</v>
      </c>
      <c r="AP16" s="41">
        <f>'CCaMC-VOaMCpUC-pre-ret'!AP16</f>
        <v>6.14</v>
      </c>
      <c r="AQ16" s="41">
        <f>'CCaMC-VOaMCpUC-pre-ret'!AQ16</f>
        <v>6.14</v>
      </c>
      <c r="AR16" s="41">
        <f>'CCaMC-VOaMCpUC-pre-ret'!AR16</f>
        <v>6.14</v>
      </c>
      <c r="AS16" s="41">
        <f>'CCaMC-VOaMCpUC-pre-ret'!AS16</f>
        <v>6.14</v>
      </c>
      <c r="AT16" s="41">
        <f>'CCaMC-VOaMCpUC-pre-ret'!AT16</f>
        <v>6.14</v>
      </c>
      <c r="AU16" s="41">
        <f>'CCaMC-VOaMCpUC-pre-ret'!AU16</f>
        <v>6.14</v>
      </c>
      <c r="AV16" s="41">
        <f>'CCaMC-VOaMCpUC-pre-ret'!AV16</f>
        <v>6.14</v>
      </c>
      <c r="AW16" s="41">
        <f>'CCaMC-VOaMCpUC-pre-ret'!AW16</f>
        <v>6.14</v>
      </c>
      <c r="AX16" s="41">
        <f>'CCaMC-VOaMCpUC-pre-ret'!AX16</f>
        <v>6.14</v>
      </c>
      <c r="AY16" s="41">
        <f>'CCaMC-VOaMCpUC-pre-ret'!AY16</f>
        <v>6.14</v>
      </c>
      <c r="AZ16" s="41">
        <f>'CCaMC-VOaMCpUC-pre-ret'!AZ16</f>
        <v>6.14</v>
      </c>
    </row>
    <row r="17" ht="14.25" customHeight="1">
      <c r="A17" s="5" t="s">
        <v>102</v>
      </c>
      <c r="B17" s="41">
        <f>'CCaMC-VOaMCpUC-pre-ret'!B17</f>
        <v>23.14</v>
      </c>
      <c r="C17" s="41">
        <f>'CCaMC-VOaMCpUC-pre-ret'!C17</f>
        <v>23.14</v>
      </c>
      <c r="D17" s="41">
        <f>'CCaMC-VOaMCpUC-pre-ret'!D17</f>
        <v>23.14</v>
      </c>
      <c r="E17" s="41">
        <f>'CCaMC-VOaMCpUC-pre-ret'!E17</f>
        <v>23.14</v>
      </c>
      <c r="F17" s="41">
        <f>'CCaMC-VOaMCpUC-pre-ret'!F17</f>
        <v>23.14</v>
      </c>
      <c r="G17" s="41">
        <f>'CCaMC-VOaMCpUC-pre-ret'!G17</f>
        <v>23.14</v>
      </c>
      <c r="H17" s="41">
        <f>'CCaMC-VOaMCpUC-pre-ret'!H17</f>
        <v>23.14</v>
      </c>
      <c r="I17" s="41">
        <f>'CCaMC-VOaMCpUC-pre-ret'!I17</f>
        <v>23.14</v>
      </c>
      <c r="J17" s="41">
        <f>'CCaMC-VOaMCpUC-pre-ret'!J17</f>
        <v>23.14</v>
      </c>
      <c r="K17" s="41">
        <f>'CCaMC-VOaMCpUC-pre-ret'!K17</f>
        <v>23.14</v>
      </c>
      <c r="L17" s="41">
        <f>'CCaMC-VOaMCpUC-pre-ret'!L17</f>
        <v>23.14</v>
      </c>
      <c r="M17" s="41">
        <f>'CCaMC-VOaMCpUC-pre-ret'!M17</f>
        <v>23.14</v>
      </c>
      <c r="N17" s="41">
        <f>'CCaMC-VOaMCpUC-pre-ret'!N17</f>
        <v>23.14</v>
      </c>
      <c r="O17" s="41">
        <f>'CCaMC-VOaMCpUC-pre-ret'!O17</f>
        <v>23.14</v>
      </c>
      <c r="P17" s="41">
        <f>'CCaMC-VOaMCpUC-pre-ret'!P17</f>
        <v>23.14</v>
      </c>
      <c r="Q17" s="41">
        <f>'CCaMC-VOaMCpUC-pre-ret'!Q17</f>
        <v>23.14</v>
      </c>
      <c r="R17" s="41">
        <f>'CCaMC-VOaMCpUC-pre-ret'!R17</f>
        <v>23.14</v>
      </c>
      <c r="S17" s="41">
        <f>'CCaMC-VOaMCpUC-pre-ret'!S17</f>
        <v>23.14</v>
      </c>
      <c r="T17" s="41">
        <f>'CCaMC-VOaMCpUC-pre-ret'!T17</f>
        <v>23.14</v>
      </c>
      <c r="U17" s="41">
        <f>'CCaMC-VOaMCpUC-pre-ret'!U17</f>
        <v>23.14</v>
      </c>
      <c r="V17" s="41">
        <f>'CCaMC-VOaMCpUC-pre-ret'!V17</f>
        <v>23.14</v>
      </c>
      <c r="W17" s="41">
        <f>'CCaMC-VOaMCpUC-pre-ret'!W17</f>
        <v>23.14</v>
      </c>
      <c r="X17" s="41">
        <f>'CCaMC-VOaMCpUC-pre-ret'!X17</f>
        <v>23.14</v>
      </c>
      <c r="Y17" s="41">
        <f>'CCaMC-VOaMCpUC-pre-ret'!Y17</f>
        <v>23.14</v>
      </c>
      <c r="Z17" s="41">
        <f>'CCaMC-VOaMCpUC-pre-ret'!Z17</f>
        <v>23.14</v>
      </c>
      <c r="AA17" s="41">
        <f>'CCaMC-VOaMCpUC-pre-ret'!AA17</f>
        <v>23.14</v>
      </c>
      <c r="AB17" s="41">
        <f>'CCaMC-VOaMCpUC-pre-ret'!AB17</f>
        <v>23.14</v>
      </c>
      <c r="AC17" s="41">
        <f>'CCaMC-VOaMCpUC-pre-ret'!AC17</f>
        <v>23.14</v>
      </c>
      <c r="AD17" s="41">
        <f>'CCaMC-VOaMCpUC-pre-ret'!AD17</f>
        <v>23.14</v>
      </c>
      <c r="AE17" s="41">
        <f>'CCaMC-VOaMCpUC-pre-ret'!AE17</f>
        <v>23.14</v>
      </c>
      <c r="AF17" s="41">
        <f>'CCaMC-VOaMCpUC-pre-ret'!AF17</f>
        <v>23.14</v>
      </c>
      <c r="AG17" s="41">
        <f>'CCaMC-VOaMCpUC-pre-ret'!AG17</f>
        <v>23.14</v>
      </c>
      <c r="AH17" s="41">
        <f>'CCaMC-VOaMCpUC-pre-ret'!AH17</f>
        <v>23.14</v>
      </c>
      <c r="AI17" s="41">
        <f>'CCaMC-VOaMCpUC-pre-ret'!AI17</f>
        <v>23.14</v>
      </c>
      <c r="AJ17" s="41">
        <f>'CCaMC-VOaMCpUC-pre-ret'!AJ17</f>
        <v>23.14</v>
      </c>
      <c r="AK17" s="41">
        <f>'CCaMC-VOaMCpUC-pre-ret'!AK17</f>
        <v>23.14</v>
      </c>
      <c r="AL17" s="41">
        <f>'CCaMC-VOaMCpUC-pre-ret'!AL17</f>
        <v>23.14</v>
      </c>
      <c r="AM17" s="41">
        <f>'CCaMC-VOaMCpUC-pre-ret'!AM17</f>
        <v>23.14</v>
      </c>
      <c r="AN17" s="41">
        <f>'CCaMC-VOaMCpUC-pre-ret'!AN17</f>
        <v>23.14</v>
      </c>
      <c r="AO17" s="41">
        <f>'CCaMC-VOaMCpUC-pre-ret'!AO17</f>
        <v>23.14</v>
      </c>
      <c r="AP17" s="41">
        <f>'CCaMC-VOaMCpUC-pre-ret'!AP17</f>
        <v>23.14</v>
      </c>
      <c r="AQ17" s="41">
        <f>'CCaMC-VOaMCpUC-pre-ret'!AQ17</f>
        <v>23.14</v>
      </c>
      <c r="AR17" s="41">
        <f>'CCaMC-VOaMCpUC-pre-ret'!AR17</f>
        <v>23.14</v>
      </c>
      <c r="AS17" s="41">
        <f>'CCaMC-VOaMCpUC-pre-ret'!AS17</f>
        <v>23.14</v>
      </c>
      <c r="AT17" s="41">
        <f>'CCaMC-VOaMCpUC-pre-ret'!AT17</f>
        <v>23.14</v>
      </c>
      <c r="AU17" s="41">
        <f>'CCaMC-VOaMCpUC-pre-ret'!AU17</f>
        <v>23.14</v>
      </c>
      <c r="AV17" s="41">
        <f>'CCaMC-VOaMCpUC-pre-ret'!AV17</f>
        <v>23.14</v>
      </c>
      <c r="AW17" s="41">
        <f>'CCaMC-VOaMCpUC-pre-ret'!AW17</f>
        <v>23.14</v>
      </c>
      <c r="AX17" s="41">
        <f>'CCaMC-VOaMCpUC-pre-ret'!AX17</f>
        <v>23.14</v>
      </c>
      <c r="AY17" s="41">
        <f>'CCaMC-VOaMCpUC-pre-ret'!AY17</f>
        <v>23.14</v>
      </c>
      <c r="AZ17" s="41">
        <f>'CCaMC-VOaMCpUC-pre-ret'!AZ17</f>
        <v>23.14</v>
      </c>
    </row>
    <row r="18" ht="14.25" customHeight="1">
      <c r="C18" s="5"/>
    </row>
    <row r="19" ht="14.25" customHeight="1">
      <c r="A19" s="1"/>
    </row>
    <row r="20" ht="14.25" customHeight="1">
      <c r="F20" s="1"/>
      <c r="G20" s="1"/>
      <c r="H20" s="1"/>
      <c r="I20" s="1"/>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28.14"/>
    <col customWidth="1" min="2" max="2" width="10.29"/>
    <col customWidth="1" min="3" max="33" width="9.14"/>
  </cols>
  <sheetData>
    <row r="1" ht="14.25" customHeight="1">
      <c r="A1" s="45" t="s">
        <v>141</v>
      </c>
      <c r="B1" s="1">
        <v>2019.0</v>
      </c>
      <c r="C1" s="1">
        <v>2020.0</v>
      </c>
      <c r="D1" s="1">
        <v>2021.0</v>
      </c>
      <c r="E1" s="1">
        <v>2022.0</v>
      </c>
      <c r="F1" s="1">
        <v>2023.0</v>
      </c>
      <c r="G1" s="1">
        <v>2024.0</v>
      </c>
      <c r="H1" s="1">
        <v>2025.0</v>
      </c>
      <c r="I1" s="1">
        <v>2026.0</v>
      </c>
      <c r="J1" s="1">
        <v>2027.0</v>
      </c>
      <c r="K1" s="1">
        <v>2028.0</v>
      </c>
      <c r="L1" s="1">
        <v>2029.0</v>
      </c>
      <c r="M1" s="1">
        <v>2030.0</v>
      </c>
      <c r="N1" s="1">
        <v>2031.0</v>
      </c>
      <c r="O1" s="1">
        <v>2032.0</v>
      </c>
      <c r="P1" s="1">
        <v>2033.0</v>
      </c>
      <c r="Q1" s="1">
        <v>2034.0</v>
      </c>
      <c r="R1" s="1">
        <v>2035.0</v>
      </c>
      <c r="S1" s="1">
        <v>2036.0</v>
      </c>
      <c r="T1" s="1">
        <v>2037.0</v>
      </c>
      <c r="U1" s="1">
        <v>2038.0</v>
      </c>
      <c r="V1" s="1">
        <v>2039.0</v>
      </c>
      <c r="W1" s="1">
        <v>2040.0</v>
      </c>
      <c r="X1" s="1">
        <v>2041.0</v>
      </c>
      <c r="Y1" s="1">
        <v>2042.0</v>
      </c>
      <c r="Z1" s="1">
        <v>2043.0</v>
      </c>
      <c r="AA1" s="1">
        <v>2044.0</v>
      </c>
      <c r="AB1" s="1">
        <v>2045.0</v>
      </c>
      <c r="AC1" s="1">
        <v>2046.0</v>
      </c>
      <c r="AD1" s="1">
        <v>2047.0</v>
      </c>
      <c r="AE1" s="1">
        <v>2048.0</v>
      </c>
      <c r="AF1" s="1">
        <v>2049.0</v>
      </c>
      <c r="AG1" s="1">
        <v>2050.0</v>
      </c>
      <c r="AH1" s="1">
        <v>2051.0</v>
      </c>
      <c r="AI1" s="1">
        <v>2052.0</v>
      </c>
      <c r="AJ1" s="1">
        <v>2053.0</v>
      </c>
      <c r="AK1" s="1">
        <v>2054.0</v>
      </c>
      <c r="AL1" s="1">
        <v>2055.0</v>
      </c>
      <c r="AM1" s="1">
        <v>2056.0</v>
      </c>
      <c r="AN1" s="1">
        <v>2057.0</v>
      </c>
      <c r="AO1" s="1">
        <v>2058.0</v>
      </c>
      <c r="AP1" s="1">
        <v>2059.0</v>
      </c>
      <c r="AQ1" s="1">
        <v>2060.0</v>
      </c>
      <c r="AR1" s="1">
        <v>2061.0</v>
      </c>
      <c r="AS1" s="1">
        <v>2062.0</v>
      </c>
      <c r="AT1" s="1">
        <v>2063.0</v>
      </c>
      <c r="AU1" s="1">
        <v>2064.0</v>
      </c>
      <c r="AV1" s="1">
        <v>2065.0</v>
      </c>
      <c r="AW1" s="1">
        <v>2066.0</v>
      </c>
      <c r="AX1" s="1">
        <v>2067.0</v>
      </c>
      <c r="AY1" s="1">
        <v>2068.0</v>
      </c>
      <c r="AZ1" s="1">
        <v>2069.0</v>
      </c>
      <c r="BA1" s="1">
        <v>2070.0</v>
      </c>
    </row>
    <row r="2" ht="14.25" customHeight="1">
      <c r="A2" s="1" t="s">
        <v>142</v>
      </c>
      <c r="B2" s="35">
        <f t="array" ref="B2">TREND('capital processing'!$B$3:$D$3,'capital processing'!$B$2:$D$2,'CCaMC-BCCpUC'!B1)</f>
        <v>1646071.429</v>
      </c>
      <c r="C2" s="35">
        <f t="array" ref="C2">TREND('capital processing'!$B$3:$D$3,'capital processing'!$B$2:$D$2,'CCaMC-BCCpUC'!C1)</f>
        <v>1642857.143</v>
      </c>
      <c r="D2" s="35">
        <f t="array" ref="D2">TREND('capital processing'!$B$3:$D$3,'capital processing'!$B$2:$D$2,'CCaMC-BCCpUC'!D1)</f>
        <v>1639642.857</v>
      </c>
      <c r="E2" s="35">
        <f t="array" ref="E2">TREND('capital processing'!$B$3:$D$3,'capital processing'!$B$2:$D$2,'CCaMC-BCCpUC'!E1)</f>
        <v>1636428.571</v>
      </c>
      <c r="F2" s="35">
        <f t="array" ref="F2">TREND('capital processing'!$B$3:$D$3,'capital processing'!$B$2:$D$2,'CCaMC-BCCpUC'!F1)</f>
        <v>1633214.286</v>
      </c>
      <c r="G2" s="35">
        <f t="array" ref="G2">TREND('capital processing'!$B$3:$D$3,'capital processing'!$B$2:$D$2,'CCaMC-BCCpUC'!G1)</f>
        <v>1630000</v>
      </c>
      <c r="H2" s="35">
        <f t="array" ref="H2">TREND('capital processing'!$B$3:$D$3,'capital processing'!$B$2:$D$2,'CCaMC-BCCpUC'!H1)</f>
        <v>1626785.714</v>
      </c>
      <c r="I2" s="35">
        <f t="array" ref="I2">TREND('capital processing'!$B$3:$D$3,'capital processing'!$B$2:$D$2,'CCaMC-BCCpUC'!I1)</f>
        <v>1623571.429</v>
      </c>
      <c r="J2" s="35">
        <f t="array" ref="J2">TREND('capital processing'!$B$3:$D$3,'capital processing'!$B$2:$D$2,'CCaMC-BCCpUC'!J1)</f>
        <v>1620357.143</v>
      </c>
      <c r="K2" s="35">
        <f t="array" ref="K2">TREND('capital processing'!$B$3:$D$3,'capital processing'!$B$2:$D$2,'CCaMC-BCCpUC'!K1)</f>
        <v>1617142.857</v>
      </c>
      <c r="L2" s="35">
        <f t="array" ref="L2">TREND('capital processing'!$B$3:$D$3,'capital processing'!$B$2:$D$2,'CCaMC-BCCpUC'!L1)</f>
        <v>1613928.571</v>
      </c>
      <c r="M2" s="35">
        <f t="array" ref="M2">TREND('capital processing'!$B$3:$D$3,'capital processing'!$B$2:$D$2,'CCaMC-BCCpUC'!M1)</f>
        <v>1610714.286</v>
      </c>
      <c r="N2" s="35">
        <f t="array" ref="N2">TREND('capital processing'!$B$3:$D$3,'capital processing'!$B$2:$D$2,'CCaMC-BCCpUC'!N1)</f>
        <v>1607500</v>
      </c>
      <c r="O2" s="35">
        <f t="array" ref="O2">TREND('capital processing'!$B$3:$D$3,'capital processing'!$B$2:$D$2,'CCaMC-BCCpUC'!O1)</f>
        <v>1604285.714</v>
      </c>
      <c r="P2" s="35">
        <f t="array" ref="P2">TREND('capital processing'!$B$3:$D$3,'capital processing'!$B$2:$D$2,'CCaMC-BCCpUC'!P1)</f>
        <v>1601071.429</v>
      </c>
      <c r="Q2" s="35">
        <f t="array" ref="Q2">TREND('capital processing'!$B$3:$D$3,'capital processing'!$B$2:$D$2,'CCaMC-BCCpUC'!Q1)</f>
        <v>1597857.143</v>
      </c>
      <c r="R2" s="35">
        <f t="array" ref="R2">TREND('capital processing'!$B$3:$D$3,'capital processing'!$B$2:$D$2,'CCaMC-BCCpUC'!R1)</f>
        <v>1594642.857</v>
      </c>
      <c r="S2" s="35">
        <f t="array" ref="S2">TREND('capital processing'!$B$3:$D$3,'capital processing'!$B$2:$D$2,'CCaMC-BCCpUC'!S1)</f>
        <v>1591428.571</v>
      </c>
      <c r="T2" s="35">
        <f t="array" ref="T2">TREND('capital processing'!$B$3:$D$3,'capital processing'!$B$2:$D$2,'CCaMC-BCCpUC'!T1)</f>
        <v>1588214.286</v>
      </c>
      <c r="U2" s="35">
        <f t="array" ref="U2">TREND('capital processing'!$B$3:$D$3,'capital processing'!$B$2:$D$2,'CCaMC-BCCpUC'!U1)</f>
        <v>1585000</v>
      </c>
      <c r="V2" s="35">
        <f t="array" ref="V2">TREND('capital processing'!$B$3:$D$3,'capital processing'!$B$2:$D$2,'CCaMC-BCCpUC'!V1)</f>
        <v>1581785.714</v>
      </c>
      <c r="W2" s="35">
        <f t="array" ref="W2">TREND('capital processing'!$B$3:$D$3,'capital processing'!$B$2:$D$2,'CCaMC-BCCpUC'!W1)</f>
        <v>1578571.429</v>
      </c>
      <c r="X2" s="35">
        <f t="array" ref="X2">TREND('capital processing'!$B$3:$D$3,'capital processing'!$B$2:$D$2,'CCaMC-BCCpUC'!X1)</f>
        <v>1575357.143</v>
      </c>
      <c r="Y2" s="35">
        <f t="array" ref="Y2">TREND('capital processing'!$B$3:$D$3,'capital processing'!$B$2:$D$2,'CCaMC-BCCpUC'!Y1)</f>
        <v>1572142.857</v>
      </c>
      <c r="Z2" s="35">
        <f t="array" ref="Z2">TREND('capital processing'!$B$3:$D$3,'capital processing'!$B$2:$D$2,'CCaMC-BCCpUC'!Z1)</f>
        <v>1568928.571</v>
      </c>
      <c r="AA2" s="35">
        <f t="array" ref="AA2">TREND('capital processing'!$B$3:$D$3,'capital processing'!$B$2:$D$2,'CCaMC-BCCpUC'!AA1)</f>
        <v>1565714.286</v>
      </c>
      <c r="AB2" s="35">
        <f t="array" ref="AB2">TREND('capital processing'!$B$3:$D$3,'capital processing'!$B$2:$D$2,'CCaMC-BCCpUC'!AB1)</f>
        <v>1562500</v>
      </c>
      <c r="AC2" s="35">
        <f t="array" ref="AC2">TREND('capital processing'!$B$3:$D$3,'capital processing'!$B$2:$D$2,'CCaMC-BCCpUC'!AC1)</f>
        <v>1559285.714</v>
      </c>
      <c r="AD2" s="35">
        <f t="array" ref="AD2">TREND('capital processing'!$B$3:$D$3,'capital processing'!$B$2:$D$2,'CCaMC-BCCpUC'!AD1)</f>
        <v>1556071.429</v>
      </c>
      <c r="AE2" s="35">
        <f t="array" ref="AE2">TREND('capital processing'!$B$3:$D$3,'capital processing'!$B$2:$D$2,'CCaMC-BCCpUC'!AE1)</f>
        <v>1552857.143</v>
      </c>
      <c r="AF2" s="35">
        <f t="array" ref="AF2">TREND('capital processing'!$B$3:$D$3,'capital processing'!$B$2:$D$2,'CCaMC-BCCpUC'!AF1)</f>
        <v>1549642.857</v>
      </c>
      <c r="AG2" s="35">
        <f t="array" ref="AG2">TREND('capital processing'!$B$3:$D$3,'capital processing'!$B$2:$D$2,'CCaMC-BCCpUC'!AG1)</f>
        <v>1546428.571</v>
      </c>
      <c r="AH2" s="35">
        <f t="array" ref="AH2">TREND('capital processing'!$B$3:$D$3,'capital processing'!$B$2:$D$2,'CCaMC-BCCpUC'!AH1)</f>
        <v>1543214.286</v>
      </c>
      <c r="AI2" s="35">
        <f t="array" ref="AI2">TREND('capital processing'!$B$3:$D$3,'capital processing'!$B$2:$D$2,'CCaMC-BCCpUC'!AI1)</f>
        <v>1540000</v>
      </c>
      <c r="AJ2" s="35">
        <f t="array" ref="AJ2">TREND('capital processing'!$B$3:$D$3,'capital processing'!$B$2:$D$2,'CCaMC-BCCpUC'!AJ1)</f>
        <v>1536785.714</v>
      </c>
      <c r="AK2" s="35">
        <f t="array" ref="AK2">TREND('capital processing'!$B$3:$D$3,'capital processing'!$B$2:$D$2,'CCaMC-BCCpUC'!AK1)</f>
        <v>1533571.429</v>
      </c>
      <c r="AL2" s="35">
        <f t="array" ref="AL2">TREND('capital processing'!$B$3:$D$3,'capital processing'!$B$2:$D$2,'CCaMC-BCCpUC'!AL1)</f>
        <v>1530357.143</v>
      </c>
      <c r="AM2" s="35">
        <f t="array" ref="AM2">TREND('capital processing'!$B$3:$D$3,'capital processing'!$B$2:$D$2,'CCaMC-BCCpUC'!AM1)</f>
        <v>1527142.857</v>
      </c>
      <c r="AN2" s="35">
        <f t="array" ref="AN2">TREND('capital processing'!$B$3:$D$3,'capital processing'!$B$2:$D$2,'CCaMC-BCCpUC'!AN1)</f>
        <v>1523928.571</v>
      </c>
      <c r="AO2" s="35">
        <f t="array" ref="AO2">TREND('capital processing'!$B$3:$D$3,'capital processing'!$B$2:$D$2,'CCaMC-BCCpUC'!AO1)</f>
        <v>1520714.286</v>
      </c>
      <c r="AP2" s="35">
        <f t="array" ref="AP2">TREND('capital processing'!$B$3:$D$3,'capital processing'!$B$2:$D$2,'CCaMC-BCCpUC'!AP1)</f>
        <v>1517500</v>
      </c>
      <c r="AQ2" s="35">
        <f t="array" ref="AQ2">TREND('capital processing'!$B$3:$D$3,'capital processing'!$B$2:$D$2,'CCaMC-BCCpUC'!AQ1)</f>
        <v>1514285.714</v>
      </c>
      <c r="AR2" s="35">
        <f t="array" ref="AR2">TREND('capital processing'!$B$3:$D$3,'capital processing'!$B$2:$D$2,'CCaMC-BCCpUC'!AR1)</f>
        <v>1511071.429</v>
      </c>
      <c r="AS2" s="35">
        <f t="array" ref="AS2">TREND('capital processing'!$B$3:$D$3,'capital processing'!$B$2:$D$2,'CCaMC-BCCpUC'!AS1)</f>
        <v>1507857.143</v>
      </c>
      <c r="AT2" s="35">
        <f t="array" ref="AT2">TREND('capital processing'!$B$3:$D$3,'capital processing'!$B$2:$D$2,'CCaMC-BCCpUC'!AT1)</f>
        <v>1504642.857</v>
      </c>
      <c r="AU2" s="35">
        <f t="array" ref="AU2">TREND('capital processing'!$B$3:$D$3,'capital processing'!$B$2:$D$2,'CCaMC-BCCpUC'!AU1)</f>
        <v>1501428.571</v>
      </c>
      <c r="AV2" s="35">
        <f t="array" ref="AV2">TREND('capital processing'!$B$3:$D$3,'capital processing'!$B$2:$D$2,'CCaMC-BCCpUC'!AV1)</f>
        <v>1498214.286</v>
      </c>
      <c r="AW2" s="35">
        <f t="array" ref="AW2">TREND('capital processing'!$B$3:$D$3,'capital processing'!$B$2:$D$2,'CCaMC-BCCpUC'!AW1)</f>
        <v>1495000</v>
      </c>
      <c r="AX2" s="35">
        <f t="array" ref="AX2">TREND('capital processing'!$B$3:$D$3,'capital processing'!$B$2:$D$2,'CCaMC-BCCpUC'!AX1)</f>
        <v>1491785.714</v>
      </c>
      <c r="AY2" s="35">
        <f t="array" ref="AY2">TREND('capital processing'!$B$3:$D$3,'capital processing'!$B$2:$D$2,'CCaMC-BCCpUC'!AY1)</f>
        <v>1488571.429</v>
      </c>
      <c r="AZ2" s="35">
        <f t="array" ref="AZ2">TREND('capital processing'!$B$3:$D$3,'capital processing'!$B$2:$D$2,'CCaMC-BCCpUC'!AZ1)</f>
        <v>1485357.143</v>
      </c>
      <c r="BA2" s="35">
        <f t="array" ref="BA2">TREND('capital processing'!$B$3:$D$3,'capital processing'!$B$2:$D$2,'CCaMC-BCCpUC'!BA1)</f>
        <v>1482142.857</v>
      </c>
    </row>
    <row r="3" ht="14.25" customHeight="1">
      <c r="A3" s="1" t="s">
        <v>143</v>
      </c>
      <c r="B3" s="35">
        <f t="array" ref="B3">TREND('capital processing'!$B$4:$D$4,'capital processing'!$B$2:$D$2,'CCaMC-BCCpUC'!B1)</f>
        <v>768642.8571</v>
      </c>
      <c r="C3" s="35">
        <f t="array" ref="C3">TREND('capital processing'!$B$4:$D$4,'capital processing'!$B$2:$D$2,'CCaMC-BCCpUC'!C1)</f>
        <v>765714.2857</v>
      </c>
      <c r="D3" s="35">
        <f t="array" ref="D3">TREND('capital processing'!$B$4:$D$4,'capital processing'!$B$2:$D$2,'CCaMC-BCCpUC'!D1)</f>
        <v>762785.7143</v>
      </c>
      <c r="E3" s="35">
        <f t="array" ref="E3">TREND('capital processing'!$B$4:$D$4,'capital processing'!$B$2:$D$2,'CCaMC-BCCpUC'!E1)</f>
        <v>759857.1429</v>
      </c>
      <c r="F3" s="35">
        <f t="array" ref="F3">TREND('capital processing'!$B$4:$D$4,'capital processing'!$B$2:$D$2,'CCaMC-BCCpUC'!F1)</f>
        <v>756928.5714</v>
      </c>
      <c r="G3" s="35">
        <f t="array" ref="G3">TREND('capital processing'!$B$4:$D$4,'capital processing'!$B$2:$D$2,'CCaMC-BCCpUC'!G1)</f>
        <v>754000</v>
      </c>
      <c r="H3" s="35">
        <f t="array" ref="H3">TREND('capital processing'!$B$4:$D$4,'capital processing'!$B$2:$D$2,'CCaMC-BCCpUC'!H1)</f>
        <v>751071.4286</v>
      </c>
      <c r="I3" s="35">
        <f t="array" ref="I3">TREND('capital processing'!$B$4:$D$4,'capital processing'!$B$2:$D$2,'CCaMC-BCCpUC'!I1)</f>
        <v>748142.8571</v>
      </c>
      <c r="J3" s="35">
        <f t="array" ref="J3">TREND('capital processing'!$B$4:$D$4,'capital processing'!$B$2:$D$2,'CCaMC-BCCpUC'!J1)</f>
        <v>745214.2857</v>
      </c>
      <c r="K3" s="35">
        <f t="array" ref="K3">TREND('capital processing'!$B$4:$D$4,'capital processing'!$B$2:$D$2,'CCaMC-BCCpUC'!K1)</f>
        <v>742285.7143</v>
      </c>
      <c r="L3" s="35">
        <f t="array" ref="L3">TREND('capital processing'!$B$4:$D$4,'capital processing'!$B$2:$D$2,'CCaMC-BCCpUC'!L1)</f>
        <v>739357.1429</v>
      </c>
      <c r="M3" s="35">
        <f t="array" ref="M3">TREND('capital processing'!$B$4:$D$4,'capital processing'!$B$2:$D$2,'CCaMC-BCCpUC'!M1)</f>
        <v>736428.5714</v>
      </c>
      <c r="N3" s="35">
        <f t="array" ref="N3">TREND('capital processing'!$B$4:$D$4,'capital processing'!$B$2:$D$2,'CCaMC-BCCpUC'!N1)</f>
        <v>733500</v>
      </c>
      <c r="O3" s="35">
        <f t="array" ref="O3">TREND('capital processing'!$B$4:$D$4,'capital processing'!$B$2:$D$2,'CCaMC-BCCpUC'!O1)</f>
        <v>730571.4286</v>
      </c>
      <c r="P3" s="35">
        <f t="array" ref="P3">TREND('capital processing'!$B$4:$D$4,'capital processing'!$B$2:$D$2,'CCaMC-BCCpUC'!P1)</f>
        <v>727642.8571</v>
      </c>
      <c r="Q3" s="35">
        <f t="array" ref="Q3">TREND('capital processing'!$B$4:$D$4,'capital processing'!$B$2:$D$2,'CCaMC-BCCpUC'!Q1)</f>
        <v>724714.2857</v>
      </c>
      <c r="R3" s="35">
        <f t="array" ref="R3">TREND('capital processing'!$B$4:$D$4,'capital processing'!$B$2:$D$2,'CCaMC-BCCpUC'!R1)</f>
        <v>721785.7143</v>
      </c>
      <c r="S3" s="35">
        <f t="array" ref="S3">TREND('capital processing'!$B$4:$D$4,'capital processing'!$B$2:$D$2,'CCaMC-BCCpUC'!S1)</f>
        <v>718857.1429</v>
      </c>
      <c r="T3" s="35">
        <f t="array" ref="T3">TREND('capital processing'!$B$4:$D$4,'capital processing'!$B$2:$D$2,'CCaMC-BCCpUC'!T1)</f>
        <v>715928.5714</v>
      </c>
      <c r="U3" s="35">
        <f t="array" ref="U3">TREND('capital processing'!$B$4:$D$4,'capital processing'!$B$2:$D$2,'CCaMC-BCCpUC'!U1)</f>
        <v>713000</v>
      </c>
      <c r="V3" s="35">
        <f t="array" ref="V3">TREND('capital processing'!$B$4:$D$4,'capital processing'!$B$2:$D$2,'CCaMC-BCCpUC'!V1)</f>
        <v>710071.4286</v>
      </c>
      <c r="W3" s="35">
        <f t="array" ref="W3">TREND('capital processing'!$B$4:$D$4,'capital processing'!$B$2:$D$2,'CCaMC-BCCpUC'!W1)</f>
        <v>707142.8571</v>
      </c>
      <c r="X3" s="35">
        <f t="array" ref="X3">TREND('capital processing'!$B$4:$D$4,'capital processing'!$B$2:$D$2,'CCaMC-BCCpUC'!X1)</f>
        <v>704214.2857</v>
      </c>
      <c r="Y3" s="35">
        <f t="array" ref="Y3">TREND('capital processing'!$B$4:$D$4,'capital processing'!$B$2:$D$2,'CCaMC-BCCpUC'!Y1)</f>
        <v>701285.7143</v>
      </c>
      <c r="Z3" s="35">
        <f t="array" ref="Z3">TREND('capital processing'!$B$4:$D$4,'capital processing'!$B$2:$D$2,'CCaMC-BCCpUC'!Z1)</f>
        <v>698357.1429</v>
      </c>
      <c r="AA3" s="35">
        <f t="array" ref="AA3">TREND('capital processing'!$B$4:$D$4,'capital processing'!$B$2:$D$2,'CCaMC-BCCpUC'!AA1)</f>
        <v>695428.5714</v>
      </c>
      <c r="AB3" s="35">
        <f t="array" ref="AB3">TREND('capital processing'!$B$4:$D$4,'capital processing'!$B$2:$D$2,'CCaMC-BCCpUC'!AB1)</f>
        <v>692500</v>
      </c>
      <c r="AC3" s="35">
        <f t="array" ref="AC3">TREND('capital processing'!$B$4:$D$4,'capital processing'!$B$2:$D$2,'CCaMC-BCCpUC'!AC1)</f>
        <v>689571.4286</v>
      </c>
      <c r="AD3" s="35">
        <f t="array" ref="AD3">TREND('capital processing'!$B$4:$D$4,'capital processing'!$B$2:$D$2,'CCaMC-BCCpUC'!AD1)</f>
        <v>686642.8571</v>
      </c>
      <c r="AE3" s="35">
        <f t="array" ref="AE3">TREND('capital processing'!$B$4:$D$4,'capital processing'!$B$2:$D$2,'CCaMC-BCCpUC'!AE1)</f>
        <v>683714.2857</v>
      </c>
      <c r="AF3" s="35">
        <f t="array" ref="AF3">TREND('capital processing'!$B$4:$D$4,'capital processing'!$B$2:$D$2,'CCaMC-BCCpUC'!AF1)</f>
        <v>680785.7143</v>
      </c>
      <c r="AG3" s="35">
        <f t="array" ref="AG3">TREND('capital processing'!$B$4:$D$4,'capital processing'!$B$2:$D$2,'CCaMC-BCCpUC'!AG1)</f>
        <v>677857.1429</v>
      </c>
      <c r="AH3" s="35">
        <f t="array" ref="AH3">TREND('capital processing'!$B$4:$D$4,'capital processing'!$B$2:$D$2,'CCaMC-BCCpUC'!AH1)</f>
        <v>674928.5714</v>
      </c>
      <c r="AI3" s="35">
        <f t="array" ref="AI3">TREND('capital processing'!$B$4:$D$4,'capital processing'!$B$2:$D$2,'CCaMC-BCCpUC'!AI1)</f>
        <v>672000</v>
      </c>
      <c r="AJ3" s="35">
        <f t="array" ref="AJ3">TREND('capital processing'!$B$4:$D$4,'capital processing'!$B$2:$D$2,'CCaMC-BCCpUC'!AJ1)</f>
        <v>669071.4286</v>
      </c>
      <c r="AK3" s="35">
        <f t="array" ref="AK3">TREND('capital processing'!$B$4:$D$4,'capital processing'!$B$2:$D$2,'CCaMC-BCCpUC'!AK1)</f>
        <v>666142.8571</v>
      </c>
      <c r="AL3" s="35">
        <f t="array" ref="AL3">TREND('capital processing'!$B$4:$D$4,'capital processing'!$B$2:$D$2,'CCaMC-BCCpUC'!AL1)</f>
        <v>663214.2857</v>
      </c>
      <c r="AM3" s="35">
        <f t="array" ref="AM3">TREND('capital processing'!$B$4:$D$4,'capital processing'!$B$2:$D$2,'CCaMC-BCCpUC'!AM1)</f>
        <v>660285.7143</v>
      </c>
      <c r="AN3" s="35">
        <f t="array" ref="AN3">TREND('capital processing'!$B$4:$D$4,'capital processing'!$B$2:$D$2,'CCaMC-BCCpUC'!AN1)</f>
        <v>657357.1429</v>
      </c>
      <c r="AO3" s="35">
        <f t="array" ref="AO3">TREND('capital processing'!$B$4:$D$4,'capital processing'!$B$2:$D$2,'CCaMC-BCCpUC'!AO1)</f>
        <v>654428.5714</v>
      </c>
      <c r="AP3" s="35">
        <f t="array" ref="AP3">TREND('capital processing'!$B$4:$D$4,'capital processing'!$B$2:$D$2,'CCaMC-BCCpUC'!AP1)</f>
        <v>651500</v>
      </c>
      <c r="AQ3" s="35">
        <f t="array" ref="AQ3">TREND('capital processing'!$B$4:$D$4,'capital processing'!$B$2:$D$2,'CCaMC-BCCpUC'!AQ1)</f>
        <v>648571.4286</v>
      </c>
      <c r="AR3" s="35">
        <f t="array" ref="AR3">TREND('capital processing'!$B$4:$D$4,'capital processing'!$B$2:$D$2,'CCaMC-BCCpUC'!AR1)</f>
        <v>645642.8571</v>
      </c>
      <c r="AS3" s="35">
        <f t="array" ref="AS3">TREND('capital processing'!$B$4:$D$4,'capital processing'!$B$2:$D$2,'CCaMC-BCCpUC'!AS1)</f>
        <v>642714.2857</v>
      </c>
      <c r="AT3" s="35">
        <f t="array" ref="AT3">TREND('capital processing'!$B$4:$D$4,'capital processing'!$B$2:$D$2,'CCaMC-BCCpUC'!AT1)</f>
        <v>639785.7143</v>
      </c>
      <c r="AU3" s="35">
        <f t="array" ref="AU3">TREND('capital processing'!$B$4:$D$4,'capital processing'!$B$2:$D$2,'CCaMC-BCCpUC'!AU1)</f>
        <v>636857.1429</v>
      </c>
      <c r="AV3" s="35">
        <f t="array" ref="AV3">TREND('capital processing'!$B$4:$D$4,'capital processing'!$B$2:$D$2,'CCaMC-BCCpUC'!AV1)</f>
        <v>633928.5714</v>
      </c>
      <c r="AW3" s="35">
        <f t="array" ref="AW3">TREND('capital processing'!$B$4:$D$4,'capital processing'!$B$2:$D$2,'CCaMC-BCCpUC'!AW1)</f>
        <v>631000</v>
      </c>
      <c r="AX3" s="35">
        <f t="array" ref="AX3">TREND('capital processing'!$B$4:$D$4,'capital processing'!$B$2:$D$2,'CCaMC-BCCpUC'!AX1)</f>
        <v>628071.4286</v>
      </c>
      <c r="AY3" s="35">
        <f t="array" ref="AY3">TREND('capital processing'!$B$4:$D$4,'capital processing'!$B$2:$D$2,'CCaMC-BCCpUC'!AY1)</f>
        <v>625142.8571</v>
      </c>
      <c r="AZ3" s="35">
        <f t="array" ref="AZ3">TREND('capital processing'!$B$4:$D$4,'capital processing'!$B$2:$D$2,'CCaMC-BCCpUC'!AZ1)</f>
        <v>622214.2857</v>
      </c>
      <c r="BA3" s="35">
        <f t="array" ref="BA3">TREND('capital processing'!$B$4:$D$4,'capital processing'!$B$2:$D$2,'CCaMC-BCCpUC'!BA1)</f>
        <v>619285.7143</v>
      </c>
    </row>
    <row r="4" ht="14.25" customHeight="1">
      <c r="A4" s="1" t="s">
        <v>112</v>
      </c>
      <c r="B4" s="35">
        <f>nuclear!D3*About!$A$37*1000</f>
        <v>6863012.211</v>
      </c>
      <c r="C4" s="35">
        <f>nuclear!E3*About!$A$37*1000</f>
        <v>6827795.561</v>
      </c>
      <c r="D4" s="35">
        <f>nuclear!F3*About!$A$37*1000</f>
        <v>6792578.912</v>
      </c>
      <c r="E4" s="35">
        <f>nuclear!G3*About!$A$37*1000</f>
        <v>6757362.262</v>
      </c>
      <c r="F4" s="35">
        <f>nuclear!H3*About!$A$37*1000</f>
        <v>6722145.612</v>
      </c>
      <c r="G4" s="35">
        <f>nuclear!I3*About!$A$37*1000</f>
        <v>6686928.962</v>
      </c>
      <c r="H4" s="35">
        <f>nuclear!J3*About!$A$37*1000</f>
        <v>6651712.312</v>
      </c>
      <c r="I4" s="35">
        <f>nuclear!K3*About!$A$37*1000</f>
        <v>6616495.662</v>
      </c>
      <c r="J4" s="35">
        <f>nuclear!L3*About!$A$37*1000</f>
        <v>6577208.601</v>
      </c>
      <c r="K4" s="35">
        <f>nuclear!M3*About!$A$37*1000</f>
        <v>6541082.691</v>
      </c>
      <c r="L4" s="35">
        <f>nuclear!N3*About!$A$37*1000</f>
        <v>6503187.795</v>
      </c>
      <c r="M4" s="35">
        <f>nuclear!O3*About!$A$37*1000</f>
        <v>6458687.809</v>
      </c>
      <c r="N4" s="35">
        <f>nuclear!P3*About!$A$37*1000</f>
        <v>6415868.202</v>
      </c>
      <c r="O4" s="35">
        <f>nuclear!Q3*About!$A$37*1000</f>
        <v>6370900.037</v>
      </c>
      <c r="P4" s="35">
        <f>nuclear!R3*About!$A$37*1000</f>
        <v>6324977.571</v>
      </c>
      <c r="Q4" s="35">
        <f>nuclear!S3*About!$A$37*1000</f>
        <v>6285864.052</v>
      </c>
      <c r="R4" s="35">
        <f>nuclear!T3*About!$A$37*1000</f>
        <v>6244912.142</v>
      </c>
      <c r="S4" s="35">
        <f>nuclear!U3*About!$A$37*1000</f>
        <v>6195285.876</v>
      </c>
      <c r="T4" s="35">
        <f>nuclear!V3*About!$A$37*1000</f>
        <v>6154722.535</v>
      </c>
      <c r="U4" s="35">
        <f>nuclear!W3*About!$A$37*1000</f>
        <v>6111812.885</v>
      </c>
      <c r="V4" s="35">
        <f>nuclear!X3*About!$A$37*1000</f>
        <v>6064156.732</v>
      </c>
      <c r="W4" s="35">
        <f>nuclear!Y3*About!$A$37*1000</f>
        <v>6015371.78</v>
      </c>
      <c r="X4" s="35">
        <f>nuclear!Z3*About!$A$37*1000</f>
        <v>5977119.278</v>
      </c>
      <c r="Y4" s="35">
        <f>nuclear!AA3*About!$A$37*1000</f>
        <v>5930634.209</v>
      </c>
      <c r="Z4" s="35">
        <f>nuclear!AB3*About!$A$37*1000</f>
        <v>5888232.911</v>
      </c>
      <c r="AA4" s="35">
        <f>nuclear!AC3*About!$A$37*1000</f>
        <v>5845546.054</v>
      </c>
      <c r="AB4" s="35">
        <f>nuclear!AD3*About!$A$37*1000</f>
        <v>5806120.392</v>
      </c>
      <c r="AC4" s="35">
        <f>nuclear!AE3*About!$A$37*1000</f>
        <v>5756115.904</v>
      </c>
      <c r="AD4" s="35">
        <f>nuclear!AF3*About!$A$37*1000</f>
        <v>5713737.805</v>
      </c>
      <c r="AE4" s="35">
        <f>nuclear!AG3*About!$A$37*1000</f>
        <v>5671113.674</v>
      </c>
      <c r="AF4" s="35">
        <f>nuclear!AH3*About!$A$37*1000</f>
        <v>5628363.74</v>
      </c>
      <c r="AG4" s="35">
        <f>nuclear!AI3*About!$A$37*1000</f>
        <v>5537365.04</v>
      </c>
      <c r="AH4" s="35">
        <f>nuclear!AJ3*About!$A$37*1000</f>
        <v>5554491.753</v>
      </c>
      <c r="AI4" s="35">
        <f>nuclear!AK3*About!$A$37*1000</f>
        <v>5512537.35</v>
      </c>
      <c r="AJ4" s="35">
        <f>nuclear!AL3*About!$A$37*1000</f>
        <v>5470582.946</v>
      </c>
      <c r="AK4" s="35">
        <f>nuclear!AM3*About!$A$37*1000</f>
        <v>5428628.543</v>
      </c>
      <c r="AL4" s="35">
        <f>nuclear!AN3*About!$A$37*1000</f>
        <v>5386674.14</v>
      </c>
      <c r="AM4" s="35">
        <f>nuclear!AO3*About!$A$37*1000</f>
        <v>5344719.737</v>
      </c>
      <c r="AN4" s="35">
        <f>nuclear!AP3*About!$A$37*1000</f>
        <v>5302765.333</v>
      </c>
      <c r="AO4" s="35">
        <f>nuclear!AQ3*About!$A$37*1000</f>
        <v>5260810.93</v>
      </c>
      <c r="AP4" s="35">
        <f>nuclear!AR3*About!$A$37*1000</f>
        <v>5218856.527</v>
      </c>
      <c r="AQ4" s="35">
        <f>nuclear!AS3*About!$A$37*1000</f>
        <v>5176902.124</v>
      </c>
      <c r="AR4" s="35">
        <f>nuclear!AT3*About!$A$37*1000</f>
        <v>5134947.72</v>
      </c>
      <c r="AS4" s="35">
        <f>nuclear!AU3*About!$A$37*1000</f>
        <v>5092993.317</v>
      </c>
      <c r="AT4" s="35">
        <f>nuclear!AV3*About!$A$37*1000</f>
        <v>5051038.914</v>
      </c>
      <c r="AU4" s="35">
        <f>nuclear!AW3*About!$A$37*1000</f>
        <v>5009084.511</v>
      </c>
      <c r="AV4" s="35">
        <f>nuclear!AX3*About!$A$37*1000</f>
        <v>4967130.107</v>
      </c>
      <c r="AW4" s="35">
        <f>nuclear!AY3*About!$A$37*1000</f>
        <v>4925175.704</v>
      </c>
      <c r="AX4" s="35">
        <f>nuclear!AZ3*About!$A$37*1000</f>
        <v>4883221.301</v>
      </c>
      <c r="AY4" s="35">
        <f>nuclear!BA3*About!$A$37*1000</f>
        <v>4841266.898</v>
      </c>
      <c r="AZ4" s="35">
        <f>nuclear!BB3*About!$A$37*1000</f>
        <v>4799312.494</v>
      </c>
      <c r="BA4" s="35">
        <f>nuclear!BC3*About!$A$37*1000</f>
        <v>4757358.091</v>
      </c>
    </row>
    <row r="5" ht="14.25" customHeight="1">
      <c r="A5" s="1" t="s">
        <v>116</v>
      </c>
      <c r="B5" s="35">
        <f t="array" ref="B5">TREND('capital processing'!$B$5:$D$5,'capital processing'!$B$2:$D$2,'CCaMC-BCCpUC'!B1)</f>
        <v>2086214.286</v>
      </c>
      <c r="C5" s="35">
        <f t="array" ref="C5">TREND('capital processing'!$B$5:$D$5,'capital processing'!$B$2:$D$2,'CCaMC-BCCpUC'!C1)</f>
        <v>2078571.429</v>
      </c>
      <c r="D5" s="35">
        <f t="array" ref="D5">TREND('capital processing'!$B$5:$D$5,'capital processing'!$B$2:$D$2,'CCaMC-BCCpUC'!D1)</f>
        <v>2070928.571</v>
      </c>
      <c r="E5" s="35">
        <f t="array" ref="E5">TREND('capital processing'!$B$5:$D$5,'capital processing'!$B$2:$D$2,'CCaMC-BCCpUC'!E1)</f>
        <v>2063285.714</v>
      </c>
      <c r="F5" s="35">
        <f t="array" ref="F5">TREND('capital processing'!$B$5:$D$5,'capital processing'!$B$2:$D$2,'CCaMC-BCCpUC'!F1)</f>
        <v>2055642.857</v>
      </c>
      <c r="G5" s="35">
        <f t="array" ref="G5">TREND('capital processing'!$B$5:$D$5,'capital processing'!$B$2:$D$2,'CCaMC-BCCpUC'!G1)</f>
        <v>2048000</v>
      </c>
      <c r="H5" s="35">
        <f t="array" ref="H5">TREND('capital processing'!$B$5:$D$5,'capital processing'!$B$2:$D$2,'CCaMC-BCCpUC'!H1)</f>
        <v>2040357.143</v>
      </c>
      <c r="I5" s="35">
        <f t="array" ref="I5">TREND('capital processing'!$B$5:$D$5,'capital processing'!$B$2:$D$2,'CCaMC-BCCpUC'!I1)</f>
        <v>2032714.286</v>
      </c>
      <c r="J5" s="35">
        <f t="array" ref="J5">TREND('capital processing'!$B$5:$D$5,'capital processing'!$B$2:$D$2,'CCaMC-BCCpUC'!J1)</f>
        <v>2025071.429</v>
      </c>
      <c r="K5" s="35">
        <f t="array" ref="K5">TREND('capital processing'!$B$5:$D$5,'capital processing'!$B$2:$D$2,'CCaMC-BCCpUC'!K1)</f>
        <v>2017428.571</v>
      </c>
      <c r="L5" s="35">
        <f t="array" ref="L5">TREND('capital processing'!$B$5:$D$5,'capital processing'!$B$2:$D$2,'CCaMC-BCCpUC'!L1)</f>
        <v>2009785.714</v>
      </c>
      <c r="M5" s="35">
        <f t="array" ref="M5">TREND('capital processing'!$B$5:$D$5,'capital processing'!$B$2:$D$2,'CCaMC-BCCpUC'!M1)</f>
        <v>2002142.857</v>
      </c>
      <c r="N5" s="35">
        <f t="array" ref="N5">TREND('capital processing'!$B$5:$D$5,'capital processing'!$B$2:$D$2,'CCaMC-BCCpUC'!N1)</f>
        <v>1994500</v>
      </c>
      <c r="O5" s="35">
        <f t="array" ref="O5">TREND('capital processing'!$B$5:$D$5,'capital processing'!$B$2:$D$2,'CCaMC-BCCpUC'!O1)</f>
        <v>1986857.143</v>
      </c>
      <c r="P5" s="35">
        <f t="array" ref="P5">TREND('capital processing'!$B$5:$D$5,'capital processing'!$B$2:$D$2,'CCaMC-BCCpUC'!P1)</f>
        <v>1979214.286</v>
      </c>
      <c r="Q5" s="35">
        <f t="array" ref="Q5">TREND('capital processing'!$B$5:$D$5,'capital processing'!$B$2:$D$2,'CCaMC-BCCpUC'!Q1)</f>
        <v>1971571.429</v>
      </c>
      <c r="R5" s="35">
        <f t="array" ref="R5">TREND('capital processing'!$B$5:$D$5,'capital processing'!$B$2:$D$2,'CCaMC-BCCpUC'!R1)</f>
        <v>1963928.571</v>
      </c>
      <c r="S5" s="35">
        <f t="array" ref="S5">TREND('capital processing'!$B$5:$D$5,'capital processing'!$B$2:$D$2,'CCaMC-BCCpUC'!S1)</f>
        <v>1956285.714</v>
      </c>
      <c r="T5" s="35">
        <f t="array" ref="T5">TREND('capital processing'!$B$5:$D$5,'capital processing'!$B$2:$D$2,'CCaMC-BCCpUC'!T1)</f>
        <v>1948642.857</v>
      </c>
      <c r="U5" s="35">
        <f t="array" ref="U5">TREND('capital processing'!$B$5:$D$5,'capital processing'!$B$2:$D$2,'CCaMC-BCCpUC'!U1)</f>
        <v>1941000</v>
      </c>
      <c r="V5" s="35">
        <f t="array" ref="V5">TREND('capital processing'!$B$5:$D$5,'capital processing'!$B$2:$D$2,'CCaMC-BCCpUC'!V1)</f>
        <v>1933357.143</v>
      </c>
      <c r="W5" s="35">
        <f t="array" ref="W5">TREND('capital processing'!$B$5:$D$5,'capital processing'!$B$2:$D$2,'CCaMC-BCCpUC'!W1)</f>
        <v>1925714.286</v>
      </c>
      <c r="X5" s="35">
        <f t="array" ref="X5">TREND('capital processing'!$B$5:$D$5,'capital processing'!$B$2:$D$2,'CCaMC-BCCpUC'!X1)</f>
        <v>1918071.429</v>
      </c>
      <c r="Y5" s="35">
        <f t="array" ref="Y5">TREND('capital processing'!$B$5:$D$5,'capital processing'!$B$2:$D$2,'CCaMC-BCCpUC'!Y1)</f>
        <v>1910428.571</v>
      </c>
      <c r="Z5" s="35">
        <f t="array" ref="Z5">TREND('capital processing'!$B$5:$D$5,'capital processing'!$B$2:$D$2,'CCaMC-BCCpUC'!Z1)</f>
        <v>1902785.714</v>
      </c>
      <c r="AA5" s="35">
        <f t="array" ref="AA5">TREND('capital processing'!$B$5:$D$5,'capital processing'!$B$2:$D$2,'CCaMC-BCCpUC'!AA1)</f>
        <v>1895142.857</v>
      </c>
      <c r="AB5" s="35">
        <f t="array" ref="AB5">TREND('capital processing'!$B$5:$D$5,'capital processing'!$B$2:$D$2,'CCaMC-BCCpUC'!AB1)</f>
        <v>1887500</v>
      </c>
      <c r="AC5" s="35">
        <f t="array" ref="AC5">TREND('capital processing'!$B$5:$D$5,'capital processing'!$B$2:$D$2,'CCaMC-BCCpUC'!AC1)</f>
        <v>1879857.143</v>
      </c>
      <c r="AD5" s="35">
        <f t="array" ref="AD5">TREND('capital processing'!$B$5:$D$5,'capital processing'!$B$2:$D$2,'CCaMC-BCCpUC'!AD1)</f>
        <v>1872214.286</v>
      </c>
      <c r="AE5" s="35">
        <f t="array" ref="AE5">TREND('capital processing'!$B$5:$D$5,'capital processing'!$B$2:$D$2,'CCaMC-BCCpUC'!AE1)</f>
        <v>1864571.429</v>
      </c>
      <c r="AF5" s="35">
        <f t="array" ref="AF5">TREND('capital processing'!$B$5:$D$5,'capital processing'!$B$2:$D$2,'CCaMC-BCCpUC'!AF1)</f>
        <v>1856928.571</v>
      </c>
      <c r="AG5" s="35">
        <f t="array" ref="AG5">TREND('capital processing'!$B$5:$D$5,'capital processing'!$B$2:$D$2,'CCaMC-BCCpUC'!AG1)</f>
        <v>1849285.714</v>
      </c>
      <c r="AH5" s="35">
        <f t="array" ref="AH5">TREND('capital processing'!$B$5:$D$5,'capital processing'!$B$2:$D$2,'CCaMC-BCCpUC'!AH1)</f>
        <v>1841642.857</v>
      </c>
      <c r="AI5" s="35">
        <f t="array" ref="AI5">TREND('capital processing'!$B$5:$D$5,'capital processing'!$B$2:$D$2,'CCaMC-BCCpUC'!AI1)</f>
        <v>1834000</v>
      </c>
      <c r="AJ5" s="35">
        <f t="array" ref="AJ5">TREND('capital processing'!$B$5:$D$5,'capital processing'!$B$2:$D$2,'CCaMC-BCCpUC'!AJ1)</f>
        <v>1826357.143</v>
      </c>
      <c r="AK5" s="35">
        <f t="array" ref="AK5">TREND('capital processing'!$B$5:$D$5,'capital processing'!$B$2:$D$2,'CCaMC-BCCpUC'!AK1)</f>
        <v>1818714.286</v>
      </c>
      <c r="AL5" s="35">
        <f t="array" ref="AL5">TREND('capital processing'!$B$5:$D$5,'capital processing'!$B$2:$D$2,'CCaMC-BCCpUC'!AL1)</f>
        <v>1811071.429</v>
      </c>
      <c r="AM5" s="35">
        <f t="array" ref="AM5">TREND('capital processing'!$B$5:$D$5,'capital processing'!$B$2:$D$2,'CCaMC-BCCpUC'!AM1)</f>
        <v>1803428.571</v>
      </c>
      <c r="AN5" s="35">
        <f t="array" ref="AN5">TREND('capital processing'!$B$5:$D$5,'capital processing'!$B$2:$D$2,'CCaMC-BCCpUC'!AN1)</f>
        <v>1795785.714</v>
      </c>
      <c r="AO5" s="35">
        <f t="array" ref="AO5">TREND('capital processing'!$B$5:$D$5,'capital processing'!$B$2:$D$2,'CCaMC-BCCpUC'!AO1)</f>
        <v>1788142.857</v>
      </c>
      <c r="AP5" s="35">
        <f t="array" ref="AP5">TREND('capital processing'!$B$5:$D$5,'capital processing'!$B$2:$D$2,'CCaMC-BCCpUC'!AP1)</f>
        <v>1780500</v>
      </c>
      <c r="AQ5" s="35">
        <f t="array" ref="AQ5">TREND('capital processing'!$B$5:$D$5,'capital processing'!$B$2:$D$2,'CCaMC-BCCpUC'!AQ1)</f>
        <v>1772857.143</v>
      </c>
      <c r="AR5" s="35">
        <f t="array" ref="AR5">TREND('capital processing'!$B$5:$D$5,'capital processing'!$B$2:$D$2,'CCaMC-BCCpUC'!AR1)</f>
        <v>1765214.286</v>
      </c>
      <c r="AS5" s="35">
        <f t="array" ref="AS5">TREND('capital processing'!$B$5:$D$5,'capital processing'!$B$2:$D$2,'CCaMC-BCCpUC'!AS1)</f>
        <v>1757571.429</v>
      </c>
      <c r="AT5" s="35">
        <f t="array" ref="AT5">TREND('capital processing'!$B$5:$D$5,'capital processing'!$B$2:$D$2,'CCaMC-BCCpUC'!AT1)</f>
        <v>1749928.571</v>
      </c>
      <c r="AU5" s="35">
        <f t="array" ref="AU5">TREND('capital processing'!$B$5:$D$5,'capital processing'!$B$2:$D$2,'CCaMC-BCCpUC'!AU1)</f>
        <v>1742285.714</v>
      </c>
      <c r="AV5" s="35">
        <f t="array" ref="AV5">TREND('capital processing'!$B$5:$D$5,'capital processing'!$B$2:$D$2,'CCaMC-BCCpUC'!AV1)</f>
        <v>1734642.857</v>
      </c>
      <c r="AW5" s="35">
        <f t="array" ref="AW5">TREND('capital processing'!$B$5:$D$5,'capital processing'!$B$2:$D$2,'CCaMC-BCCpUC'!AW1)</f>
        <v>1727000</v>
      </c>
      <c r="AX5" s="35">
        <f t="array" ref="AX5">TREND('capital processing'!$B$5:$D$5,'capital processing'!$B$2:$D$2,'CCaMC-BCCpUC'!AX1)</f>
        <v>1719357.143</v>
      </c>
      <c r="AY5" s="35">
        <f t="array" ref="AY5">TREND('capital processing'!$B$5:$D$5,'capital processing'!$B$2:$D$2,'CCaMC-BCCpUC'!AY1)</f>
        <v>1711714.286</v>
      </c>
      <c r="AZ5" s="35">
        <f t="array" ref="AZ5">TREND('capital processing'!$B$5:$D$5,'capital processing'!$B$2:$D$2,'CCaMC-BCCpUC'!AZ1)</f>
        <v>1704071.429</v>
      </c>
      <c r="BA5" s="35">
        <f t="array" ref="BA5">TREND('capital processing'!$B$5:$D$5,'capital processing'!$B$2:$D$2,'CCaMC-BCCpUC'!BA1)</f>
        <v>1696428.571</v>
      </c>
    </row>
    <row r="6" ht="14.25" customHeight="1">
      <c r="A6" s="1" t="s">
        <v>144</v>
      </c>
      <c r="B6" s="35">
        <f t="array" ref="B6">TREND('capital processing'!$B$6:$D$6,'capital processing'!$B$2:$D$2,'CCaMC-BCCpUC'!B1)</f>
        <v>1479142.857</v>
      </c>
      <c r="C6" s="35">
        <f t="array" ref="C6">TREND('capital processing'!$B$6:$D$6,'capital processing'!$B$2:$D$2,'CCaMC-BCCpUC'!C1)</f>
        <v>1465714.286</v>
      </c>
      <c r="D6" s="35">
        <f t="array" ref="D6">TREND('capital processing'!$B$6:$D$6,'capital processing'!$B$2:$D$2,'CCaMC-BCCpUC'!D1)</f>
        <v>1452285.714</v>
      </c>
      <c r="E6" s="35">
        <f t="array" ref="E6">TREND('capital processing'!$B$6:$D$6,'capital processing'!$B$2:$D$2,'CCaMC-BCCpUC'!E1)</f>
        <v>1438857.143</v>
      </c>
      <c r="F6" s="35">
        <f t="array" ref="F6">TREND('capital processing'!$B$6:$D$6,'capital processing'!$B$2:$D$2,'CCaMC-BCCpUC'!F1)</f>
        <v>1425428.571</v>
      </c>
      <c r="G6" s="35">
        <f t="array" ref="G6">TREND('capital processing'!$B$6:$D$6,'capital processing'!$B$2:$D$2,'CCaMC-BCCpUC'!G1)</f>
        <v>1412000</v>
      </c>
      <c r="H6" s="35">
        <f t="array" ref="H6">TREND('capital processing'!$B$6:$D$6,'capital processing'!$B$2:$D$2,'CCaMC-BCCpUC'!H1)</f>
        <v>1398571.429</v>
      </c>
      <c r="I6" s="35">
        <f t="array" ref="I6">TREND('capital processing'!$B$6:$D$6,'capital processing'!$B$2:$D$2,'CCaMC-BCCpUC'!I1)</f>
        <v>1385142.857</v>
      </c>
      <c r="J6" s="35">
        <f t="array" ref="J6">TREND('capital processing'!$B$6:$D$6,'capital processing'!$B$2:$D$2,'CCaMC-BCCpUC'!J1)</f>
        <v>1371714.286</v>
      </c>
      <c r="K6" s="35">
        <f t="array" ref="K6">TREND('capital processing'!$B$6:$D$6,'capital processing'!$B$2:$D$2,'CCaMC-BCCpUC'!K1)</f>
        <v>1358285.714</v>
      </c>
      <c r="L6" s="35">
        <f t="array" ref="L6">TREND('capital processing'!$B$6:$D$6,'capital processing'!$B$2:$D$2,'CCaMC-BCCpUC'!L1)</f>
        <v>1344857.143</v>
      </c>
      <c r="M6" s="35">
        <f t="array" ref="M6">TREND('capital processing'!$B$6:$D$6,'capital processing'!$B$2:$D$2,'CCaMC-BCCpUC'!M1)</f>
        <v>1331428.571</v>
      </c>
      <c r="N6" s="35">
        <f t="array" ref="N6">TREND('capital processing'!$B$6:$D$6,'capital processing'!$B$2:$D$2,'CCaMC-BCCpUC'!N1)</f>
        <v>1318000</v>
      </c>
      <c r="O6" s="35">
        <f t="array" ref="O6">TREND('capital processing'!$B$6:$D$6,'capital processing'!$B$2:$D$2,'CCaMC-BCCpUC'!O1)</f>
        <v>1304571.429</v>
      </c>
      <c r="P6" s="35">
        <f t="array" ref="P6">TREND('capital processing'!$B$6:$D$6,'capital processing'!$B$2:$D$2,'CCaMC-BCCpUC'!P1)</f>
        <v>1291142.857</v>
      </c>
      <c r="Q6" s="35">
        <f t="array" ref="Q6">TREND('capital processing'!$B$6:$D$6,'capital processing'!$B$2:$D$2,'CCaMC-BCCpUC'!Q1)</f>
        <v>1277714.286</v>
      </c>
      <c r="R6" s="35">
        <f t="array" ref="R6">TREND('capital processing'!$B$6:$D$6,'capital processing'!$B$2:$D$2,'CCaMC-BCCpUC'!R1)</f>
        <v>1264285.714</v>
      </c>
      <c r="S6" s="35">
        <f t="array" ref="S6">TREND('capital processing'!$B$6:$D$6,'capital processing'!$B$2:$D$2,'CCaMC-BCCpUC'!S1)</f>
        <v>1250857.143</v>
      </c>
      <c r="T6" s="35">
        <f t="array" ref="T6">TREND('capital processing'!$B$6:$D$6,'capital processing'!$B$2:$D$2,'CCaMC-BCCpUC'!T1)</f>
        <v>1237428.571</v>
      </c>
      <c r="U6" s="35">
        <f t="array" ref="U6">TREND('capital processing'!$B$6:$D$6,'capital processing'!$B$2:$D$2,'CCaMC-BCCpUC'!U1)</f>
        <v>1224000</v>
      </c>
      <c r="V6" s="35">
        <f t="array" ref="V6">TREND('capital processing'!$B$6:$D$6,'capital processing'!$B$2:$D$2,'CCaMC-BCCpUC'!V1)</f>
        <v>1210571.429</v>
      </c>
      <c r="W6" s="35">
        <f t="array" ref="W6">TREND('capital processing'!$B$6:$D$6,'capital processing'!$B$2:$D$2,'CCaMC-BCCpUC'!W1)</f>
        <v>1197142.857</v>
      </c>
      <c r="X6" s="35">
        <f t="array" ref="X6">TREND('capital processing'!$B$6:$D$6,'capital processing'!$B$2:$D$2,'CCaMC-BCCpUC'!X1)</f>
        <v>1183714.286</v>
      </c>
      <c r="Y6" s="35">
        <f t="array" ref="Y6">TREND('capital processing'!$B$6:$D$6,'capital processing'!$B$2:$D$2,'CCaMC-BCCpUC'!Y1)</f>
        <v>1170285.714</v>
      </c>
      <c r="Z6" s="35">
        <f t="array" ref="Z6">TREND('capital processing'!$B$6:$D$6,'capital processing'!$B$2:$D$2,'CCaMC-BCCpUC'!Z1)</f>
        <v>1156857.143</v>
      </c>
      <c r="AA6" s="35">
        <f t="array" ref="AA6">TREND('capital processing'!$B$6:$D$6,'capital processing'!$B$2:$D$2,'CCaMC-BCCpUC'!AA1)</f>
        <v>1143428.571</v>
      </c>
      <c r="AB6" s="35">
        <f t="array" ref="AB6">TREND('capital processing'!$B$6:$D$6,'capital processing'!$B$2:$D$2,'CCaMC-BCCpUC'!AB1)</f>
        <v>1130000</v>
      </c>
      <c r="AC6" s="35">
        <f t="array" ref="AC6">TREND('capital processing'!$B$6:$D$6,'capital processing'!$B$2:$D$2,'CCaMC-BCCpUC'!AC1)</f>
        <v>1116571.429</v>
      </c>
      <c r="AD6" s="35">
        <f t="array" ref="AD6">TREND('capital processing'!$B$6:$D$6,'capital processing'!$B$2:$D$2,'CCaMC-BCCpUC'!AD1)</f>
        <v>1103142.857</v>
      </c>
      <c r="AE6" s="35">
        <f t="array" ref="AE6">TREND('capital processing'!$B$6:$D$6,'capital processing'!$B$2:$D$2,'CCaMC-BCCpUC'!AE1)</f>
        <v>1089714.286</v>
      </c>
      <c r="AF6" s="35">
        <f t="array" ref="AF6">TREND('capital processing'!$B$6:$D$6,'capital processing'!$B$2:$D$2,'CCaMC-BCCpUC'!AF1)</f>
        <v>1076285.714</v>
      </c>
      <c r="AG6" s="35">
        <f t="array" ref="AG6">TREND('capital processing'!$B$6:$D$6,'capital processing'!$B$2:$D$2,'CCaMC-BCCpUC'!AG1)</f>
        <v>1062857.143</v>
      </c>
      <c r="AH6" s="35">
        <f t="array" ref="AH6">TREND('capital processing'!$B$6:$D$6,'capital processing'!$B$2:$D$2,'CCaMC-BCCpUC'!AH1)</f>
        <v>1049428.571</v>
      </c>
      <c r="AI6" s="35">
        <f t="array" ref="AI6">TREND('capital processing'!$B$6:$D$6,'capital processing'!$B$2:$D$2,'CCaMC-BCCpUC'!AI1)</f>
        <v>1036000</v>
      </c>
      <c r="AJ6" s="35">
        <f t="array" ref="AJ6">TREND('capital processing'!$B$6:$D$6,'capital processing'!$B$2:$D$2,'CCaMC-BCCpUC'!AJ1)</f>
        <v>1022571.429</v>
      </c>
      <c r="AK6" s="35">
        <f t="array" ref="AK6">TREND('capital processing'!$B$6:$D$6,'capital processing'!$B$2:$D$2,'CCaMC-BCCpUC'!AK1)</f>
        <v>1009142.857</v>
      </c>
      <c r="AL6" s="35">
        <f t="array" ref="AL6">TREND('capital processing'!$B$6:$D$6,'capital processing'!$B$2:$D$2,'CCaMC-BCCpUC'!AL1)</f>
        <v>995714.2857</v>
      </c>
      <c r="AM6" s="35">
        <f t="array" ref="AM6">TREND('capital processing'!$B$6:$D$6,'capital processing'!$B$2:$D$2,'CCaMC-BCCpUC'!AM1)</f>
        <v>982285.7143</v>
      </c>
      <c r="AN6" s="35">
        <f t="array" ref="AN6">TREND('capital processing'!$B$6:$D$6,'capital processing'!$B$2:$D$2,'CCaMC-BCCpUC'!AN1)</f>
        <v>968857.1429</v>
      </c>
      <c r="AO6" s="35">
        <f t="array" ref="AO6">TREND('capital processing'!$B$6:$D$6,'capital processing'!$B$2:$D$2,'CCaMC-BCCpUC'!AO1)</f>
        <v>955428.5714</v>
      </c>
      <c r="AP6" s="35">
        <f t="array" ref="AP6">TREND('capital processing'!$B$6:$D$6,'capital processing'!$B$2:$D$2,'CCaMC-BCCpUC'!AP1)</f>
        <v>942000</v>
      </c>
      <c r="AQ6" s="35">
        <f t="array" ref="AQ6">TREND('capital processing'!$B$6:$D$6,'capital processing'!$B$2:$D$2,'CCaMC-BCCpUC'!AQ1)</f>
        <v>928571.4286</v>
      </c>
      <c r="AR6" s="35">
        <f t="array" ref="AR6">TREND('capital processing'!$B$6:$D$6,'capital processing'!$B$2:$D$2,'CCaMC-BCCpUC'!AR1)</f>
        <v>915142.8571</v>
      </c>
      <c r="AS6" s="35">
        <f t="array" ref="AS6">TREND('capital processing'!$B$6:$D$6,'capital processing'!$B$2:$D$2,'CCaMC-BCCpUC'!AS1)</f>
        <v>901714.2857</v>
      </c>
      <c r="AT6" s="35">
        <f t="array" ref="AT6">TREND('capital processing'!$B$6:$D$6,'capital processing'!$B$2:$D$2,'CCaMC-BCCpUC'!AT1)</f>
        <v>888285.7143</v>
      </c>
      <c r="AU6" s="35">
        <f t="array" ref="AU6">TREND('capital processing'!$B$6:$D$6,'capital processing'!$B$2:$D$2,'CCaMC-BCCpUC'!AU1)</f>
        <v>874857.1429</v>
      </c>
      <c r="AV6" s="35">
        <f t="array" ref="AV6">TREND('capital processing'!$B$6:$D$6,'capital processing'!$B$2:$D$2,'CCaMC-BCCpUC'!AV1)</f>
        <v>861428.5714</v>
      </c>
      <c r="AW6" s="35">
        <f t="array" ref="AW6">TREND('capital processing'!$B$6:$D$6,'capital processing'!$B$2:$D$2,'CCaMC-BCCpUC'!AW1)</f>
        <v>848000</v>
      </c>
      <c r="AX6" s="35">
        <f t="array" ref="AX6">TREND('capital processing'!$B$6:$D$6,'capital processing'!$B$2:$D$2,'CCaMC-BCCpUC'!AX1)</f>
        <v>834571.4286</v>
      </c>
      <c r="AY6" s="35">
        <f t="array" ref="AY6">TREND('capital processing'!$B$6:$D$6,'capital processing'!$B$2:$D$2,'CCaMC-BCCpUC'!AY1)</f>
        <v>821142.8571</v>
      </c>
      <c r="AZ6" s="35">
        <f t="array" ref="AZ6">TREND('capital processing'!$B$6:$D$6,'capital processing'!$B$2:$D$2,'CCaMC-BCCpUC'!AZ1)</f>
        <v>807714.2857</v>
      </c>
      <c r="BA6" s="35">
        <f t="array" ref="BA6">TREND('capital processing'!$B$6:$D$6,'capital processing'!$B$2:$D$2,'CCaMC-BCCpUC'!BA1)</f>
        <v>794285.7143</v>
      </c>
    </row>
    <row r="7" ht="14.25" customHeight="1">
      <c r="A7" s="1" t="s">
        <v>125</v>
      </c>
      <c r="B7" s="35">
        <f t="array" ref="B7">TREND('capital processing'!$B$7:$D$7,'capital processing'!$B$2:$D$2,'CCaMC-BCCpUC'!B1)</f>
        <v>757642.8571</v>
      </c>
      <c r="C7" s="35">
        <f t="array" ref="C7">TREND('capital processing'!$B$7:$D$7,'capital processing'!$B$2:$D$2,'CCaMC-BCCpUC'!C1)</f>
        <v>745714.2857</v>
      </c>
      <c r="D7" s="35">
        <f t="array" ref="D7">TREND('capital processing'!$B$7:$D$7,'capital processing'!$B$2:$D$2,'CCaMC-BCCpUC'!D1)</f>
        <v>733785.7143</v>
      </c>
      <c r="E7" s="35">
        <f t="array" ref="E7">TREND('capital processing'!$B$7:$D$7,'capital processing'!$B$2:$D$2,'CCaMC-BCCpUC'!E1)</f>
        <v>721857.1429</v>
      </c>
      <c r="F7" s="35">
        <f t="array" ref="F7">TREND('capital processing'!$B$7:$D$7,'capital processing'!$B$2:$D$2,'CCaMC-BCCpUC'!F1)</f>
        <v>709928.5714</v>
      </c>
      <c r="G7" s="35">
        <f t="array" ref="G7">TREND('capital processing'!$B$7:$D$7,'capital processing'!$B$2:$D$2,'CCaMC-BCCpUC'!G1)</f>
        <v>698000</v>
      </c>
      <c r="H7" s="35">
        <f t="array" ref="H7">TREND('capital processing'!$B$7:$D$7,'capital processing'!$B$2:$D$2,'CCaMC-BCCpUC'!H1)</f>
        <v>686071.4286</v>
      </c>
      <c r="I7" s="35">
        <f t="array" ref="I7">TREND('capital processing'!$B$7:$D$7,'capital processing'!$B$2:$D$2,'CCaMC-BCCpUC'!I1)</f>
        <v>674142.8571</v>
      </c>
      <c r="J7" s="35">
        <f t="array" ref="J7">TREND('capital processing'!$B$7:$D$7,'capital processing'!$B$2:$D$2,'CCaMC-BCCpUC'!J1)</f>
        <v>662214.2857</v>
      </c>
      <c r="K7" s="35">
        <f t="array" ref="K7">TREND('capital processing'!$B$7:$D$7,'capital processing'!$B$2:$D$2,'CCaMC-BCCpUC'!K1)</f>
        <v>650285.7143</v>
      </c>
      <c r="L7" s="35">
        <f t="array" ref="L7">TREND('capital processing'!$B$7:$D$7,'capital processing'!$B$2:$D$2,'CCaMC-BCCpUC'!L1)</f>
        <v>638357.1429</v>
      </c>
      <c r="M7" s="35">
        <f t="array" ref="M7">TREND('capital processing'!$B$7:$D$7,'capital processing'!$B$2:$D$2,'CCaMC-BCCpUC'!M1)</f>
        <v>626428.5714</v>
      </c>
      <c r="N7" s="35">
        <f t="array" ref="N7">TREND('capital processing'!$B$7:$D$7,'capital processing'!$B$2:$D$2,'CCaMC-BCCpUC'!N1)</f>
        <v>614500</v>
      </c>
      <c r="O7" s="35">
        <f t="array" ref="O7">TREND('capital processing'!$B$7:$D$7,'capital processing'!$B$2:$D$2,'CCaMC-BCCpUC'!O1)</f>
        <v>602571.4286</v>
      </c>
      <c r="P7" s="35">
        <f t="array" ref="P7">TREND('capital processing'!$B$7:$D$7,'capital processing'!$B$2:$D$2,'CCaMC-BCCpUC'!P1)</f>
        <v>590642.8571</v>
      </c>
      <c r="Q7" s="35">
        <f t="array" ref="Q7">TREND('capital processing'!$B$7:$D$7,'capital processing'!$B$2:$D$2,'CCaMC-BCCpUC'!Q1)</f>
        <v>578714.2857</v>
      </c>
      <c r="R7" s="35">
        <f t="array" ref="R7">TREND('capital processing'!$B$7:$D$7,'capital processing'!$B$2:$D$2,'CCaMC-BCCpUC'!R1)</f>
        <v>566785.7143</v>
      </c>
      <c r="S7" s="35">
        <f t="array" ref="S7">TREND('capital processing'!$B$7:$D$7,'capital processing'!$B$2:$D$2,'CCaMC-BCCpUC'!S1)</f>
        <v>554857.1429</v>
      </c>
      <c r="T7" s="35">
        <f t="array" ref="T7">TREND('capital processing'!$B$7:$D$7,'capital processing'!$B$2:$D$2,'CCaMC-BCCpUC'!T1)</f>
        <v>542928.5714</v>
      </c>
      <c r="U7" s="35">
        <f t="array" ref="U7">TREND('capital processing'!$B$7:$D$7,'capital processing'!$B$2:$D$2,'CCaMC-BCCpUC'!U1)</f>
        <v>531000</v>
      </c>
      <c r="V7" s="35">
        <f t="array" ref="V7">TREND('capital processing'!$B$7:$D$7,'capital processing'!$B$2:$D$2,'CCaMC-BCCpUC'!V1)</f>
        <v>519071.4286</v>
      </c>
      <c r="W7" s="35">
        <f t="array" ref="W7">TREND('capital processing'!$B$7:$D$7,'capital processing'!$B$2:$D$2,'CCaMC-BCCpUC'!W1)</f>
        <v>507142.8571</v>
      </c>
      <c r="X7" s="35">
        <f t="array" ref="X7">TREND('capital processing'!$B$7:$D$7,'capital processing'!$B$2:$D$2,'CCaMC-BCCpUC'!X1)</f>
        <v>495214.2857</v>
      </c>
      <c r="Y7" s="35">
        <f t="array" ref="Y7">TREND('capital processing'!$B$7:$D$7,'capital processing'!$B$2:$D$2,'CCaMC-BCCpUC'!Y1)</f>
        <v>483285.7143</v>
      </c>
      <c r="Z7" s="35">
        <f t="array" ref="Z7">TREND('capital processing'!$B$7:$D$7,'capital processing'!$B$2:$D$2,'CCaMC-BCCpUC'!Z1)</f>
        <v>471357.1429</v>
      </c>
      <c r="AA7" s="35">
        <f t="array" ref="AA7">TREND('capital processing'!$B$7:$D$7,'capital processing'!$B$2:$D$2,'CCaMC-BCCpUC'!AA1)</f>
        <v>459428.5714</v>
      </c>
      <c r="AB7" s="35">
        <f t="array" ref="AB7">TREND('capital processing'!$B$7:$D$7,'capital processing'!$B$2:$D$2,'CCaMC-BCCpUC'!AB1)</f>
        <v>447500</v>
      </c>
      <c r="AC7" s="35">
        <f t="array" ref="AC7">TREND('capital processing'!$B$7:$D$7,'capital processing'!$B$2:$D$2,'CCaMC-BCCpUC'!AC1)</f>
        <v>435571.4286</v>
      </c>
      <c r="AD7" s="35">
        <f t="array" ref="AD7">TREND('capital processing'!$B$7:$D$7,'capital processing'!$B$2:$D$2,'CCaMC-BCCpUC'!AD1)</f>
        <v>423642.8571</v>
      </c>
      <c r="AE7" s="35">
        <f t="array" ref="AE7">TREND('capital processing'!$B$7:$D$7,'capital processing'!$B$2:$D$2,'CCaMC-BCCpUC'!AE1)</f>
        <v>411714.2857</v>
      </c>
      <c r="AF7" s="35">
        <f t="array" ref="AF7">TREND('capital processing'!$B$7:$D$7,'capital processing'!$B$2:$D$2,'CCaMC-BCCpUC'!AF1)</f>
        <v>399785.7143</v>
      </c>
      <c r="AG7" s="35">
        <f t="array" ref="AG7">TREND('capital processing'!$B$7:$D$7,'capital processing'!$B$2:$D$2,'CCaMC-BCCpUC'!AG1)</f>
        <v>387857.1429</v>
      </c>
      <c r="AH7" s="35">
        <f t="array" ref="AH7">TREND('capital processing'!$B$7:$D$7,'capital processing'!$B$2:$D$2,'CCaMC-BCCpUC'!AH1)</f>
        <v>375928.5714</v>
      </c>
      <c r="AI7" s="35">
        <f t="array" ref="AI7">TREND('capital processing'!$B$7:$D$7,'capital processing'!$B$2:$D$2,'CCaMC-BCCpUC'!AI1)</f>
        <v>364000</v>
      </c>
      <c r="AJ7" s="35">
        <f t="array" ref="AJ7">TREND('capital processing'!$B$7:$D$7,'capital processing'!$B$2:$D$2,'CCaMC-BCCpUC'!AJ1)</f>
        <v>352071.4286</v>
      </c>
      <c r="AK7" s="35">
        <f t="array" ref="AK7">TREND('capital processing'!$B$7:$D$7,'capital processing'!$B$2:$D$2,'CCaMC-BCCpUC'!AK1)</f>
        <v>340142.8571</v>
      </c>
      <c r="AL7" s="35">
        <f t="array" ref="AL7">TREND('capital processing'!$B$7:$D$7,'capital processing'!$B$2:$D$2,'CCaMC-BCCpUC'!AL1)</f>
        <v>328214.2857</v>
      </c>
      <c r="AM7" s="35">
        <f t="array" ref="AM7">TREND('capital processing'!$B$7:$D$7,'capital processing'!$B$2:$D$2,'CCaMC-BCCpUC'!AM1)</f>
        <v>316285.7143</v>
      </c>
      <c r="AN7" s="35">
        <f t="array" ref="AN7">TREND('capital processing'!$B$7:$D$7,'capital processing'!$B$2:$D$2,'CCaMC-BCCpUC'!AN1)</f>
        <v>304357.1429</v>
      </c>
      <c r="AO7" s="35">
        <f t="array" ref="AO7">TREND('capital processing'!$B$7:$D$7,'capital processing'!$B$2:$D$2,'CCaMC-BCCpUC'!AO1)</f>
        <v>292428.5714</v>
      </c>
      <c r="AP7" s="35">
        <f t="array" ref="AP7">TREND('capital processing'!$B$7:$D$7,'capital processing'!$B$2:$D$2,'CCaMC-BCCpUC'!AP1)</f>
        <v>280500</v>
      </c>
      <c r="AQ7" s="35">
        <f t="array" ref="AQ7">TREND('capital processing'!$B$7:$D$7,'capital processing'!$B$2:$D$2,'CCaMC-BCCpUC'!AQ1)</f>
        <v>268571.4286</v>
      </c>
      <c r="AR7" s="35">
        <f t="array" ref="AR7">TREND('capital processing'!$B$7:$D$7,'capital processing'!$B$2:$D$2,'CCaMC-BCCpUC'!AR1)</f>
        <v>256642.8571</v>
      </c>
      <c r="AS7" s="35">
        <f t="array" ref="AS7">TREND('capital processing'!$B$7:$D$7,'capital processing'!$B$2:$D$2,'CCaMC-BCCpUC'!AS1)</f>
        <v>244714.2857</v>
      </c>
      <c r="AT7" s="35">
        <f t="array" ref="AT7">TREND('capital processing'!$B$7:$D$7,'capital processing'!$B$2:$D$2,'CCaMC-BCCpUC'!AT1)</f>
        <v>232785.7143</v>
      </c>
      <c r="AU7" s="35">
        <f t="array" ref="AU7">TREND('capital processing'!$B$7:$D$7,'capital processing'!$B$2:$D$2,'CCaMC-BCCpUC'!AU1)</f>
        <v>220857.1429</v>
      </c>
      <c r="AV7" s="35">
        <f t="array" ref="AV7">TREND('capital processing'!$B$7:$D$7,'capital processing'!$B$2:$D$2,'CCaMC-BCCpUC'!AV1)</f>
        <v>208928.5714</v>
      </c>
      <c r="AW7" s="35">
        <f t="array" ref="AW7">TREND('capital processing'!$B$7:$D$7,'capital processing'!$B$2:$D$2,'CCaMC-BCCpUC'!AW1)</f>
        <v>197000</v>
      </c>
      <c r="AX7" s="35">
        <f t="array" ref="AX7">TREND('capital processing'!$B$7:$D$7,'capital processing'!$B$2:$D$2,'CCaMC-BCCpUC'!AX1)</f>
        <v>185071.4286</v>
      </c>
      <c r="AY7" s="35">
        <f t="array" ref="AY7">TREND('capital processing'!$B$7:$D$7,'capital processing'!$B$2:$D$2,'CCaMC-BCCpUC'!AY1)</f>
        <v>173142.8571</v>
      </c>
      <c r="AZ7" s="35">
        <f t="array" ref="AZ7">TREND('capital processing'!$B$7:$D$7,'capital processing'!$B$2:$D$2,'CCaMC-BCCpUC'!AZ1)</f>
        <v>161214.2857</v>
      </c>
      <c r="BA7" s="35">
        <f t="array" ref="BA7">TREND('capital processing'!$B$7:$D$7,'capital processing'!$B$2:$D$2,'CCaMC-BCCpUC'!BA1)</f>
        <v>149285.7143</v>
      </c>
    </row>
    <row r="8" ht="14.25" customHeight="1">
      <c r="A8" s="1" t="s">
        <v>145</v>
      </c>
      <c r="B8" s="35">
        <f>'solar thermal'!B11*About!$A$38</f>
        <v>4606807.448</v>
      </c>
      <c r="C8" s="35">
        <f>'solar thermal'!C11*About!$A$38</f>
        <v>4568794.472</v>
      </c>
      <c r="D8" s="35">
        <f>'solar thermal'!D11*About!$A$38</f>
        <v>4530781.495</v>
      </c>
      <c r="E8" s="35">
        <f>'solar thermal'!E11*About!$A$38</f>
        <v>4492768.519</v>
      </c>
      <c r="F8" s="35">
        <f>'solar thermal'!F11*About!$A$38</f>
        <v>4454755.542</v>
      </c>
      <c r="G8" s="35">
        <f>'solar thermal'!G11*About!$A$38</f>
        <v>4416742.566</v>
      </c>
      <c r="H8" s="35">
        <f>'solar thermal'!H11*About!$A$38</f>
        <v>4378729.589</v>
      </c>
      <c r="I8" s="35">
        <f>'solar thermal'!I11*About!$A$38</f>
        <v>4340716.612</v>
      </c>
      <c r="J8" s="35">
        <f>'solar thermal'!J11*About!$A$38</f>
        <v>4302703.636</v>
      </c>
      <c r="K8" s="35">
        <f>'solar thermal'!K11*About!$A$38</f>
        <v>4264690.659</v>
      </c>
      <c r="L8" s="35">
        <f>'solar thermal'!L11*About!$A$38</f>
        <v>4226677.683</v>
      </c>
      <c r="M8" s="35">
        <f>'solar thermal'!M11*About!$A$38</f>
        <v>4188664.706</v>
      </c>
      <c r="N8" s="35">
        <f>'solar thermal'!N11*About!$A$38</f>
        <v>4150651.73</v>
      </c>
      <c r="O8" s="35">
        <f>'solar thermal'!O11*About!$A$38</f>
        <v>4112638.753</v>
      </c>
      <c r="P8" s="35">
        <f>'solar thermal'!P11*About!$A$38</f>
        <v>4074625.777</v>
      </c>
      <c r="Q8" s="35">
        <f>'solar thermal'!Q11*About!$A$38</f>
        <v>4036612.8</v>
      </c>
      <c r="R8" s="35">
        <f>'solar thermal'!R11*About!$A$38</f>
        <v>3998599.823</v>
      </c>
      <c r="S8" s="35">
        <f>'solar thermal'!S11*About!$A$38</f>
        <v>3960586.847</v>
      </c>
      <c r="T8" s="35">
        <f>'solar thermal'!T11*About!$A$38</f>
        <v>3922573.87</v>
      </c>
      <c r="U8" s="35">
        <f>'solar thermal'!U11*About!$A$38</f>
        <v>3884560.894</v>
      </c>
      <c r="V8" s="35">
        <f>'solar thermal'!V11*About!$A$38</f>
        <v>3846547.917</v>
      </c>
      <c r="W8" s="35">
        <f>'solar thermal'!W11*About!$A$38</f>
        <v>3808534.941</v>
      </c>
      <c r="X8" s="35">
        <f>'solar thermal'!X11*About!$A$38</f>
        <v>3770521.964</v>
      </c>
      <c r="Y8" s="35">
        <f>'solar thermal'!Y11*About!$A$38</f>
        <v>3732508.988</v>
      </c>
      <c r="Z8" s="35">
        <f>'solar thermal'!Z11*About!$A$38</f>
        <v>3694496.011</v>
      </c>
      <c r="AA8" s="35">
        <f>'solar thermal'!AA11*About!$A$38</f>
        <v>3656483.034</v>
      </c>
      <c r="AB8" s="35">
        <f>'solar thermal'!AB11*About!$A$38</f>
        <v>3618470.058</v>
      </c>
      <c r="AC8" s="35">
        <f>'solar thermal'!AC11*About!$A$38</f>
        <v>3580457.081</v>
      </c>
      <c r="AD8" s="35">
        <f>'solar thermal'!AD11*About!$A$38</f>
        <v>3542444.105</v>
      </c>
      <c r="AE8" s="35">
        <f>'solar thermal'!AE11*About!$A$38</f>
        <v>3504431.128</v>
      </c>
      <c r="AF8" s="35">
        <f>'solar thermal'!AF11*About!$A$38</f>
        <v>3466418.152</v>
      </c>
      <c r="AG8" s="35">
        <f>'solar thermal'!AG11*About!$A$38</f>
        <v>3428405.175</v>
      </c>
      <c r="AH8" s="35">
        <f>'solar thermal'!AH11*About!$A$38</f>
        <v>3390392.198</v>
      </c>
      <c r="AI8" s="35">
        <f>'solar thermal'!AI11*About!$A$38</f>
        <v>3352379.222</v>
      </c>
      <c r="AJ8" s="35">
        <f>'solar thermal'!AJ11*About!$A$38</f>
        <v>3314366.245</v>
      </c>
      <c r="AK8" s="35">
        <f>'solar thermal'!AK11*About!$A$38</f>
        <v>3276353.269</v>
      </c>
      <c r="AL8" s="35">
        <f>'solar thermal'!AL11*About!$A$38</f>
        <v>3238340.292</v>
      </c>
      <c r="AM8" s="35">
        <f>'solar thermal'!AM11*About!$A$38</f>
        <v>3200327.316</v>
      </c>
      <c r="AN8" s="35">
        <f>'solar thermal'!AN11*About!$A$38</f>
        <v>3162314.339</v>
      </c>
      <c r="AO8" s="35">
        <f>'solar thermal'!AO11*About!$A$38</f>
        <v>3124301.363</v>
      </c>
      <c r="AP8" s="35">
        <f>'solar thermal'!AP11*About!$A$38</f>
        <v>3086288.386</v>
      </c>
      <c r="AQ8" s="35">
        <f>'solar thermal'!AQ11*About!$A$38</f>
        <v>3048275.409</v>
      </c>
      <c r="AR8" s="35">
        <f>'solar thermal'!AR11*About!$A$38</f>
        <v>3010262.433</v>
      </c>
      <c r="AS8" s="35">
        <f>'solar thermal'!AS11*About!$A$38</f>
        <v>2972249.456</v>
      </c>
      <c r="AT8" s="35">
        <f>'solar thermal'!AT11*About!$A$38</f>
        <v>2934236.48</v>
      </c>
      <c r="AU8" s="35">
        <f>'solar thermal'!AU11*About!$A$38</f>
        <v>2896223.503</v>
      </c>
      <c r="AV8" s="35">
        <f>'solar thermal'!AV11*About!$A$38</f>
        <v>2858210.527</v>
      </c>
      <c r="AW8" s="35">
        <f>'solar thermal'!AW11*About!$A$38</f>
        <v>2820197.55</v>
      </c>
      <c r="AX8" s="35">
        <f>'solar thermal'!AX11*About!$A$38</f>
        <v>2782184.574</v>
      </c>
      <c r="AY8" s="35">
        <f>'solar thermal'!AY11*About!$A$38</f>
        <v>2744171.597</v>
      </c>
      <c r="AZ8" s="35">
        <f>'solar thermal'!AZ11*About!$A$38</f>
        <v>2706158.62</v>
      </c>
      <c r="BA8" s="35">
        <f>'solar thermal'!BA11*About!$A$38</f>
        <v>2668145.644</v>
      </c>
    </row>
    <row r="9" ht="14.25" customHeight="1">
      <c r="A9" s="1" t="s">
        <v>131</v>
      </c>
      <c r="B9" s="35">
        <f t="array" ref="B9">TREND('capital processing'!$B$8:$D$8,'capital processing'!$B$2:$D$2,'CCaMC-BCCpUC'!B1)</f>
        <v>1993000</v>
      </c>
      <c r="C9" s="35">
        <f t="array" ref="C9">TREND('capital processing'!$B$8:$D$8,'capital processing'!$B$2:$D$2,'CCaMC-BCCpUC'!C1)</f>
        <v>1980000</v>
      </c>
      <c r="D9" s="35">
        <f t="array" ref="D9">TREND('capital processing'!$B$8:$D$8,'capital processing'!$B$2:$D$2,'CCaMC-BCCpUC'!D1)</f>
        <v>1967000</v>
      </c>
      <c r="E9" s="35">
        <f t="array" ref="E9">TREND('capital processing'!$B$8:$D$8,'capital processing'!$B$2:$D$2,'CCaMC-BCCpUC'!E1)</f>
        <v>1954000</v>
      </c>
      <c r="F9" s="35">
        <f t="array" ref="F9">TREND('capital processing'!$B$8:$D$8,'capital processing'!$B$2:$D$2,'CCaMC-BCCpUC'!F1)</f>
        <v>1941000</v>
      </c>
      <c r="G9" s="35">
        <f t="array" ref="G9">TREND('capital processing'!$B$8:$D$8,'capital processing'!$B$2:$D$2,'CCaMC-BCCpUC'!G1)</f>
        <v>1928000</v>
      </c>
      <c r="H9" s="35">
        <f t="array" ref="H9">TREND('capital processing'!$B$8:$D$8,'capital processing'!$B$2:$D$2,'CCaMC-BCCpUC'!H1)</f>
        <v>1915000</v>
      </c>
      <c r="I9" s="35">
        <f t="array" ref="I9">TREND('capital processing'!$B$8:$D$8,'capital processing'!$B$2:$D$2,'CCaMC-BCCpUC'!I1)</f>
        <v>1902000</v>
      </c>
      <c r="J9" s="35">
        <f t="array" ref="J9">TREND('capital processing'!$B$8:$D$8,'capital processing'!$B$2:$D$2,'CCaMC-BCCpUC'!J1)</f>
        <v>1889000</v>
      </c>
      <c r="K9" s="35">
        <f t="array" ref="K9">TREND('capital processing'!$B$8:$D$8,'capital processing'!$B$2:$D$2,'CCaMC-BCCpUC'!K1)</f>
        <v>1876000</v>
      </c>
      <c r="L9" s="35">
        <f t="array" ref="L9">TREND('capital processing'!$B$8:$D$8,'capital processing'!$B$2:$D$2,'CCaMC-BCCpUC'!L1)</f>
        <v>1863000</v>
      </c>
      <c r="M9" s="35">
        <f t="array" ref="M9">TREND('capital processing'!$B$8:$D$8,'capital processing'!$B$2:$D$2,'CCaMC-BCCpUC'!M1)</f>
        <v>1850000</v>
      </c>
      <c r="N9" s="35">
        <f t="array" ref="N9">TREND('capital processing'!$B$8:$D$8,'capital processing'!$B$2:$D$2,'CCaMC-BCCpUC'!N1)</f>
        <v>1837000</v>
      </c>
      <c r="O9" s="35">
        <f t="array" ref="O9">TREND('capital processing'!$B$8:$D$8,'capital processing'!$B$2:$D$2,'CCaMC-BCCpUC'!O1)</f>
        <v>1824000</v>
      </c>
      <c r="P9" s="35">
        <f t="array" ref="P9">TREND('capital processing'!$B$8:$D$8,'capital processing'!$B$2:$D$2,'CCaMC-BCCpUC'!P1)</f>
        <v>1811000</v>
      </c>
      <c r="Q9" s="35">
        <f t="array" ref="Q9">TREND('capital processing'!$B$8:$D$8,'capital processing'!$B$2:$D$2,'CCaMC-BCCpUC'!Q1)</f>
        <v>1798000</v>
      </c>
      <c r="R9" s="35">
        <f t="array" ref="R9">TREND('capital processing'!$B$8:$D$8,'capital processing'!$B$2:$D$2,'CCaMC-BCCpUC'!R1)</f>
        <v>1785000</v>
      </c>
      <c r="S9" s="35">
        <f t="array" ref="S9">TREND('capital processing'!$B$8:$D$8,'capital processing'!$B$2:$D$2,'CCaMC-BCCpUC'!S1)</f>
        <v>1772000</v>
      </c>
      <c r="T9" s="35">
        <f t="array" ref="T9">TREND('capital processing'!$B$8:$D$8,'capital processing'!$B$2:$D$2,'CCaMC-BCCpUC'!T1)</f>
        <v>1759000</v>
      </c>
      <c r="U9" s="35">
        <f t="array" ref="U9">TREND('capital processing'!$B$8:$D$8,'capital processing'!$B$2:$D$2,'CCaMC-BCCpUC'!U1)</f>
        <v>1746000</v>
      </c>
      <c r="V9" s="35">
        <f t="array" ref="V9">TREND('capital processing'!$B$8:$D$8,'capital processing'!$B$2:$D$2,'CCaMC-BCCpUC'!V1)</f>
        <v>1733000</v>
      </c>
      <c r="W9" s="35">
        <f t="array" ref="W9">TREND('capital processing'!$B$8:$D$8,'capital processing'!$B$2:$D$2,'CCaMC-BCCpUC'!W1)</f>
        <v>1720000</v>
      </c>
      <c r="X9" s="35">
        <f t="array" ref="X9">TREND('capital processing'!$B$8:$D$8,'capital processing'!$B$2:$D$2,'CCaMC-BCCpUC'!X1)</f>
        <v>1707000</v>
      </c>
      <c r="Y9" s="35">
        <f t="array" ref="Y9">TREND('capital processing'!$B$8:$D$8,'capital processing'!$B$2:$D$2,'CCaMC-BCCpUC'!Y1)</f>
        <v>1694000</v>
      </c>
      <c r="Z9" s="35">
        <f t="array" ref="Z9">TREND('capital processing'!$B$8:$D$8,'capital processing'!$B$2:$D$2,'CCaMC-BCCpUC'!Z1)</f>
        <v>1681000</v>
      </c>
      <c r="AA9" s="35">
        <f t="array" ref="AA9">TREND('capital processing'!$B$8:$D$8,'capital processing'!$B$2:$D$2,'CCaMC-BCCpUC'!AA1)</f>
        <v>1668000</v>
      </c>
      <c r="AB9" s="35">
        <f t="array" ref="AB9">TREND('capital processing'!$B$8:$D$8,'capital processing'!$B$2:$D$2,'CCaMC-BCCpUC'!AB1)</f>
        <v>1655000</v>
      </c>
      <c r="AC9" s="35">
        <f t="array" ref="AC9">TREND('capital processing'!$B$8:$D$8,'capital processing'!$B$2:$D$2,'CCaMC-BCCpUC'!AC1)</f>
        <v>1642000</v>
      </c>
      <c r="AD9" s="35">
        <f t="array" ref="AD9">TREND('capital processing'!$B$8:$D$8,'capital processing'!$B$2:$D$2,'CCaMC-BCCpUC'!AD1)</f>
        <v>1629000</v>
      </c>
      <c r="AE9" s="35">
        <f t="array" ref="AE9">TREND('capital processing'!$B$8:$D$8,'capital processing'!$B$2:$D$2,'CCaMC-BCCpUC'!AE1)</f>
        <v>1616000</v>
      </c>
      <c r="AF9" s="35">
        <f t="array" ref="AF9">TREND('capital processing'!$B$8:$D$8,'capital processing'!$B$2:$D$2,'CCaMC-BCCpUC'!AF1)</f>
        <v>1603000</v>
      </c>
      <c r="AG9" s="35">
        <f t="array" ref="AG9">TREND('capital processing'!$B$8:$D$8,'capital processing'!$B$2:$D$2,'CCaMC-BCCpUC'!AG1)</f>
        <v>1590000</v>
      </c>
      <c r="AH9" s="35">
        <f t="array" ref="AH9">TREND('capital processing'!$B$8:$D$8,'capital processing'!$B$2:$D$2,'CCaMC-BCCpUC'!AH1)</f>
        <v>1577000</v>
      </c>
      <c r="AI9" s="35">
        <f t="array" ref="AI9">TREND('capital processing'!$B$8:$D$8,'capital processing'!$B$2:$D$2,'CCaMC-BCCpUC'!AI1)</f>
        <v>1564000</v>
      </c>
      <c r="AJ9" s="35">
        <f t="array" ref="AJ9">TREND('capital processing'!$B$8:$D$8,'capital processing'!$B$2:$D$2,'CCaMC-BCCpUC'!AJ1)</f>
        <v>1551000</v>
      </c>
      <c r="AK9" s="35">
        <f t="array" ref="AK9">TREND('capital processing'!$B$8:$D$8,'capital processing'!$B$2:$D$2,'CCaMC-BCCpUC'!AK1)</f>
        <v>1538000</v>
      </c>
      <c r="AL9" s="35">
        <f t="array" ref="AL9">TREND('capital processing'!$B$8:$D$8,'capital processing'!$B$2:$D$2,'CCaMC-BCCpUC'!AL1)</f>
        <v>1525000</v>
      </c>
      <c r="AM9" s="35">
        <f t="array" ref="AM9">TREND('capital processing'!$B$8:$D$8,'capital processing'!$B$2:$D$2,'CCaMC-BCCpUC'!AM1)</f>
        <v>1512000</v>
      </c>
      <c r="AN9" s="35">
        <f t="array" ref="AN9">TREND('capital processing'!$B$8:$D$8,'capital processing'!$B$2:$D$2,'CCaMC-BCCpUC'!AN1)</f>
        <v>1499000</v>
      </c>
      <c r="AO9" s="35">
        <f t="array" ref="AO9">TREND('capital processing'!$B$8:$D$8,'capital processing'!$B$2:$D$2,'CCaMC-BCCpUC'!AO1)</f>
        <v>1486000</v>
      </c>
      <c r="AP9" s="35">
        <f t="array" ref="AP9">TREND('capital processing'!$B$8:$D$8,'capital processing'!$B$2:$D$2,'CCaMC-BCCpUC'!AP1)</f>
        <v>1473000</v>
      </c>
      <c r="AQ9" s="35">
        <f t="array" ref="AQ9">TREND('capital processing'!$B$8:$D$8,'capital processing'!$B$2:$D$2,'CCaMC-BCCpUC'!AQ1)</f>
        <v>1460000</v>
      </c>
      <c r="AR9" s="35">
        <f t="array" ref="AR9">TREND('capital processing'!$B$8:$D$8,'capital processing'!$B$2:$D$2,'CCaMC-BCCpUC'!AR1)</f>
        <v>1447000</v>
      </c>
      <c r="AS9" s="35">
        <f t="array" ref="AS9">TREND('capital processing'!$B$8:$D$8,'capital processing'!$B$2:$D$2,'CCaMC-BCCpUC'!AS1)</f>
        <v>1434000</v>
      </c>
      <c r="AT9" s="35">
        <f t="array" ref="AT9">TREND('capital processing'!$B$8:$D$8,'capital processing'!$B$2:$D$2,'CCaMC-BCCpUC'!AT1)</f>
        <v>1421000</v>
      </c>
      <c r="AU9" s="35">
        <f t="array" ref="AU9">TREND('capital processing'!$B$8:$D$8,'capital processing'!$B$2:$D$2,'CCaMC-BCCpUC'!AU1)</f>
        <v>1408000</v>
      </c>
      <c r="AV9" s="35">
        <f t="array" ref="AV9">TREND('capital processing'!$B$8:$D$8,'capital processing'!$B$2:$D$2,'CCaMC-BCCpUC'!AV1)</f>
        <v>1395000</v>
      </c>
      <c r="AW9" s="35">
        <f t="array" ref="AW9">TREND('capital processing'!$B$8:$D$8,'capital processing'!$B$2:$D$2,'CCaMC-BCCpUC'!AW1)</f>
        <v>1382000</v>
      </c>
      <c r="AX9" s="35">
        <f t="array" ref="AX9">TREND('capital processing'!$B$8:$D$8,'capital processing'!$B$2:$D$2,'CCaMC-BCCpUC'!AX1)</f>
        <v>1369000</v>
      </c>
      <c r="AY9" s="35">
        <f t="array" ref="AY9">TREND('capital processing'!$B$8:$D$8,'capital processing'!$B$2:$D$2,'CCaMC-BCCpUC'!AY1)</f>
        <v>1356000</v>
      </c>
      <c r="AZ9" s="35">
        <f t="array" ref="AZ9">TREND('capital processing'!$B$8:$D$8,'capital processing'!$B$2:$D$2,'CCaMC-BCCpUC'!AZ1)</f>
        <v>1343000</v>
      </c>
      <c r="BA9" s="35">
        <f t="array" ref="BA9">TREND('capital processing'!$B$8:$D$8,'capital processing'!$B$2:$D$2,'CCaMC-BCCpUC'!BA1)</f>
        <v>1330000</v>
      </c>
    </row>
    <row r="10" ht="14.25" customHeight="1">
      <c r="A10" s="1" t="s">
        <v>132</v>
      </c>
      <c r="B10" s="35">
        <f t="array" ref="B10">TREND('capital processing'!$B$9:$D$9,'capital processing'!$B$2:$D$2,'CCaMC-BCCpUC'!B1)</f>
        <v>3963142.857</v>
      </c>
      <c r="C10" s="35">
        <f t="array" ref="C10">TREND('capital processing'!$B$9:$D$9,'capital processing'!$B$2:$D$2,'CCaMC-BCCpUC'!C1)</f>
        <v>3925714.286</v>
      </c>
      <c r="D10" s="35">
        <f t="array" ref="D10">TREND('capital processing'!$B$9:$D$9,'capital processing'!$B$2:$D$2,'CCaMC-BCCpUC'!D1)</f>
        <v>3888285.714</v>
      </c>
      <c r="E10" s="35">
        <f t="array" ref="E10">TREND('capital processing'!$B$9:$D$9,'capital processing'!$B$2:$D$2,'CCaMC-BCCpUC'!E1)</f>
        <v>3850857.143</v>
      </c>
      <c r="F10" s="35">
        <f t="array" ref="F10">TREND('capital processing'!$B$9:$D$9,'capital processing'!$B$2:$D$2,'CCaMC-BCCpUC'!F1)</f>
        <v>3813428.571</v>
      </c>
      <c r="G10" s="35">
        <f t="array" ref="G10">TREND('capital processing'!$B$9:$D$9,'capital processing'!$B$2:$D$2,'CCaMC-BCCpUC'!G1)</f>
        <v>3776000</v>
      </c>
      <c r="H10" s="35">
        <f t="array" ref="H10">TREND('capital processing'!$B$9:$D$9,'capital processing'!$B$2:$D$2,'CCaMC-BCCpUC'!H1)</f>
        <v>3738571.429</v>
      </c>
      <c r="I10" s="35">
        <f t="array" ref="I10">TREND('capital processing'!$B$9:$D$9,'capital processing'!$B$2:$D$2,'CCaMC-BCCpUC'!I1)</f>
        <v>3701142.857</v>
      </c>
      <c r="J10" s="35">
        <f t="array" ref="J10">TREND('capital processing'!$B$9:$D$9,'capital processing'!$B$2:$D$2,'CCaMC-BCCpUC'!J1)</f>
        <v>3663714.286</v>
      </c>
      <c r="K10" s="35">
        <f t="array" ref="K10">TREND('capital processing'!$B$9:$D$9,'capital processing'!$B$2:$D$2,'CCaMC-BCCpUC'!K1)</f>
        <v>3626285.714</v>
      </c>
      <c r="L10" s="35">
        <f t="array" ref="L10">TREND('capital processing'!$B$9:$D$9,'capital processing'!$B$2:$D$2,'CCaMC-BCCpUC'!L1)</f>
        <v>3588857.143</v>
      </c>
      <c r="M10" s="35">
        <f t="array" ref="M10">TREND('capital processing'!$B$9:$D$9,'capital processing'!$B$2:$D$2,'CCaMC-BCCpUC'!M1)</f>
        <v>3551428.571</v>
      </c>
      <c r="N10" s="35">
        <f t="array" ref="N10">TREND('capital processing'!$B$9:$D$9,'capital processing'!$B$2:$D$2,'CCaMC-BCCpUC'!N1)</f>
        <v>3514000</v>
      </c>
      <c r="O10" s="35">
        <f t="array" ref="O10">TREND('capital processing'!$B$9:$D$9,'capital processing'!$B$2:$D$2,'CCaMC-BCCpUC'!O1)</f>
        <v>3476571.429</v>
      </c>
      <c r="P10" s="35">
        <f t="array" ref="P10">TREND('capital processing'!$B$9:$D$9,'capital processing'!$B$2:$D$2,'CCaMC-BCCpUC'!P1)</f>
        <v>3439142.857</v>
      </c>
      <c r="Q10" s="35">
        <f t="array" ref="Q10">TREND('capital processing'!$B$9:$D$9,'capital processing'!$B$2:$D$2,'CCaMC-BCCpUC'!Q1)</f>
        <v>3401714.286</v>
      </c>
      <c r="R10" s="35">
        <f t="array" ref="R10">TREND('capital processing'!$B$9:$D$9,'capital processing'!$B$2:$D$2,'CCaMC-BCCpUC'!R1)</f>
        <v>3364285.714</v>
      </c>
      <c r="S10" s="35">
        <f t="array" ref="S10">TREND('capital processing'!$B$9:$D$9,'capital processing'!$B$2:$D$2,'CCaMC-BCCpUC'!S1)</f>
        <v>3326857.143</v>
      </c>
      <c r="T10" s="35">
        <f t="array" ref="T10">TREND('capital processing'!$B$9:$D$9,'capital processing'!$B$2:$D$2,'CCaMC-BCCpUC'!T1)</f>
        <v>3289428.571</v>
      </c>
      <c r="U10" s="35">
        <f t="array" ref="U10">TREND('capital processing'!$B$9:$D$9,'capital processing'!$B$2:$D$2,'CCaMC-BCCpUC'!U1)</f>
        <v>3252000</v>
      </c>
      <c r="V10" s="35">
        <f t="array" ref="V10">TREND('capital processing'!$B$9:$D$9,'capital processing'!$B$2:$D$2,'CCaMC-BCCpUC'!V1)</f>
        <v>3214571.429</v>
      </c>
      <c r="W10" s="35">
        <f t="array" ref="W10">TREND('capital processing'!$B$9:$D$9,'capital processing'!$B$2:$D$2,'CCaMC-BCCpUC'!W1)</f>
        <v>3177142.857</v>
      </c>
      <c r="X10" s="35">
        <f t="array" ref="X10">TREND('capital processing'!$B$9:$D$9,'capital processing'!$B$2:$D$2,'CCaMC-BCCpUC'!X1)</f>
        <v>3139714.286</v>
      </c>
      <c r="Y10" s="35">
        <f t="array" ref="Y10">TREND('capital processing'!$B$9:$D$9,'capital processing'!$B$2:$D$2,'CCaMC-BCCpUC'!Y1)</f>
        <v>3102285.714</v>
      </c>
      <c r="Z10" s="35">
        <f t="array" ref="Z10">TREND('capital processing'!$B$9:$D$9,'capital processing'!$B$2:$D$2,'CCaMC-BCCpUC'!Z1)</f>
        <v>3064857.143</v>
      </c>
      <c r="AA10" s="35">
        <f t="array" ref="AA10">TREND('capital processing'!$B$9:$D$9,'capital processing'!$B$2:$D$2,'CCaMC-BCCpUC'!AA1)</f>
        <v>3027428.571</v>
      </c>
      <c r="AB10" s="35">
        <f t="array" ref="AB10">TREND('capital processing'!$B$9:$D$9,'capital processing'!$B$2:$D$2,'CCaMC-BCCpUC'!AB1)</f>
        <v>2990000</v>
      </c>
      <c r="AC10" s="35">
        <f t="array" ref="AC10">TREND('capital processing'!$B$9:$D$9,'capital processing'!$B$2:$D$2,'CCaMC-BCCpUC'!AC1)</f>
        <v>2952571.429</v>
      </c>
      <c r="AD10" s="35">
        <f t="array" ref="AD10">TREND('capital processing'!$B$9:$D$9,'capital processing'!$B$2:$D$2,'CCaMC-BCCpUC'!AD1)</f>
        <v>2915142.857</v>
      </c>
      <c r="AE10" s="35">
        <f t="array" ref="AE10">TREND('capital processing'!$B$9:$D$9,'capital processing'!$B$2:$D$2,'CCaMC-BCCpUC'!AE1)</f>
        <v>2877714.286</v>
      </c>
      <c r="AF10" s="35">
        <f t="array" ref="AF10">TREND('capital processing'!$B$9:$D$9,'capital processing'!$B$2:$D$2,'CCaMC-BCCpUC'!AF1)</f>
        <v>2840285.714</v>
      </c>
      <c r="AG10" s="35">
        <f t="array" ref="AG10">TREND('capital processing'!$B$9:$D$9,'capital processing'!$B$2:$D$2,'CCaMC-BCCpUC'!AG1)</f>
        <v>2802857.143</v>
      </c>
      <c r="AH10" s="35">
        <f t="array" ref="AH10">TREND('capital processing'!$B$9:$D$9,'capital processing'!$B$2:$D$2,'CCaMC-BCCpUC'!AH1)</f>
        <v>2765428.571</v>
      </c>
      <c r="AI10" s="35">
        <f t="array" ref="AI10">TREND('capital processing'!$B$9:$D$9,'capital processing'!$B$2:$D$2,'CCaMC-BCCpUC'!AI1)</f>
        <v>2728000</v>
      </c>
      <c r="AJ10" s="35">
        <f t="array" ref="AJ10">TREND('capital processing'!$B$9:$D$9,'capital processing'!$B$2:$D$2,'CCaMC-BCCpUC'!AJ1)</f>
        <v>2690571.429</v>
      </c>
      <c r="AK10" s="35">
        <f t="array" ref="AK10">TREND('capital processing'!$B$9:$D$9,'capital processing'!$B$2:$D$2,'CCaMC-BCCpUC'!AK1)</f>
        <v>2653142.857</v>
      </c>
      <c r="AL10" s="35">
        <f t="array" ref="AL10">TREND('capital processing'!$B$9:$D$9,'capital processing'!$B$2:$D$2,'CCaMC-BCCpUC'!AL1)</f>
        <v>2615714.286</v>
      </c>
      <c r="AM10" s="35">
        <f t="array" ref="AM10">TREND('capital processing'!$B$9:$D$9,'capital processing'!$B$2:$D$2,'CCaMC-BCCpUC'!AM1)</f>
        <v>2578285.714</v>
      </c>
      <c r="AN10" s="35">
        <f t="array" ref="AN10">TREND('capital processing'!$B$9:$D$9,'capital processing'!$B$2:$D$2,'CCaMC-BCCpUC'!AN1)</f>
        <v>2540857.143</v>
      </c>
      <c r="AO10" s="35">
        <f t="array" ref="AO10">TREND('capital processing'!$B$9:$D$9,'capital processing'!$B$2:$D$2,'CCaMC-BCCpUC'!AO1)</f>
        <v>2503428.571</v>
      </c>
      <c r="AP10" s="35">
        <f t="array" ref="AP10">TREND('capital processing'!$B$9:$D$9,'capital processing'!$B$2:$D$2,'CCaMC-BCCpUC'!AP1)</f>
        <v>2466000</v>
      </c>
      <c r="AQ10" s="35">
        <f t="array" ref="AQ10">TREND('capital processing'!$B$9:$D$9,'capital processing'!$B$2:$D$2,'CCaMC-BCCpUC'!AQ1)</f>
        <v>2428571.429</v>
      </c>
      <c r="AR10" s="35">
        <f t="array" ref="AR10">TREND('capital processing'!$B$9:$D$9,'capital processing'!$B$2:$D$2,'CCaMC-BCCpUC'!AR1)</f>
        <v>2391142.857</v>
      </c>
      <c r="AS10" s="35">
        <f t="array" ref="AS10">TREND('capital processing'!$B$9:$D$9,'capital processing'!$B$2:$D$2,'CCaMC-BCCpUC'!AS1)</f>
        <v>2353714.286</v>
      </c>
      <c r="AT10" s="35">
        <f t="array" ref="AT10">TREND('capital processing'!$B$9:$D$9,'capital processing'!$B$2:$D$2,'CCaMC-BCCpUC'!AT1)</f>
        <v>2316285.714</v>
      </c>
      <c r="AU10" s="35">
        <f t="array" ref="AU10">TREND('capital processing'!$B$9:$D$9,'capital processing'!$B$2:$D$2,'CCaMC-BCCpUC'!AU1)</f>
        <v>2278857.143</v>
      </c>
      <c r="AV10" s="35">
        <f t="array" ref="AV10">TREND('capital processing'!$B$9:$D$9,'capital processing'!$B$2:$D$2,'CCaMC-BCCpUC'!AV1)</f>
        <v>2241428.571</v>
      </c>
      <c r="AW10" s="35">
        <f t="array" ref="AW10">TREND('capital processing'!$B$9:$D$9,'capital processing'!$B$2:$D$2,'CCaMC-BCCpUC'!AW1)</f>
        <v>2204000</v>
      </c>
      <c r="AX10" s="35">
        <f t="array" ref="AX10">TREND('capital processing'!$B$9:$D$9,'capital processing'!$B$2:$D$2,'CCaMC-BCCpUC'!AX1)</f>
        <v>2166571.429</v>
      </c>
      <c r="AY10" s="35">
        <f t="array" ref="AY10">TREND('capital processing'!$B$9:$D$9,'capital processing'!$B$2:$D$2,'CCaMC-BCCpUC'!AY1)</f>
        <v>2129142.857</v>
      </c>
      <c r="AZ10" s="35">
        <f t="array" ref="AZ10">TREND('capital processing'!$B$9:$D$9,'capital processing'!$B$2:$D$2,'CCaMC-BCCpUC'!AZ1)</f>
        <v>2091714.286</v>
      </c>
      <c r="BA10" s="35">
        <f t="array" ref="BA10">TREND('capital processing'!$B$9:$D$9,'capital processing'!$B$2:$D$2,'CCaMC-BCCpUC'!BA1)</f>
        <v>2054285.714</v>
      </c>
    </row>
    <row r="11" ht="14.25" customHeight="1">
      <c r="A11" s="1" t="s">
        <v>146</v>
      </c>
      <c r="B11" s="35">
        <f t="array" ref="B11">TREND('capital processing'!$B$10:$D$10,'capital processing'!$B$2:$D$2,'CCaMC-BCCpUC'!B1)</f>
        <v>803571.4286</v>
      </c>
      <c r="C11" s="35">
        <f t="array" ref="C11">TREND('capital processing'!$B$10:$D$10,'capital processing'!$B$2:$D$2,'CCaMC-BCCpUC'!C1)</f>
        <v>802857.1429</v>
      </c>
      <c r="D11" s="35">
        <f t="array" ref="D11">TREND('capital processing'!$B$10:$D$10,'capital processing'!$B$2:$D$2,'CCaMC-BCCpUC'!D1)</f>
        <v>802142.8571</v>
      </c>
      <c r="E11" s="35">
        <f t="array" ref="E11">TREND('capital processing'!$B$10:$D$10,'capital processing'!$B$2:$D$2,'CCaMC-BCCpUC'!E1)</f>
        <v>801428.5714</v>
      </c>
      <c r="F11" s="35">
        <f t="array" ref="F11">TREND('capital processing'!$B$10:$D$10,'capital processing'!$B$2:$D$2,'CCaMC-BCCpUC'!F1)</f>
        <v>800714.2857</v>
      </c>
      <c r="G11" s="35">
        <f t="array" ref="G11">TREND('capital processing'!$B$10:$D$10,'capital processing'!$B$2:$D$2,'CCaMC-BCCpUC'!G1)</f>
        <v>800000</v>
      </c>
      <c r="H11" s="35">
        <f t="array" ref="H11">TREND('capital processing'!$B$10:$D$10,'capital processing'!$B$2:$D$2,'CCaMC-BCCpUC'!H1)</f>
        <v>799285.7143</v>
      </c>
      <c r="I11" s="35">
        <f t="array" ref="I11">TREND('capital processing'!$B$10:$D$10,'capital processing'!$B$2:$D$2,'CCaMC-BCCpUC'!I1)</f>
        <v>798571.4286</v>
      </c>
      <c r="J11" s="35">
        <f t="array" ref="J11">TREND('capital processing'!$B$10:$D$10,'capital processing'!$B$2:$D$2,'CCaMC-BCCpUC'!J1)</f>
        <v>797857.1429</v>
      </c>
      <c r="K11" s="35">
        <f t="array" ref="K11">TREND('capital processing'!$B$10:$D$10,'capital processing'!$B$2:$D$2,'CCaMC-BCCpUC'!K1)</f>
        <v>797142.8571</v>
      </c>
      <c r="L11" s="35">
        <f t="array" ref="L11">TREND('capital processing'!$B$10:$D$10,'capital processing'!$B$2:$D$2,'CCaMC-BCCpUC'!L1)</f>
        <v>796428.5714</v>
      </c>
      <c r="M11" s="35">
        <f t="array" ref="M11">TREND('capital processing'!$B$10:$D$10,'capital processing'!$B$2:$D$2,'CCaMC-BCCpUC'!M1)</f>
        <v>795714.2857</v>
      </c>
      <c r="N11" s="35">
        <f t="array" ref="N11">TREND('capital processing'!$B$10:$D$10,'capital processing'!$B$2:$D$2,'CCaMC-BCCpUC'!N1)</f>
        <v>795000</v>
      </c>
      <c r="O11" s="35">
        <f t="array" ref="O11">TREND('capital processing'!$B$10:$D$10,'capital processing'!$B$2:$D$2,'CCaMC-BCCpUC'!O1)</f>
        <v>794285.7143</v>
      </c>
      <c r="P11" s="35">
        <f t="array" ref="P11">TREND('capital processing'!$B$10:$D$10,'capital processing'!$B$2:$D$2,'CCaMC-BCCpUC'!P1)</f>
        <v>793571.4286</v>
      </c>
      <c r="Q11" s="35">
        <f t="array" ref="Q11">TREND('capital processing'!$B$10:$D$10,'capital processing'!$B$2:$D$2,'CCaMC-BCCpUC'!Q1)</f>
        <v>792857.1429</v>
      </c>
      <c r="R11" s="35">
        <f t="array" ref="R11">TREND('capital processing'!$B$10:$D$10,'capital processing'!$B$2:$D$2,'CCaMC-BCCpUC'!R1)</f>
        <v>792142.8571</v>
      </c>
      <c r="S11" s="35">
        <f t="array" ref="S11">TREND('capital processing'!$B$10:$D$10,'capital processing'!$B$2:$D$2,'CCaMC-BCCpUC'!S1)</f>
        <v>791428.5714</v>
      </c>
      <c r="T11" s="35">
        <f t="array" ref="T11">TREND('capital processing'!$B$10:$D$10,'capital processing'!$B$2:$D$2,'CCaMC-BCCpUC'!T1)</f>
        <v>790714.2857</v>
      </c>
      <c r="U11" s="35">
        <f t="array" ref="U11">TREND('capital processing'!$B$10:$D$10,'capital processing'!$B$2:$D$2,'CCaMC-BCCpUC'!U1)</f>
        <v>790000</v>
      </c>
      <c r="V11" s="35">
        <f t="array" ref="V11">TREND('capital processing'!$B$10:$D$10,'capital processing'!$B$2:$D$2,'CCaMC-BCCpUC'!V1)</f>
        <v>789285.7143</v>
      </c>
      <c r="W11" s="35">
        <f t="array" ref="W11">TREND('capital processing'!$B$10:$D$10,'capital processing'!$B$2:$D$2,'CCaMC-BCCpUC'!W1)</f>
        <v>788571.4286</v>
      </c>
      <c r="X11" s="35">
        <f t="array" ref="X11">TREND('capital processing'!$B$10:$D$10,'capital processing'!$B$2:$D$2,'CCaMC-BCCpUC'!X1)</f>
        <v>787857.1429</v>
      </c>
      <c r="Y11" s="35">
        <f t="array" ref="Y11">TREND('capital processing'!$B$10:$D$10,'capital processing'!$B$2:$D$2,'CCaMC-BCCpUC'!Y1)</f>
        <v>787142.8571</v>
      </c>
      <c r="Z11" s="35">
        <f t="array" ref="Z11">TREND('capital processing'!$B$10:$D$10,'capital processing'!$B$2:$D$2,'CCaMC-BCCpUC'!Z1)</f>
        <v>786428.5714</v>
      </c>
      <c r="AA11" s="35">
        <f t="array" ref="AA11">TREND('capital processing'!$B$10:$D$10,'capital processing'!$B$2:$D$2,'CCaMC-BCCpUC'!AA1)</f>
        <v>785714.2857</v>
      </c>
      <c r="AB11" s="35">
        <f t="array" ref="AB11">TREND('capital processing'!$B$10:$D$10,'capital processing'!$B$2:$D$2,'CCaMC-BCCpUC'!AB1)</f>
        <v>785000</v>
      </c>
      <c r="AC11" s="35">
        <f t="array" ref="AC11">TREND('capital processing'!$B$10:$D$10,'capital processing'!$B$2:$D$2,'CCaMC-BCCpUC'!AC1)</f>
        <v>784285.7143</v>
      </c>
      <c r="AD11" s="35">
        <f t="array" ref="AD11">TREND('capital processing'!$B$10:$D$10,'capital processing'!$B$2:$D$2,'CCaMC-BCCpUC'!AD1)</f>
        <v>783571.4286</v>
      </c>
      <c r="AE11" s="35">
        <f t="array" ref="AE11">TREND('capital processing'!$B$10:$D$10,'capital processing'!$B$2:$D$2,'CCaMC-BCCpUC'!AE1)</f>
        <v>782857.1429</v>
      </c>
      <c r="AF11" s="35">
        <f t="array" ref="AF11">TREND('capital processing'!$B$10:$D$10,'capital processing'!$B$2:$D$2,'CCaMC-BCCpUC'!AF1)</f>
        <v>782142.8571</v>
      </c>
      <c r="AG11" s="35">
        <f t="array" ref="AG11">TREND('capital processing'!$B$10:$D$10,'capital processing'!$B$2:$D$2,'CCaMC-BCCpUC'!AG1)</f>
        <v>781428.5714</v>
      </c>
      <c r="AH11" s="35">
        <f t="array" ref="AH11">TREND('capital processing'!$B$10:$D$10,'capital processing'!$B$2:$D$2,'CCaMC-BCCpUC'!AH1)</f>
        <v>780714.2857</v>
      </c>
      <c r="AI11" s="35">
        <f t="array" ref="AI11">TREND('capital processing'!$B$10:$D$10,'capital processing'!$B$2:$D$2,'CCaMC-BCCpUC'!AI1)</f>
        <v>780000</v>
      </c>
      <c r="AJ11" s="35">
        <f t="array" ref="AJ11">TREND('capital processing'!$B$10:$D$10,'capital processing'!$B$2:$D$2,'CCaMC-BCCpUC'!AJ1)</f>
        <v>779285.7143</v>
      </c>
      <c r="AK11" s="35">
        <f t="array" ref="AK11">TREND('capital processing'!$B$10:$D$10,'capital processing'!$B$2:$D$2,'CCaMC-BCCpUC'!AK1)</f>
        <v>778571.4286</v>
      </c>
      <c r="AL11" s="35">
        <f t="array" ref="AL11">TREND('capital processing'!$B$10:$D$10,'capital processing'!$B$2:$D$2,'CCaMC-BCCpUC'!AL1)</f>
        <v>777857.1429</v>
      </c>
      <c r="AM11" s="35">
        <f t="array" ref="AM11">TREND('capital processing'!$B$10:$D$10,'capital processing'!$B$2:$D$2,'CCaMC-BCCpUC'!AM1)</f>
        <v>777142.8571</v>
      </c>
      <c r="AN11" s="35">
        <f t="array" ref="AN11">TREND('capital processing'!$B$10:$D$10,'capital processing'!$B$2:$D$2,'CCaMC-BCCpUC'!AN1)</f>
        <v>776428.5714</v>
      </c>
      <c r="AO11" s="35">
        <f t="array" ref="AO11">TREND('capital processing'!$B$10:$D$10,'capital processing'!$B$2:$D$2,'CCaMC-BCCpUC'!AO1)</f>
        <v>775714.2857</v>
      </c>
      <c r="AP11" s="35">
        <f t="array" ref="AP11">TREND('capital processing'!$B$10:$D$10,'capital processing'!$B$2:$D$2,'CCaMC-BCCpUC'!AP1)</f>
        <v>775000</v>
      </c>
      <c r="AQ11" s="35">
        <f t="array" ref="AQ11">TREND('capital processing'!$B$10:$D$10,'capital processing'!$B$2:$D$2,'CCaMC-BCCpUC'!AQ1)</f>
        <v>774285.7143</v>
      </c>
      <c r="AR11" s="35">
        <f t="array" ref="AR11">TREND('capital processing'!$B$10:$D$10,'capital processing'!$B$2:$D$2,'CCaMC-BCCpUC'!AR1)</f>
        <v>773571.4286</v>
      </c>
      <c r="AS11" s="35">
        <f t="array" ref="AS11">TREND('capital processing'!$B$10:$D$10,'capital processing'!$B$2:$D$2,'CCaMC-BCCpUC'!AS1)</f>
        <v>772857.1429</v>
      </c>
      <c r="AT11" s="35">
        <f t="array" ref="AT11">TREND('capital processing'!$B$10:$D$10,'capital processing'!$B$2:$D$2,'CCaMC-BCCpUC'!AT1)</f>
        <v>772142.8571</v>
      </c>
      <c r="AU11" s="35">
        <f t="array" ref="AU11">TREND('capital processing'!$B$10:$D$10,'capital processing'!$B$2:$D$2,'CCaMC-BCCpUC'!AU1)</f>
        <v>771428.5714</v>
      </c>
      <c r="AV11" s="35">
        <f t="array" ref="AV11">TREND('capital processing'!$B$10:$D$10,'capital processing'!$B$2:$D$2,'CCaMC-BCCpUC'!AV1)</f>
        <v>770714.2857</v>
      </c>
      <c r="AW11" s="35">
        <f t="array" ref="AW11">TREND('capital processing'!$B$10:$D$10,'capital processing'!$B$2:$D$2,'CCaMC-BCCpUC'!AW1)</f>
        <v>770000</v>
      </c>
      <c r="AX11" s="35">
        <f t="array" ref="AX11">TREND('capital processing'!$B$10:$D$10,'capital processing'!$B$2:$D$2,'CCaMC-BCCpUC'!AX1)</f>
        <v>769285.7143</v>
      </c>
      <c r="AY11" s="35">
        <f t="array" ref="AY11">TREND('capital processing'!$B$10:$D$10,'capital processing'!$B$2:$D$2,'CCaMC-BCCpUC'!AY1)</f>
        <v>768571.4286</v>
      </c>
      <c r="AZ11" s="35">
        <f t="array" ref="AZ11">TREND('capital processing'!$B$10:$D$10,'capital processing'!$B$2:$D$2,'CCaMC-BCCpUC'!AZ1)</f>
        <v>767857.1429</v>
      </c>
      <c r="BA11" s="35">
        <f t="array" ref="BA11">TREND('capital processing'!$B$10:$D$10,'capital processing'!$B$2:$D$2,'CCaMC-BCCpUC'!BA1)</f>
        <v>767142.8571</v>
      </c>
    </row>
    <row r="12" ht="14.25" customHeight="1">
      <c r="A12" s="1" t="s">
        <v>147</v>
      </c>
      <c r="B12" s="35">
        <f t="array" ref="B12">TREND('capital processing'!$B$11:$D$11,'capital processing'!$B$2:$D$2,'CCaMC-BCCpUC'!B1)</f>
        <v>691214.2857</v>
      </c>
      <c r="C12" s="35">
        <f t="array" ref="C12">TREND('capital processing'!$B$11:$D$11,'capital processing'!$B$2:$D$2,'CCaMC-BCCpUC'!C1)</f>
        <v>688571.4286</v>
      </c>
      <c r="D12" s="35">
        <f t="array" ref="D12">TREND('capital processing'!$B$11:$D$11,'capital processing'!$B$2:$D$2,'CCaMC-BCCpUC'!D1)</f>
        <v>685928.5714</v>
      </c>
      <c r="E12" s="35">
        <f t="array" ref="E12">TREND('capital processing'!$B$11:$D$11,'capital processing'!$B$2:$D$2,'CCaMC-BCCpUC'!E1)</f>
        <v>683285.7143</v>
      </c>
      <c r="F12" s="35">
        <f t="array" ref="F12">TREND('capital processing'!$B$11:$D$11,'capital processing'!$B$2:$D$2,'CCaMC-BCCpUC'!F1)</f>
        <v>680642.8571</v>
      </c>
      <c r="G12" s="35">
        <f t="array" ref="G12">TREND('capital processing'!$B$11:$D$11,'capital processing'!$B$2:$D$2,'CCaMC-BCCpUC'!G1)</f>
        <v>678000</v>
      </c>
      <c r="H12" s="35">
        <f t="array" ref="H12">TREND('capital processing'!$B$11:$D$11,'capital processing'!$B$2:$D$2,'CCaMC-BCCpUC'!H1)</f>
        <v>675357.1429</v>
      </c>
      <c r="I12" s="35">
        <f t="array" ref="I12">TREND('capital processing'!$B$11:$D$11,'capital processing'!$B$2:$D$2,'CCaMC-BCCpUC'!I1)</f>
        <v>672714.2857</v>
      </c>
      <c r="J12" s="35">
        <f t="array" ref="J12">TREND('capital processing'!$B$11:$D$11,'capital processing'!$B$2:$D$2,'CCaMC-BCCpUC'!J1)</f>
        <v>670071.4286</v>
      </c>
      <c r="K12" s="35">
        <f t="array" ref="K12">TREND('capital processing'!$B$11:$D$11,'capital processing'!$B$2:$D$2,'CCaMC-BCCpUC'!K1)</f>
        <v>667428.5714</v>
      </c>
      <c r="L12" s="35">
        <f t="array" ref="L12">TREND('capital processing'!$B$11:$D$11,'capital processing'!$B$2:$D$2,'CCaMC-BCCpUC'!L1)</f>
        <v>664785.7143</v>
      </c>
      <c r="M12" s="35">
        <f t="array" ref="M12">TREND('capital processing'!$B$11:$D$11,'capital processing'!$B$2:$D$2,'CCaMC-BCCpUC'!M1)</f>
        <v>662142.8571</v>
      </c>
      <c r="N12" s="35">
        <f t="array" ref="N12">TREND('capital processing'!$B$11:$D$11,'capital processing'!$B$2:$D$2,'CCaMC-BCCpUC'!N1)</f>
        <v>659500</v>
      </c>
      <c r="O12" s="35">
        <f t="array" ref="O12">TREND('capital processing'!$B$11:$D$11,'capital processing'!$B$2:$D$2,'CCaMC-BCCpUC'!O1)</f>
        <v>656857.1429</v>
      </c>
      <c r="P12" s="35">
        <f t="array" ref="P12">TREND('capital processing'!$B$11:$D$11,'capital processing'!$B$2:$D$2,'CCaMC-BCCpUC'!P1)</f>
        <v>654214.2857</v>
      </c>
      <c r="Q12" s="35">
        <f t="array" ref="Q12">TREND('capital processing'!$B$11:$D$11,'capital processing'!$B$2:$D$2,'CCaMC-BCCpUC'!Q1)</f>
        <v>651571.4286</v>
      </c>
      <c r="R12" s="35">
        <f t="array" ref="R12">TREND('capital processing'!$B$11:$D$11,'capital processing'!$B$2:$D$2,'CCaMC-BCCpUC'!R1)</f>
        <v>648928.5714</v>
      </c>
      <c r="S12" s="35">
        <f t="array" ref="S12">TREND('capital processing'!$B$11:$D$11,'capital processing'!$B$2:$D$2,'CCaMC-BCCpUC'!S1)</f>
        <v>646285.7143</v>
      </c>
      <c r="T12" s="35">
        <f t="array" ref="T12">TREND('capital processing'!$B$11:$D$11,'capital processing'!$B$2:$D$2,'CCaMC-BCCpUC'!T1)</f>
        <v>643642.8571</v>
      </c>
      <c r="U12" s="35">
        <f t="array" ref="U12">TREND('capital processing'!$B$11:$D$11,'capital processing'!$B$2:$D$2,'CCaMC-BCCpUC'!U1)</f>
        <v>641000</v>
      </c>
      <c r="V12" s="35">
        <f t="array" ref="V12">TREND('capital processing'!$B$11:$D$11,'capital processing'!$B$2:$D$2,'CCaMC-BCCpUC'!V1)</f>
        <v>638357.1429</v>
      </c>
      <c r="W12" s="35">
        <f t="array" ref="W12">TREND('capital processing'!$B$11:$D$11,'capital processing'!$B$2:$D$2,'CCaMC-BCCpUC'!W1)</f>
        <v>635714.2857</v>
      </c>
      <c r="X12" s="35">
        <f t="array" ref="X12">TREND('capital processing'!$B$11:$D$11,'capital processing'!$B$2:$D$2,'CCaMC-BCCpUC'!X1)</f>
        <v>633071.4286</v>
      </c>
      <c r="Y12" s="35">
        <f t="array" ref="Y12">TREND('capital processing'!$B$11:$D$11,'capital processing'!$B$2:$D$2,'CCaMC-BCCpUC'!Y1)</f>
        <v>630428.5714</v>
      </c>
      <c r="Z12" s="35">
        <f t="array" ref="Z12">TREND('capital processing'!$B$11:$D$11,'capital processing'!$B$2:$D$2,'CCaMC-BCCpUC'!Z1)</f>
        <v>627785.7143</v>
      </c>
      <c r="AA12" s="35">
        <f t="array" ref="AA12">TREND('capital processing'!$B$11:$D$11,'capital processing'!$B$2:$D$2,'CCaMC-BCCpUC'!AA1)</f>
        <v>625142.8571</v>
      </c>
      <c r="AB12" s="35">
        <f t="array" ref="AB12">TREND('capital processing'!$B$11:$D$11,'capital processing'!$B$2:$D$2,'CCaMC-BCCpUC'!AB1)</f>
        <v>622500</v>
      </c>
      <c r="AC12" s="35">
        <f t="array" ref="AC12">TREND('capital processing'!$B$11:$D$11,'capital processing'!$B$2:$D$2,'CCaMC-BCCpUC'!AC1)</f>
        <v>619857.1429</v>
      </c>
      <c r="AD12" s="35">
        <f t="array" ref="AD12">TREND('capital processing'!$B$11:$D$11,'capital processing'!$B$2:$D$2,'CCaMC-BCCpUC'!AD1)</f>
        <v>617214.2857</v>
      </c>
      <c r="AE12" s="35">
        <f t="array" ref="AE12">TREND('capital processing'!$B$11:$D$11,'capital processing'!$B$2:$D$2,'CCaMC-BCCpUC'!AE1)</f>
        <v>614571.4286</v>
      </c>
      <c r="AF12" s="35">
        <f t="array" ref="AF12">TREND('capital processing'!$B$11:$D$11,'capital processing'!$B$2:$D$2,'CCaMC-BCCpUC'!AF1)</f>
        <v>611928.5714</v>
      </c>
      <c r="AG12" s="35">
        <f t="array" ref="AG12">TREND('capital processing'!$B$11:$D$11,'capital processing'!$B$2:$D$2,'CCaMC-BCCpUC'!AG1)</f>
        <v>609285.7143</v>
      </c>
      <c r="AH12" s="35">
        <f t="array" ref="AH12">TREND('capital processing'!$B$11:$D$11,'capital processing'!$B$2:$D$2,'CCaMC-BCCpUC'!AH1)</f>
        <v>606642.8571</v>
      </c>
      <c r="AI12" s="35">
        <f t="array" ref="AI12">TREND('capital processing'!$B$11:$D$11,'capital processing'!$B$2:$D$2,'CCaMC-BCCpUC'!AI1)</f>
        <v>604000</v>
      </c>
      <c r="AJ12" s="35">
        <f t="array" ref="AJ12">TREND('capital processing'!$B$11:$D$11,'capital processing'!$B$2:$D$2,'CCaMC-BCCpUC'!AJ1)</f>
        <v>601357.1429</v>
      </c>
      <c r="AK12" s="35">
        <f t="array" ref="AK12">TREND('capital processing'!$B$11:$D$11,'capital processing'!$B$2:$D$2,'CCaMC-BCCpUC'!AK1)</f>
        <v>598714.2857</v>
      </c>
      <c r="AL12" s="35">
        <f t="array" ref="AL12">TREND('capital processing'!$B$11:$D$11,'capital processing'!$B$2:$D$2,'CCaMC-BCCpUC'!AL1)</f>
        <v>596071.4286</v>
      </c>
      <c r="AM12" s="35">
        <f t="array" ref="AM12">TREND('capital processing'!$B$11:$D$11,'capital processing'!$B$2:$D$2,'CCaMC-BCCpUC'!AM1)</f>
        <v>593428.5714</v>
      </c>
      <c r="AN12" s="35">
        <f t="array" ref="AN12">TREND('capital processing'!$B$11:$D$11,'capital processing'!$B$2:$D$2,'CCaMC-BCCpUC'!AN1)</f>
        <v>590785.7143</v>
      </c>
      <c r="AO12" s="35">
        <f t="array" ref="AO12">TREND('capital processing'!$B$11:$D$11,'capital processing'!$B$2:$D$2,'CCaMC-BCCpUC'!AO1)</f>
        <v>588142.8571</v>
      </c>
      <c r="AP12" s="35">
        <f t="array" ref="AP12">TREND('capital processing'!$B$11:$D$11,'capital processing'!$B$2:$D$2,'CCaMC-BCCpUC'!AP1)</f>
        <v>585500</v>
      </c>
      <c r="AQ12" s="35">
        <f t="array" ref="AQ12">TREND('capital processing'!$B$11:$D$11,'capital processing'!$B$2:$D$2,'CCaMC-BCCpUC'!AQ1)</f>
        <v>582857.1429</v>
      </c>
      <c r="AR12" s="35">
        <f t="array" ref="AR12">TREND('capital processing'!$B$11:$D$11,'capital processing'!$B$2:$D$2,'CCaMC-BCCpUC'!AR1)</f>
        <v>580214.2857</v>
      </c>
      <c r="AS12" s="35">
        <f t="array" ref="AS12">TREND('capital processing'!$B$11:$D$11,'capital processing'!$B$2:$D$2,'CCaMC-BCCpUC'!AS1)</f>
        <v>577571.4286</v>
      </c>
      <c r="AT12" s="35">
        <f t="array" ref="AT12">TREND('capital processing'!$B$11:$D$11,'capital processing'!$B$2:$D$2,'CCaMC-BCCpUC'!AT1)</f>
        <v>574928.5714</v>
      </c>
      <c r="AU12" s="35">
        <f t="array" ref="AU12">TREND('capital processing'!$B$11:$D$11,'capital processing'!$B$2:$D$2,'CCaMC-BCCpUC'!AU1)</f>
        <v>572285.7143</v>
      </c>
      <c r="AV12" s="35">
        <f t="array" ref="AV12">TREND('capital processing'!$B$11:$D$11,'capital processing'!$B$2:$D$2,'CCaMC-BCCpUC'!AV1)</f>
        <v>569642.8571</v>
      </c>
      <c r="AW12" s="35">
        <f t="array" ref="AW12">TREND('capital processing'!$B$11:$D$11,'capital processing'!$B$2:$D$2,'CCaMC-BCCpUC'!AW1)</f>
        <v>567000</v>
      </c>
      <c r="AX12" s="35">
        <f t="array" ref="AX12">TREND('capital processing'!$B$11:$D$11,'capital processing'!$B$2:$D$2,'CCaMC-BCCpUC'!AX1)</f>
        <v>564357.1429</v>
      </c>
      <c r="AY12" s="35">
        <f t="array" ref="AY12">TREND('capital processing'!$B$11:$D$11,'capital processing'!$B$2:$D$2,'CCaMC-BCCpUC'!AY1)</f>
        <v>561714.2857</v>
      </c>
      <c r="AZ12" s="35">
        <f t="array" ref="AZ12">TREND('capital processing'!$B$11:$D$11,'capital processing'!$B$2:$D$2,'CCaMC-BCCpUC'!AZ1)</f>
        <v>559071.4286</v>
      </c>
      <c r="BA12" s="35">
        <f t="array" ref="BA12">TREND('capital processing'!$B$11:$D$11,'capital processing'!$B$2:$D$2,'CCaMC-BCCpUC'!BA1)</f>
        <v>556428.5714</v>
      </c>
    </row>
    <row r="13" ht="14.25" customHeight="1">
      <c r="A13" s="1" t="s">
        <v>148</v>
      </c>
      <c r="B13" s="35">
        <f t="array" ref="B13">TREND('capital processing'!$B$12:$D$12,'capital processing'!$B$2:$D$2,'CCaMC-BCCpUC'!B1)</f>
        <v>1646071.429</v>
      </c>
      <c r="C13" s="35">
        <f t="array" ref="C13">TREND('capital processing'!$B$12:$D$12,'capital processing'!$B$2:$D$2,'CCaMC-BCCpUC'!C1)</f>
        <v>1642857.143</v>
      </c>
      <c r="D13" s="35">
        <f t="array" ref="D13">TREND('capital processing'!$B$12:$D$12,'capital processing'!$B$2:$D$2,'CCaMC-BCCpUC'!D1)</f>
        <v>1639642.857</v>
      </c>
      <c r="E13" s="35">
        <f t="array" ref="E13">TREND('capital processing'!$B$12:$D$12,'capital processing'!$B$2:$D$2,'CCaMC-BCCpUC'!E1)</f>
        <v>1636428.571</v>
      </c>
      <c r="F13" s="35">
        <f t="array" ref="F13">TREND('capital processing'!$B$12:$D$12,'capital processing'!$B$2:$D$2,'CCaMC-BCCpUC'!F1)</f>
        <v>1633214.286</v>
      </c>
      <c r="G13" s="35">
        <f t="array" ref="G13">TREND('capital processing'!$B$12:$D$12,'capital processing'!$B$2:$D$2,'CCaMC-BCCpUC'!G1)</f>
        <v>1630000</v>
      </c>
      <c r="H13" s="35">
        <f t="array" ref="H13">TREND('capital processing'!$B$12:$D$12,'capital processing'!$B$2:$D$2,'CCaMC-BCCpUC'!H1)</f>
        <v>1626785.714</v>
      </c>
      <c r="I13" s="35">
        <f t="array" ref="I13">TREND('capital processing'!$B$12:$D$12,'capital processing'!$B$2:$D$2,'CCaMC-BCCpUC'!I1)</f>
        <v>1623571.429</v>
      </c>
      <c r="J13" s="35">
        <f t="array" ref="J13">TREND('capital processing'!$B$12:$D$12,'capital processing'!$B$2:$D$2,'CCaMC-BCCpUC'!J1)</f>
        <v>1620357.143</v>
      </c>
      <c r="K13" s="35">
        <f t="array" ref="K13">TREND('capital processing'!$B$12:$D$12,'capital processing'!$B$2:$D$2,'CCaMC-BCCpUC'!K1)</f>
        <v>1617142.857</v>
      </c>
      <c r="L13" s="35">
        <f t="array" ref="L13">TREND('capital processing'!$B$12:$D$12,'capital processing'!$B$2:$D$2,'CCaMC-BCCpUC'!L1)</f>
        <v>1613928.571</v>
      </c>
      <c r="M13" s="35">
        <f t="array" ref="M13">TREND('capital processing'!$B$12:$D$12,'capital processing'!$B$2:$D$2,'CCaMC-BCCpUC'!M1)</f>
        <v>1610714.286</v>
      </c>
      <c r="N13" s="35">
        <f t="array" ref="N13">TREND('capital processing'!$B$12:$D$12,'capital processing'!$B$2:$D$2,'CCaMC-BCCpUC'!N1)</f>
        <v>1607500</v>
      </c>
      <c r="O13" s="35">
        <f t="array" ref="O13">TREND('capital processing'!$B$12:$D$12,'capital processing'!$B$2:$D$2,'CCaMC-BCCpUC'!O1)</f>
        <v>1604285.714</v>
      </c>
      <c r="P13" s="35">
        <f t="array" ref="P13">TREND('capital processing'!$B$12:$D$12,'capital processing'!$B$2:$D$2,'CCaMC-BCCpUC'!P1)</f>
        <v>1601071.429</v>
      </c>
      <c r="Q13" s="35">
        <f t="array" ref="Q13">TREND('capital processing'!$B$12:$D$12,'capital processing'!$B$2:$D$2,'CCaMC-BCCpUC'!Q1)</f>
        <v>1597857.143</v>
      </c>
      <c r="R13" s="35">
        <f t="array" ref="R13">TREND('capital processing'!$B$12:$D$12,'capital processing'!$B$2:$D$2,'CCaMC-BCCpUC'!R1)</f>
        <v>1594642.857</v>
      </c>
      <c r="S13" s="35">
        <f t="array" ref="S13">TREND('capital processing'!$B$12:$D$12,'capital processing'!$B$2:$D$2,'CCaMC-BCCpUC'!S1)</f>
        <v>1591428.571</v>
      </c>
      <c r="T13" s="35">
        <f t="array" ref="T13">TREND('capital processing'!$B$12:$D$12,'capital processing'!$B$2:$D$2,'CCaMC-BCCpUC'!T1)</f>
        <v>1588214.286</v>
      </c>
      <c r="U13" s="35">
        <f t="array" ref="U13">TREND('capital processing'!$B$12:$D$12,'capital processing'!$B$2:$D$2,'CCaMC-BCCpUC'!U1)</f>
        <v>1585000</v>
      </c>
      <c r="V13" s="35">
        <f t="array" ref="V13">TREND('capital processing'!$B$12:$D$12,'capital processing'!$B$2:$D$2,'CCaMC-BCCpUC'!V1)</f>
        <v>1581785.714</v>
      </c>
      <c r="W13" s="35">
        <f t="array" ref="W13">TREND('capital processing'!$B$12:$D$12,'capital processing'!$B$2:$D$2,'CCaMC-BCCpUC'!W1)</f>
        <v>1578571.429</v>
      </c>
      <c r="X13" s="35">
        <f t="array" ref="X13">TREND('capital processing'!$B$12:$D$12,'capital processing'!$B$2:$D$2,'CCaMC-BCCpUC'!X1)</f>
        <v>1575357.143</v>
      </c>
      <c r="Y13" s="35">
        <f t="array" ref="Y13">TREND('capital processing'!$B$12:$D$12,'capital processing'!$B$2:$D$2,'CCaMC-BCCpUC'!Y1)</f>
        <v>1572142.857</v>
      </c>
      <c r="Z13" s="35">
        <f t="array" ref="Z13">TREND('capital processing'!$B$12:$D$12,'capital processing'!$B$2:$D$2,'CCaMC-BCCpUC'!Z1)</f>
        <v>1568928.571</v>
      </c>
      <c r="AA13" s="35">
        <f t="array" ref="AA13">TREND('capital processing'!$B$12:$D$12,'capital processing'!$B$2:$D$2,'CCaMC-BCCpUC'!AA1)</f>
        <v>1565714.286</v>
      </c>
      <c r="AB13" s="35">
        <f t="array" ref="AB13">TREND('capital processing'!$B$12:$D$12,'capital processing'!$B$2:$D$2,'CCaMC-BCCpUC'!AB1)</f>
        <v>1562500</v>
      </c>
      <c r="AC13" s="35">
        <f t="array" ref="AC13">TREND('capital processing'!$B$12:$D$12,'capital processing'!$B$2:$D$2,'CCaMC-BCCpUC'!AC1)</f>
        <v>1559285.714</v>
      </c>
      <c r="AD13" s="35">
        <f t="array" ref="AD13">TREND('capital processing'!$B$12:$D$12,'capital processing'!$B$2:$D$2,'CCaMC-BCCpUC'!AD1)</f>
        <v>1556071.429</v>
      </c>
      <c r="AE13" s="35">
        <f t="array" ref="AE13">TREND('capital processing'!$B$12:$D$12,'capital processing'!$B$2:$D$2,'CCaMC-BCCpUC'!AE1)</f>
        <v>1552857.143</v>
      </c>
      <c r="AF13" s="35">
        <f t="array" ref="AF13">TREND('capital processing'!$B$12:$D$12,'capital processing'!$B$2:$D$2,'CCaMC-BCCpUC'!AF1)</f>
        <v>1549642.857</v>
      </c>
      <c r="AG13" s="35">
        <f t="array" ref="AG13">TREND('capital processing'!$B$12:$D$12,'capital processing'!$B$2:$D$2,'CCaMC-BCCpUC'!AG1)</f>
        <v>1546428.571</v>
      </c>
      <c r="AH13" s="35">
        <f t="array" ref="AH13">TREND('capital processing'!$B$12:$D$12,'capital processing'!$B$2:$D$2,'CCaMC-BCCpUC'!AH1)</f>
        <v>1543214.286</v>
      </c>
      <c r="AI13" s="35">
        <f t="array" ref="AI13">TREND('capital processing'!$B$12:$D$12,'capital processing'!$B$2:$D$2,'CCaMC-BCCpUC'!AI1)</f>
        <v>1540000</v>
      </c>
      <c r="AJ13" s="35">
        <f t="array" ref="AJ13">TREND('capital processing'!$B$12:$D$12,'capital processing'!$B$2:$D$2,'CCaMC-BCCpUC'!AJ1)</f>
        <v>1536785.714</v>
      </c>
      <c r="AK13" s="35">
        <f t="array" ref="AK13">TREND('capital processing'!$B$12:$D$12,'capital processing'!$B$2:$D$2,'CCaMC-BCCpUC'!AK1)</f>
        <v>1533571.429</v>
      </c>
      <c r="AL13" s="35">
        <f t="array" ref="AL13">TREND('capital processing'!$B$12:$D$12,'capital processing'!$B$2:$D$2,'CCaMC-BCCpUC'!AL1)</f>
        <v>1530357.143</v>
      </c>
      <c r="AM13" s="35">
        <f t="array" ref="AM13">TREND('capital processing'!$B$12:$D$12,'capital processing'!$B$2:$D$2,'CCaMC-BCCpUC'!AM1)</f>
        <v>1527142.857</v>
      </c>
      <c r="AN13" s="35">
        <f t="array" ref="AN13">TREND('capital processing'!$B$12:$D$12,'capital processing'!$B$2:$D$2,'CCaMC-BCCpUC'!AN1)</f>
        <v>1523928.571</v>
      </c>
      <c r="AO13" s="35">
        <f t="array" ref="AO13">TREND('capital processing'!$B$12:$D$12,'capital processing'!$B$2:$D$2,'CCaMC-BCCpUC'!AO1)</f>
        <v>1520714.286</v>
      </c>
      <c r="AP13" s="35">
        <f t="array" ref="AP13">TREND('capital processing'!$B$12:$D$12,'capital processing'!$B$2:$D$2,'CCaMC-BCCpUC'!AP1)</f>
        <v>1517500</v>
      </c>
      <c r="AQ13" s="35">
        <f t="array" ref="AQ13">TREND('capital processing'!$B$12:$D$12,'capital processing'!$B$2:$D$2,'CCaMC-BCCpUC'!AQ1)</f>
        <v>1514285.714</v>
      </c>
      <c r="AR13" s="35">
        <f t="array" ref="AR13">TREND('capital processing'!$B$12:$D$12,'capital processing'!$B$2:$D$2,'CCaMC-BCCpUC'!AR1)</f>
        <v>1511071.429</v>
      </c>
      <c r="AS13" s="35">
        <f t="array" ref="AS13">TREND('capital processing'!$B$12:$D$12,'capital processing'!$B$2:$D$2,'CCaMC-BCCpUC'!AS1)</f>
        <v>1507857.143</v>
      </c>
      <c r="AT13" s="35">
        <f t="array" ref="AT13">TREND('capital processing'!$B$12:$D$12,'capital processing'!$B$2:$D$2,'CCaMC-BCCpUC'!AT1)</f>
        <v>1504642.857</v>
      </c>
      <c r="AU13" s="35">
        <f t="array" ref="AU13">TREND('capital processing'!$B$12:$D$12,'capital processing'!$B$2:$D$2,'CCaMC-BCCpUC'!AU1)</f>
        <v>1501428.571</v>
      </c>
      <c r="AV13" s="35">
        <f t="array" ref="AV13">TREND('capital processing'!$B$12:$D$12,'capital processing'!$B$2:$D$2,'CCaMC-BCCpUC'!AV1)</f>
        <v>1498214.286</v>
      </c>
      <c r="AW13" s="35">
        <f t="array" ref="AW13">TREND('capital processing'!$B$12:$D$12,'capital processing'!$B$2:$D$2,'CCaMC-BCCpUC'!AW1)</f>
        <v>1495000</v>
      </c>
      <c r="AX13" s="35">
        <f t="array" ref="AX13">TREND('capital processing'!$B$12:$D$12,'capital processing'!$B$2:$D$2,'CCaMC-BCCpUC'!AX1)</f>
        <v>1491785.714</v>
      </c>
      <c r="AY13" s="35">
        <f t="array" ref="AY13">TREND('capital processing'!$B$12:$D$12,'capital processing'!$B$2:$D$2,'CCaMC-BCCpUC'!AY1)</f>
        <v>1488571.429</v>
      </c>
      <c r="AZ13" s="35">
        <f t="array" ref="AZ13">TREND('capital processing'!$B$12:$D$12,'capital processing'!$B$2:$D$2,'CCaMC-BCCpUC'!AZ1)</f>
        <v>1485357.143</v>
      </c>
      <c r="BA13" s="35">
        <f t="array" ref="BA13">TREND('capital processing'!$B$12:$D$12,'capital processing'!$B$2:$D$2,'CCaMC-BCCpUC'!BA1)</f>
        <v>1482142.857</v>
      </c>
    </row>
    <row r="14" ht="14.25" customHeight="1">
      <c r="A14" s="1" t="s">
        <v>149</v>
      </c>
      <c r="B14" s="35">
        <f t="array" ref="B14">TREND('capital processing'!$B$13:$D$13,'capital processing'!$B$2:$D$2,'CCaMC-BCCpUC'!B1)</f>
        <v>3448428.571</v>
      </c>
      <c r="C14" s="35">
        <f t="array" ref="C14">TREND('capital processing'!$B$13:$D$13,'capital processing'!$B$2:$D$2,'CCaMC-BCCpUC'!C1)</f>
        <v>3417142.857</v>
      </c>
      <c r="D14" s="35">
        <f t="array" ref="D14">TREND('capital processing'!$B$13:$D$13,'capital processing'!$B$2:$D$2,'CCaMC-BCCpUC'!D1)</f>
        <v>3385857.143</v>
      </c>
      <c r="E14" s="35">
        <f t="array" ref="E14">TREND('capital processing'!$B$13:$D$13,'capital processing'!$B$2:$D$2,'CCaMC-BCCpUC'!E1)</f>
        <v>3354571.429</v>
      </c>
      <c r="F14" s="35">
        <f t="array" ref="F14">TREND('capital processing'!$B$13:$D$13,'capital processing'!$B$2:$D$2,'CCaMC-BCCpUC'!F1)</f>
        <v>3323285.714</v>
      </c>
      <c r="G14" s="35">
        <f t="array" ref="G14">TREND('capital processing'!$B$13:$D$13,'capital processing'!$B$2:$D$2,'CCaMC-BCCpUC'!G1)</f>
        <v>3292000</v>
      </c>
      <c r="H14" s="35">
        <f t="array" ref="H14">TREND('capital processing'!$B$13:$D$13,'capital processing'!$B$2:$D$2,'CCaMC-BCCpUC'!H1)</f>
        <v>3260714.286</v>
      </c>
      <c r="I14" s="35">
        <f t="array" ref="I14">TREND('capital processing'!$B$13:$D$13,'capital processing'!$B$2:$D$2,'CCaMC-BCCpUC'!I1)</f>
        <v>3229428.571</v>
      </c>
      <c r="J14" s="35">
        <f t="array" ref="J14">TREND('capital processing'!$B$13:$D$13,'capital processing'!$B$2:$D$2,'CCaMC-BCCpUC'!J1)</f>
        <v>3198142.857</v>
      </c>
      <c r="K14" s="35">
        <f t="array" ref="K14">TREND('capital processing'!$B$13:$D$13,'capital processing'!$B$2:$D$2,'CCaMC-BCCpUC'!K1)</f>
        <v>3166857.143</v>
      </c>
      <c r="L14" s="35">
        <f t="array" ref="L14">TREND('capital processing'!$B$13:$D$13,'capital processing'!$B$2:$D$2,'CCaMC-BCCpUC'!L1)</f>
        <v>3135571.429</v>
      </c>
      <c r="M14" s="35">
        <f t="array" ref="M14">TREND('capital processing'!$B$13:$D$13,'capital processing'!$B$2:$D$2,'CCaMC-BCCpUC'!M1)</f>
        <v>3104285.714</v>
      </c>
      <c r="N14" s="35">
        <f t="array" ref="N14">TREND('capital processing'!$B$13:$D$13,'capital processing'!$B$2:$D$2,'CCaMC-BCCpUC'!N1)</f>
        <v>3073000</v>
      </c>
      <c r="O14" s="35">
        <f t="array" ref="O14">TREND('capital processing'!$B$13:$D$13,'capital processing'!$B$2:$D$2,'CCaMC-BCCpUC'!O1)</f>
        <v>3041714.286</v>
      </c>
      <c r="P14" s="35">
        <f t="array" ref="P14">TREND('capital processing'!$B$13:$D$13,'capital processing'!$B$2:$D$2,'CCaMC-BCCpUC'!P1)</f>
        <v>3010428.571</v>
      </c>
      <c r="Q14" s="35">
        <f t="array" ref="Q14">TREND('capital processing'!$B$13:$D$13,'capital processing'!$B$2:$D$2,'CCaMC-BCCpUC'!Q1)</f>
        <v>2979142.857</v>
      </c>
      <c r="R14" s="35">
        <f t="array" ref="R14">TREND('capital processing'!$B$13:$D$13,'capital processing'!$B$2:$D$2,'CCaMC-BCCpUC'!R1)</f>
        <v>2947857.143</v>
      </c>
      <c r="S14" s="35">
        <f t="array" ref="S14">TREND('capital processing'!$B$13:$D$13,'capital processing'!$B$2:$D$2,'CCaMC-BCCpUC'!S1)</f>
        <v>2916571.429</v>
      </c>
      <c r="T14" s="35">
        <f t="array" ref="T14">TREND('capital processing'!$B$13:$D$13,'capital processing'!$B$2:$D$2,'CCaMC-BCCpUC'!T1)</f>
        <v>2885285.714</v>
      </c>
      <c r="U14" s="35">
        <f t="array" ref="U14">TREND('capital processing'!$B$13:$D$13,'capital processing'!$B$2:$D$2,'CCaMC-BCCpUC'!U1)</f>
        <v>2854000</v>
      </c>
      <c r="V14" s="35">
        <f t="array" ref="V14">TREND('capital processing'!$B$13:$D$13,'capital processing'!$B$2:$D$2,'CCaMC-BCCpUC'!V1)</f>
        <v>2822714.286</v>
      </c>
      <c r="W14" s="35">
        <f t="array" ref="W14">TREND('capital processing'!$B$13:$D$13,'capital processing'!$B$2:$D$2,'CCaMC-BCCpUC'!W1)</f>
        <v>2791428.571</v>
      </c>
      <c r="X14" s="35">
        <f t="array" ref="X14">TREND('capital processing'!$B$13:$D$13,'capital processing'!$B$2:$D$2,'CCaMC-BCCpUC'!X1)</f>
        <v>2760142.857</v>
      </c>
      <c r="Y14" s="35">
        <f t="array" ref="Y14">TREND('capital processing'!$B$13:$D$13,'capital processing'!$B$2:$D$2,'CCaMC-BCCpUC'!Y1)</f>
        <v>2728857.143</v>
      </c>
      <c r="Z14" s="35">
        <f t="array" ref="Z14">TREND('capital processing'!$B$13:$D$13,'capital processing'!$B$2:$D$2,'CCaMC-BCCpUC'!Z1)</f>
        <v>2697571.429</v>
      </c>
      <c r="AA14" s="35">
        <f t="array" ref="AA14">TREND('capital processing'!$B$13:$D$13,'capital processing'!$B$2:$D$2,'CCaMC-BCCpUC'!AA1)</f>
        <v>2666285.714</v>
      </c>
      <c r="AB14" s="35">
        <f t="array" ref="AB14">TREND('capital processing'!$B$13:$D$13,'capital processing'!$B$2:$D$2,'CCaMC-BCCpUC'!AB1)</f>
        <v>2635000</v>
      </c>
      <c r="AC14" s="35">
        <f t="array" ref="AC14">TREND('capital processing'!$B$13:$D$13,'capital processing'!$B$2:$D$2,'CCaMC-BCCpUC'!AC1)</f>
        <v>2603714.286</v>
      </c>
      <c r="AD14" s="35">
        <f t="array" ref="AD14">TREND('capital processing'!$B$13:$D$13,'capital processing'!$B$2:$D$2,'CCaMC-BCCpUC'!AD1)</f>
        <v>2572428.571</v>
      </c>
      <c r="AE14" s="35">
        <f t="array" ref="AE14">TREND('capital processing'!$B$13:$D$13,'capital processing'!$B$2:$D$2,'CCaMC-BCCpUC'!AE1)</f>
        <v>2541142.857</v>
      </c>
      <c r="AF14" s="35">
        <f t="array" ref="AF14">TREND('capital processing'!$B$13:$D$13,'capital processing'!$B$2:$D$2,'CCaMC-BCCpUC'!AF1)</f>
        <v>2509857.143</v>
      </c>
      <c r="AG14" s="35">
        <f t="array" ref="AG14">TREND('capital processing'!$B$13:$D$13,'capital processing'!$B$2:$D$2,'CCaMC-BCCpUC'!AG1)</f>
        <v>2478571.429</v>
      </c>
      <c r="AH14" s="35">
        <f t="array" ref="AH14">TREND('capital processing'!$B$13:$D$13,'capital processing'!$B$2:$D$2,'CCaMC-BCCpUC'!AH1)</f>
        <v>2447285.714</v>
      </c>
      <c r="AI14" s="35">
        <f t="array" ref="AI14">TREND('capital processing'!$B$13:$D$13,'capital processing'!$B$2:$D$2,'CCaMC-BCCpUC'!AI1)</f>
        <v>2416000</v>
      </c>
      <c r="AJ14" s="35">
        <f t="array" ref="AJ14">TREND('capital processing'!$B$13:$D$13,'capital processing'!$B$2:$D$2,'CCaMC-BCCpUC'!AJ1)</f>
        <v>2384714.286</v>
      </c>
      <c r="AK14" s="35">
        <f t="array" ref="AK14">TREND('capital processing'!$B$13:$D$13,'capital processing'!$B$2:$D$2,'CCaMC-BCCpUC'!AK1)</f>
        <v>2353428.571</v>
      </c>
      <c r="AL14" s="35">
        <f t="array" ref="AL14">TREND('capital processing'!$B$13:$D$13,'capital processing'!$B$2:$D$2,'CCaMC-BCCpUC'!AL1)</f>
        <v>2322142.857</v>
      </c>
      <c r="AM14" s="35">
        <f t="array" ref="AM14">TREND('capital processing'!$B$13:$D$13,'capital processing'!$B$2:$D$2,'CCaMC-BCCpUC'!AM1)</f>
        <v>2290857.143</v>
      </c>
      <c r="AN14" s="35">
        <f t="array" ref="AN14">TREND('capital processing'!$B$13:$D$13,'capital processing'!$B$2:$D$2,'CCaMC-BCCpUC'!AN1)</f>
        <v>2259571.429</v>
      </c>
      <c r="AO14" s="35">
        <f t="array" ref="AO14">TREND('capital processing'!$B$13:$D$13,'capital processing'!$B$2:$D$2,'CCaMC-BCCpUC'!AO1)</f>
        <v>2228285.714</v>
      </c>
      <c r="AP14" s="35">
        <f t="array" ref="AP14">TREND('capital processing'!$B$13:$D$13,'capital processing'!$B$2:$D$2,'CCaMC-BCCpUC'!AP1)</f>
        <v>2197000</v>
      </c>
      <c r="AQ14" s="35">
        <f t="array" ref="AQ14">TREND('capital processing'!$B$13:$D$13,'capital processing'!$B$2:$D$2,'CCaMC-BCCpUC'!AQ1)</f>
        <v>2165714.286</v>
      </c>
      <c r="AR14" s="35">
        <f t="array" ref="AR14">TREND('capital processing'!$B$13:$D$13,'capital processing'!$B$2:$D$2,'CCaMC-BCCpUC'!AR1)</f>
        <v>2134428.571</v>
      </c>
      <c r="AS14" s="35">
        <f t="array" ref="AS14">TREND('capital processing'!$B$13:$D$13,'capital processing'!$B$2:$D$2,'CCaMC-BCCpUC'!AS1)</f>
        <v>2103142.857</v>
      </c>
      <c r="AT14" s="35">
        <f t="array" ref="AT14">TREND('capital processing'!$B$13:$D$13,'capital processing'!$B$2:$D$2,'CCaMC-BCCpUC'!AT1)</f>
        <v>2071857.143</v>
      </c>
      <c r="AU14" s="35">
        <f t="array" ref="AU14">TREND('capital processing'!$B$13:$D$13,'capital processing'!$B$2:$D$2,'CCaMC-BCCpUC'!AU1)</f>
        <v>2040571.429</v>
      </c>
      <c r="AV14" s="35">
        <f t="array" ref="AV14">TREND('capital processing'!$B$13:$D$13,'capital processing'!$B$2:$D$2,'CCaMC-BCCpUC'!AV1)</f>
        <v>2009285.714</v>
      </c>
      <c r="AW14" s="35">
        <f t="array" ref="AW14">TREND('capital processing'!$B$13:$D$13,'capital processing'!$B$2:$D$2,'CCaMC-BCCpUC'!AW1)</f>
        <v>1978000</v>
      </c>
      <c r="AX14" s="35">
        <f t="array" ref="AX14">TREND('capital processing'!$B$13:$D$13,'capital processing'!$B$2:$D$2,'CCaMC-BCCpUC'!AX1)</f>
        <v>1946714.286</v>
      </c>
      <c r="AY14" s="35">
        <f t="array" ref="AY14">TREND('capital processing'!$B$13:$D$13,'capital processing'!$B$2:$D$2,'CCaMC-BCCpUC'!AY1)</f>
        <v>1915428.571</v>
      </c>
      <c r="AZ14" s="35">
        <f t="array" ref="AZ14">TREND('capital processing'!$B$13:$D$13,'capital processing'!$B$2:$D$2,'CCaMC-BCCpUC'!AZ1)</f>
        <v>1884142.857</v>
      </c>
      <c r="BA14" s="35">
        <f t="array" ref="BA14">TREND('capital processing'!$B$13:$D$13,'capital processing'!$B$2:$D$2,'CCaMC-BCCpUC'!BA1)</f>
        <v>1852857.143</v>
      </c>
    </row>
    <row r="15" ht="14.25" customHeight="1">
      <c r="A15" s="20" t="s">
        <v>150</v>
      </c>
      <c r="B15" s="35">
        <f t="array" ref="B15">TREND('capital processing'!$B$14:$D$14,'capital processing'!$B$2:$D$2,'CCaMC-BCCpUC'!B1)</f>
        <v>803571.4286</v>
      </c>
      <c r="C15" s="35">
        <f t="array" ref="C15">TREND('capital processing'!$B$14:$D$14,'capital processing'!$B$2:$D$2,'CCaMC-BCCpUC'!C1)</f>
        <v>802857.1429</v>
      </c>
      <c r="D15" s="35">
        <f t="array" ref="D15">TREND('capital processing'!$B$14:$D$14,'capital processing'!$B$2:$D$2,'CCaMC-BCCpUC'!D1)</f>
        <v>802142.8571</v>
      </c>
      <c r="E15" s="35">
        <f t="array" ref="E15">TREND('capital processing'!$B$14:$D$14,'capital processing'!$B$2:$D$2,'CCaMC-BCCpUC'!E1)</f>
        <v>801428.5714</v>
      </c>
      <c r="F15" s="35">
        <f t="array" ref="F15">TREND('capital processing'!$B$14:$D$14,'capital processing'!$B$2:$D$2,'CCaMC-BCCpUC'!F1)</f>
        <v>800714.2857</v>
      </c>
      <c r="G15" s="35">
        <f t="array" ref="G15">TREND('capital processing'!$B$14:$D$14,'capital processing'!$B$2:$D$2,'CCaMC-BCCpUC'!G1)</f>
        <v>800000</v>
      </c>
      <c r="H15" s="35">
        <f t="array" ref="H15">TREND('capital processing'!$B$14:$D$14,'capital processing'!$B$2:$D$2,'CCaMC-BCCpUC'!H1)</f>
        <v>799285.7143</v>
      </c>
      <c r="I15" s="35">
        <f t="array" ref="I15">TREND('capital processing'!$B$14:$D$14,'capital processing'!$B$2:$D$2,'CCaMC-BCCpUC'!I1)</f>
        <v>798571.4286</v>
      </c>
      <c r="J15" s="35">
        <f t="array" ref="J15">TREND('capital processing'!$B$14:$D$14,'capital processing'!$B$2:$D$2,'CCaMC-BCCpUC'!J1)</f>
        <v>797857.1429</v>
      </c>
      <c r="K15" s="35">
        <f t="array" ref="K15">TREND('capital processing'!$B$14:$D$14,'capital processing'!$B$2:$D$2,'CCaMC-BCCpUC'!K1)</f>
        <v>797142.8571</v>
      </c>
      <c r="L15" s="35">
        <f t="array" ref="L15">TREND('capital processing'!$B$14:$D$14,'capital processing'!$B$2:$D$2,'CCaMC-BCCpUC'!L1)</f>
        <v>796428.5714</v>
      </c>
      <c r="M15" s="35">
        <f t="array" ref="M15">TREND('capital processing'!$B$14:$D$14,'capital processing'!$B$2:$D$2,'CCaMC-BCCpUC'!M1)</f>
        <v>795714.2857</v>
      </c>
      <c r="N15" s="35">
        <f t="array" ref="N15">TREND('capital processing'!$B$14:$D$14,'capital processing'!$B$2:$D$2,'CCaMC-BCCpUC'!N1)</f>
        <v>795000</v>
      </c>
      <c r="O15" s="35">
        <f t="array" ref="O15">TREND('capital processing'!$B$14:$D$14,'capital processing'!$B$2:$D$2,'CCaMC-BCCpUC'!O1)</f>
        <v>794285.7143</v>
      </c>
      <c r="P15" s="35">
        <f t="array" ref="P15">TREND('capital processing'!$B$14:$D$14,'capital processing'!$B$2:$D$2,'CCaMC-BCCpUC'!P1)</f>
        <v>793571.4286</v>
      </c>
      <c r="Q15" s="35">
        <f t="array" ref="Q15">TREND('capital processing'!$B$14:$D$14,'capital processing'!$B$2:$D$2,'CCaMC-BCCpUC'!Q1)</f>
        <v>792857.1429</v>
      </c>
      <c r="R15" s="35">
        <f t="array" ref="R15">TREND('capital processing'!$B$14:$D$14,'capital processing'!$B$2:$D$2,'CCaMC-BCCpUC'!R1)</f>
        <v>792142.8571</v>
      </c>
      <c r="S15" s="35">
        <f t="array" ref="S15">TREND('capital processing'!$B$14:$D$14,'capital processing'!$B$2:$D$2,'CCaMC-BCCpUC'!S1)</f>
        <v>791428.5714</v>
      </c>
      <c r="T15" s="35">
        <f t="array" ref="T15">TREND('capital processing'!$B$14:$D$14,'capital processing'!$B$2:$D$2,'CCaMC-BCCpUC'!T1)</f>
        <v>790714.2857</v>
      </c>
      <c r="U15" s="35">
        <f t="array" ref="U15">TREND('capital processing'!$B$14:$D$14,'capital processing'!$B$2:$D$2,'CCaMC-BCCpUC'!U1)</f>
        <v>790000</v>
      </c>
      <c r="V15" s="35">
        <f t="array" ref="V15">TREND('capital processing'!$B$14:$D$14,'capital processing'!$B$2:$D$2,'CCaMC-BCCpUC'!V1)</f>
        <v>789285.7143</v>
      </c>
      <c r="W15" s="35">
        <f t="array" ref="W15">TREND('capital processing'!$B$14:$D$14,'capital processing'!$B$2:$D$2,'CCaMC-BCCpUC'!W1)</f>
        <v>788571.4286</v>
      </c>
      <c r="X15" s="35">
        <f t="array" ref="X15">TREND('capital processing'!$B$14:$D$14,'capital processing'!$B$2:$D$2,'CCaMC-BCCpUC'!X1)</f>
        <v>787857.1429</v>
      </c>
      <c r="Y15" s="35">
        <f t="array" ref="Y15">TREND('capital processing'!$B$14:$D$14,'capital processing'!$B$2:$D$2,'CCaMC-BCCpUC'!Y1)</f>
        <v>787142.8571</v>
      </c>
      <c r="Z15" s="35">
        <f t="array" ref="Z15">TREND('capital processing'!$B$14:$D$14,'capital processing'!$B$2:$D$2,'CCaMC-BCCpUC'!Z1)</f>
        <v>786428.5714</v>
      </c>
      <c r="AA15" s="35">
        <f t="array" ref="AA15">TREND('capital processing'!$B$14:$D$14,'capital processing'!$B$2:$D$2,'CCaMC-BCCpUC'!AA1)</f>
        <v>785714.2857</v>
      </c>
      <c r="AB15" s="35">
        <f t="array" ref="AB15">TREND('capital processing'!$B$14:$D$14,'capital processing'!$B$2:$D$2,'CCaMC-BCCpUC'!AB1)</f>
        <v>785000</v>
      </c>
      <c r="AC15" s="35">
        <f t="array" ref="AC15">TREND('capital processing'!$B$14:$D$14,'capital processing'!$B$2:$D$2,'CCaMC-BCCpUC'!AC1)</f>
        <v>784285.7143</v>
      </c>
      <c r="AD15" s="35">
        <f t="array" ref="AD15">TREND('capital processing'!$B$14:$D$14,'capital processing'!$B$2:$D$2,'CCaMC-BCCpUC'!AD1)</f>
        <v>783571.4286</v>
      </c>
      <c r="AE15" s="35">
        <f t="array" ref="AE15">TREND('capital processing'!$B$14:$D$14,'capital processing'!$B$2:$D$2,'CCaMC-BCCpUC'!AE1)</f>
        <v>782857.1429</v>
      </c>
      <c r="AF15" s="35">
        <f t="array" ref="AF15">TREND('capital processing'!$B$14:$D$14,'capital processing'!$B$2:$D$2,'CCaMC-BCCpUC'!AF1)</f>
        <v>782142.8571</v>
      </c>
      <c r="AG15" s="35">
        <f t="array" ref="AG15">TREND('capital processing'!$B$14:$D$14,'capital processing'!$B$2:$D$2,'CCaMC-BCCpUC'!AG1)</f>
        <v>781428.5714</v>
      </c>
      <c r="AH15" s="35">
        <f t="array" ref="AH15">TREND('capital processing'!$B$14:$D$14,'capital processing'!$B$2:$D$2,'CCaMC-BCCpUC'!AH1)</f>
        <v>780714.2857</v>
      </c>
      <c r="AI15" s="35">
        <f t="array" ref="AI15">TREND('capital processing'!$B$14:$D$14,'capital processing'!$B$2:$D$2,'CCaMC-BCCpUC'!AI1)</f>
        <v>780000</v>
      </c>
      <c r="AJ15" s="35">
        <f t="array" ref="AJ15">TREND('capital processing'!$B$14:$D$14,'capital processing'!$B$2:$D$2,'CCaMC-BCCpUC'!AJ1)</f>
        <v>779285.7143</v>
      </c>
      <c r="AK15" s="35">
        <f t="array" ref="AK15">TREND('capital processing'!$B$14:$D$14,'capital processing'!$B$2:$D$2,'CCaMC-BCCpUC'!AK1)</f>
        <v>778571.4286</v>
      </c>
      <c r="AL15" s="35">
        <f t="array" ref="AL15">TREND('capital processing'!$B$14:$D$14,'capital processing'!$B$2:$D$2,'CCaMC-BCCpUC'!AL1)</f>
        <v>777857.1429</v>
      </c>
      <c r="AM15" s="35">
        <f t="array" ref="AM15">TREND('capital processing'!$B$14:$D$14,'capital processing'!$B$2:$D$2,'CCaMC-BCCpUC'!AM1)</f>
        <v>777142.8571</v>
      </c>
      <c r="AN15" s="35">
        <f t="array" ref="AN15">TREND('capital processing'!$B$14:$D$14,'capital processing'!$B$2:$D$2,'CCaMC-BCCpUC'!AN1)</f>
        <v>776428.5714</v>
      </c>
      <c r="AO15" s="35">
        <f t="array" ref="AO15">TREND('capital processing'!$B$14:$D$14,'capital processing'!$B$2:$D$2,'CCaMC-BCCpUC'!AO1)</f>
        <v>775714.2857</v>
      </c>
      <c r="AP15" s="35">
        <f t="array" ref="AP15">TREND('capital processing'!$B$14:$D$14,'capital processing'!$B$2:$D$2,'CCaMC-BCCpUC'!AP1)</f>
        <v>775000</v>
      </c>
      <c r="AQ15" s="35">
        <f t="array" ref="AQ15">TREND('capital processing'!$B$14:$D$14,'capital processing'!$B$2:$D$2,'CCaMC-BCCpUC'!AQ1)</f>
        <v>774285.7143</v>
      </c>
      <c r="AR15" s="35">
        <f t="array" ref="AR15">TREND('capital processing'!$B$14:$D$14,'capital processing'!$B$2:$D$2,'CCaMC-BCCpUC'!AR1)</f>
        <v>773571.4286</v>
      </c>
      <c r="AS15" s="35">
        <f t="array" ref="AS15">TREND('capital processing'!$B$14:$D$14,'capital processing'!$B$2:$D$2,'CCaMC-BCCpUC'!AS1)</f>
        <v>772857.1429</v>
      </c>
      <c r="AT15" s="35">
        <f t="array" ref="AT15">TREND('capital processing'!$B$14:$D$14,'capital processing'!$B$2:$D$2,'CCaMC-BCCpUC'!AT1)</f>
        <v>772142.8571</v>
      </c>
      <c r="AU15" s="35">
        <f t="array" ref="AU15">TREND('capital processing'!$B$14:$D$14,'capital processing'!$B$2:$D$2,'CCaMC-BCCpUC'!AU1)</f>
        <v>771428.5714</v>
      </c>
      <c r="AV15" s="35">
        <f t="array" ref="AV15">TREND('capital processing'!$B$14:$D$14,'capital processing'!$B$2:$D$2,'CCaMC-BCCpUC'!AV1)</f>
        <v>770714.2857</v>
      </c>
      <c r="AW15" s="35">
        <f t="array" ref="AW15">TREND('capital processing'!$B$14:$D$14,'capital processing'!$B$2:$D$2,'CCaMC-BCCpUC'!AW1)</f>
        <v>770000</v>
      </c>
      <c r="AX15" s="35">
        <f t="array" ref="AX15">TREND('capital processing'!$B$14:$D$14,'capital processing'!$B$2:$D$2,'CCaMC-BCCpUC'!AX1)</f>
        <v>769285.7143</v>
      </c>
      <c r="AY15" s="35">
        <f t="array" ref="AY15">TREND('capital processing'!$B$14:$D$14,'capital processing'!$B$2:$D$2,'CCaMC-BCCpUC'!AY1)</f>
        <v>768571.4286</v>
      </c>
      <c r="AZ15" s="35">
        <f t="array" ref="AZ15">TREND('capital processing'!$B$14:$D$14,'capital processing'!$B$2:$D$2,'CCaMC-BCCpUC'!AZ1)</f>
        <v>767857.1429</v>
      </c>
      <c r="BA15" s="35">
        <f t="array" ref="BA15">TREND('capital processing'!$B$14:$D$14,'capital processing'!$B$2:$D$2,'CCaMC-BCCpUC'!BA1)</f>
        <v>767142.8571</v>
      </c>
    </row>
    <row r="16" ht="14.25" customHeight="1">
      <c r="A16" s="20" t="s">
        <v>151</v>
      </c>
      <c r="B16" s="35">
        <f t="shared" ref="B16:BA16" si="1">B15</f>
        <v>803571.4286</v>
      </c>
      <c r="C16" s="35">
        <f t="shared" si="1"/>
        <v>802857.1429</v>
      </c>
      <c r="D16" s="35">
        <f t="shared" si="1"/>
        <v>802142.8571</v>
      </c>
      <c r="E16" s="35">
        <f t="shared" si="1"/>
        <v>801428.5714</v>
      </c>
      <c r="F16" s="35">
        <f t="shared" si="1"/>
        <v>800714.2857</v>
      </c>
      <c r="G16" s="35">
        <f t="shared" si="1"/>
        <v>800000</v>
      </c>
      <c r="H16" s="35">
        <f t="shared" si="1"/>
        <v>799285.7143</v>
      </c>
      <c r="I16" s="35">
        <f t="shared" si="1"/>
        <v>798571.4286</v>
      </c>
      <c r="J16" s="35">
        <f t="shared" si="1"/>
        <v>797857.1429</v>
      </c>
      <c r="K16" s="35">
        <f t="shared" si="1"/>
        <v>797142.8571</v>
      </c>
      <c r="L16" s="35">
        <f t="shared" si="1"/>
        <v>796428.5714</v>
      </c>
      <c r="M16" s="35">
        <f t="shared" si="1"/>
        <v>795714.2857</v>
      </c>
      <c r="N16" s="35">
        <f t="shared" si="1"/>
        <v>795000</v>
      </c>
      <c r="O16" s="35">
        <f t="shared" si="1"/>
        <v>794285.7143</v>
      </c>
      <c r="P16" s="35">
        <f t="shared" si="1"/>
        <v>793571.4286</v>
      </c>
      <c r="Q16" s="35">
        <f t="shared" si="1"/>
        <v>792857.1429</v>
      </c>
      <c r="R16" s="35">
        <f t="shared" si="1"/>
        <v>792142.8571</v>
      </c>
      <c r="S16" s="35">
        <f t="shared" si="1"/>
        <v>791428.5714</v>
      </c>
      <c r="T16" s="35">
        <f t="shared" si="1"/>
        <v>790714.2857</v>
      </c>
      <c r="U16" s="35">
        <f t="shared" si="1"/>
        <v>790000</v>
      </c>
      <c r="V16" s="35">
        <f t="shared" si="1"/>
        <v>789285.7143</v>
      </c>
      <c r="W16" s="35">
        <f t="shared" si="1"/>
        <v>788571.4286</v>
      </c>
      <c r="X16" s="35">
        <f t="shared" si="1"/>
        <v>787857.1429</v>
      </c>
      <c r="Y16" s="35">
        <f t="shared" si="1"/>
        <v>787142.8571</v>
      </c>
      <c r="Z16" s="35">
        <f t="shared" si="1"/>
        <v>786428.5714</v>
      </c>
      <c r="AA16" s="35">
        <f t="shared" si="1"/>
        <v>785714.2857</v>
      </c>
      <c r="AB16" s="35">
        <f t="shared" si="1"/>
        <v>785000</v>
      </c>
      <c r="AC16" s="35">
        <f t="shared" si="1"/>
        <v>784285.7143</v>
      </c>
      <c r="AD16" s="35">
        <f t="shared" si="1"/>
        <v>783571.4286</v>
      </c>
      <c r="AE16" s="35">
        <f t="shared" si="1"/>
        <v>782857.1429</v>
      </c>
      <c r="AF16" s="35">
        <f t="shared" si="1"/>
        <v>782142.8571</v>
      </c>
      <c r="AG16" s="35">
        <f t="shared" si="1"/>
        <v>781428.5714</v>
      </c>
      <c r="AH16" s="35">
        <f t="shared" si="1"/>
        <v>780714.2857</v>
      </c>
      <c r="AI16" s="35">
        <f t="shared" si="1"/>
        <v>780000</v>
      </c>
      <c r="AJ16" s="35">
        <f t="shared" si="1"/>
        <v>779285.7143</v>
      </c>
      <c r="AK16" s="35">
        <f t="shared" si="1"/>
        <v>778571.4286</v>
      </c>
      <c r="AL16" s="35">
        <f t="shared" si="1"/>
        <v>777857.1429</v>
      </c>
      <c r="AM16" s="35">
        <f t="shared" si="1"/>
        <v>777142.8571</v>
      </c>
      <c r="AN16" s="35">
        <f t="shared" si="1"/>
        <v>776428.5714</v>
      </c>
      <c r="AO16" s="35">
        <f t="shared" si="1"/>
        <v>775714.2857</v>
      </c>
      <c r="AP16" s="35">
        <f t="shared" si="1"/>
        <v>775000</v>
      </c>
      <c r="AQ16" s="35">
        <f t="shared" si="1"/>
        <v>774285.7143</v>
      </c>
      <c r="AR16" s="35">
        <f t="shared" si="1"/>
        <v>773571.4286</v>
      </c>
      <c r="AS16" s="35">
        <f t="shared" si="1"/>
        <v>772857.1429</v>
      </c>
      <c r="AT16" s="35">
        <f t="shared" si="1"/>
        <v>772142.8571</v>
      </c>
      <c r="AU16" s="35">
        <f t="shared" si="1"/>
        <v>771428.5714</v>
      </c>
      <c r="AV16" s="35">
        <f t="shared" si="1"/>
        <v>770714.2857</v>
      </c>
      <c r="AW16" s="35">
        <f t="shared" si="1"/>
        <v>770000</v>
      </c>
      <c r="AX16" s="35">
        <f t="shared" si="1"/>
        <v>769285.7143</v>
      </c>
      <c r="AY16" s="35">
        <f t="shared" si="1"/>
        <v>768571.4286</v>
      </c>
      <c r="AZ16" s="35">
        <f t="shared" si="1"/>
        <v>767857.1429</v>
      </c>
      <c r="BA16" s="35">
        <f t="shared" si="1"/>
        <v>767142.8571</v>
      </c>
    </row>
    <row r="17" ht="14.25" customHeight="1">
      <c r="A17" s="20" t="s">
        <v>152</v>
      </c>
      <c r="B17" s="35">
        <f t="array" ref="B17">TREND('capital processing'!$B$16:$D$16,'capital processing'!$B$2:$D$2,'CCaMC-BCCpUC'!B$1)</f>
        <v>691214.2857</v>
      </c>
      <c r="C17" s="35">
        <f t="array" ref="C17">TREND('capital processing'!$B$16:$D$16,'capital processing'!$B$2:$D$2,'CCaMC-BCCpUC'!C$1)</f>
        <v>688571.4286</v>
      </c>
      <c r="D17" s="35">
        <f t="array" ref="D17">TREND('capital processing'!$B$16:$D$16,'capital processing'!$B$2:$D$2,'CCaMC-BCCpUC'!D$1)</f>
        <v>685928.5714</v>
      </c>
      <c r="E17" s="35">
        <f t="array" ref="E17">TREND('capital processing'!$B$16:$D$16,'capital processing'!$B$2:$D$2,'CCaMC-BCCpUC'!E$1)</f>
        <v>683285.7143</v>
      </c>
      <c r="F17" s="35">
        <f t="array" ref="F17">TREND('capital processing'!$B$16:$D$16,'capital processing'!$B$2:$D$2,'CCaMC-BCCpUC'!F$1)</f>
        <v>680642.8571</v>
      </c>
      <c r="G17" s="35">
        <f t="array" ref="G17">TREND('capital processing'!$B$16:$D$16,'capital processing'!$B$2:$D$2,'CCaMC-BCCpUC'!G$1)</f>
        <v>678000</v>
      </c>
      <c r="H17" s="35">
        <f t="array" ref="H17">TREND('capital processing'!$B$16:$D$16,'capital processing'!$B$2:$D$2,'CCaMC-BCCpUC'!H$1)</f>
        <v>675357.1429</v>
      </c>
      <c r="I17" s="35">
        <f t="array" ref="I17">TREND('capital processing'!$B$16:$D$16,'capital processing'!$B$2:$D$2,'CCaMC-BCCpUC'!I$1)</f>
        <v>672714.2857</v>
      </c>
      <c r="J17" s="35">
        <f t="array" ref="J17">TREND('capital processing'!$B$16:$D$16,'capital processing'!$B$2:$D$2,'CCaMC-BCCpUC'!J$1)</f>
        <v>670071.4286</v>
      </c>
      <c r="K17" s="35">
        <f t="array" ref="K17">TREND('capital processing'!$B$16:$D$16,'capital processing'!$B$2:$D$2,'CCaMC-BCCpUC'!K$1)</f>
        <v>667428.5714</v>
      </c>
      <c r="L17" s="35">
        <f t="array" ref="L17">TREND('capital processing'!$B$16:$D$16,'capital processing'!$B$2:$D$2,'CCaMC-BCCpUC'!L$1)</f>
        <v>664785.7143</v>
      </c>
      <c r="M17" s="35">
        <f t="array" ref="M17">TREND('capital processing'!$B$16:$D$16,'capital processing'!$B$2:$D$2,'CCaMC-BCCpUC'!M$1)</f>
        <v>662142.8571</v>
      </c>
      <c r="N17" s="35">
        <f t="array" ref="N17">TREND('capital processing'!$B$16:$D$16,'capital processing'!$B$2:$D$2,'CCaMC-BCCpUC'!N$1)</f>
        <v>659500</v>
      </c>
      <c r="O17" s="35">
        <f t="array" ref="O17">TREND('capital processing'!$B$16:$D$16,'capital processing'!$B$2:$D$2,'CCaMC-BCCpUC'!O$1)</f>
        <v>656857.1429</v>
      </c>
      <c r="P17" s="35">
        <f t="array" ref="P17">TREND('capital processing'!$B$16:$D$16,'capital processing'!$B$2:$D$2,'CCaMC-BCCpUC'!P$1)</f>
        <v>654214.2857</v>
      </c>
      <c r="Q17" s="35">
        <f t="array" ref="Q17">TREND('capital processing'!$B$16:$D$16,'capital processing'!$B$2:$D$2,'CCaMC-BCCpUC'!Q$1)</f>
        <v>651571.4286</v>
      </c>
      <c r="R17" s="35">
        <f t="array" ref="R17">TREND('capital processing'!$B$16:$D$16,'capital processing'!$B$2:$D$2,'CCaMC-BCCpUC'!R$1)</f>
        <v>648928.5714</v>
      </c>
      <c r="S17" s="35">
        <f t="array" ref="S17">TREND('capital processing'!$B$16:$D$16,'capital processing'!$B$2:$D$2,'CCaMC-BCCpUC'!S$1)</f>
        <v>646285.7143</v>
      </c>
      <c r="T17" s="35">
        <f t="array" ref="T17">TREND('capital processing'!$B$16:$D$16,'capital processing'!$B$2:$D$2,'CCaMC-BCCpUC'!T$1)</f>
        <v>643642.8571</v>
      </c>
      <c r="U17" s="35">
        <f t="array" ref="U17">TREND('capital processing'!$B$16:$D$16,'capital processing'!$B$2:$D$2,'CCaMC-BCCpUC'!U$1)</f>
        <v>641000</v>
      </c>
      <c r="V17" s="35">
        <f t="array" ref="V17">TREND('capital processing'!$B$16:$D$16,'capital processing'!$B$2:$D$2,'CCaMC-BCCpUC'!V$1)</f>
        <v>638357.1429</v>
      </c>
      <c r="W17" s="35">
        <f t="array" ref="W17">TREND('capital processing'!$B$16:$D$16,'capital processing'!$B$2:$D$2,'CCaMC-BCCpUC'!W$1)</f>
        <v>635714.2857</v>
      </c>
      <c r="X17" s="35">
        <f t="array" ref="X17">TREND('capital processing'!$B$16:$D$16,'capital processing'!$B$2:$D$2,'CCaMC-BCCpUC'!X$1)</f>
        <v>633071.4286</v>
      </c>
      <c r="Y17" s="35">
        <f t="array" ref="Y17">TREND('capital processing'!$B$16:$D$16,'capital processing'!$B$2:$D$2,'CCaMC-BCCpUC'!Y$1)</f>
        <v>630428.5714</v>
      </c>
      <c r="Z17" s="35">
        <f t="array" ref="Z17">TREND('capital processing'!$B$16:$D$16,'capital processing'!$B$2:$D$2,'CCaMC-BCCpUC'!Z$1)</f>
        <v>627785.7143</v>
      </c>
      <c r="AA17" s="35">
        <f t="array" ref="AA17">TREND('capital processing'!$B$16:$D$16,'capital processing'!$B$2:$D$2,'CCaMC-BCCpUC'!AA$1)</f>
        <v>625142.8571</v>
      </c>
      <c r="AB17" s="35">
        <f t="array" ref="AB17">TREND('capital processing'!$B$16:$D$16,'capital processing'!$B$2:$D$2,'CCaMC-BCCpUC'!AB$1)</f>
        <v>622500</v>
      </c>
      <c r="AC17" s="35">
        <f t="array" ref="AC17">TREND('capital processing'!$B$16:$D$16,'capital processing'!$B$2:$D$2,'CCaMC-BCCpUC'!AC$1)</f>
        <v>619857.1429</v>
      </c>
      <c r="AD17" s="35">
        <f t="array" ref="AD17">TREND('capital processing'!$B$16:$D$16,'capital processing'!$B$2:$D$2,'CCaMC-BCCpUC'!AD$1)</f>
        <v>617214.2857</v>
      </c>
      <c r="AE17" s="35">
        <f t="array" ref="AE17">TREND('capital processing'!$B$16:$D$16,'capital processing'!$B$2:$D$2,'CCaMC-BCCpUC'!AE$1)</f>
        <v>614571.4286</v>
      </c>
      <c r="AF17" s="35">
        <f t="array" ref="AF17">TREND('capital processing'!$B$16:$D$16,'capital processing'!$B$2:$D$2,'CCaMC-BCCpUC'!AF$1)</f>
        <v>611928.5714</v>
      </c>
      <c r="AG17" s="35">
        <f t="array" ref="AG17">TREND('capital processing'!$B$16:$D$16,'capital processing'!$B$2:$D$2,'CCaMC-BCCpUC'!AG$1)</f>
        <v>609285.7143</v>
      </c>
      <c r="AH17" s="35">
        <f t="array" ref="AH17">TREND('capital processing'!$B$16:$D$16,'capital processing'!$B$2:$D$2,'CCaMC-BCCpUC'!AH$1)</f>
        <v>606642.8571</v>
      </c>
      <c r="AI17" s="35">
        <f t="array" ref="AI17">TREND('capital processing'!$B$16:$D$16,'capital processing'!$B$2:$D$2,'CCaMC-BCCpUC'!AI$1)</f>
        <v>604000</v>
      </c>
      <c r="AJ17" s="35">
        <f t="array" ref="AJ17">TREND('capital processing'!$B$16:$D$16,'capital processing'!$B$2:$D$2,'CCaMC-BCCpUC'!AJ$1)</f>
        <v>601357.1429</v>
      </c>
      <c r="AK17" s="35">
        <f t="array" ref="AK17">TREND('capital processing'!$B$16:$D$16,'capital processing'!$B$2:$D$2,'CCaMC-BCCpUC'!AK$1)</f>
        <v>598714.2857</v>
      </c>
      <c r="AL17" s="35">
        <f t="array" ref="AL17">TREND('capital processing'!$B$16:$D$16,'capital processing'!$B$2:$D$2,'CCaMC-BCCpUC'!AL$1)</f>
        <v>596071.4286</v>
      </c>
      <c r="AM17" s="35">
        <f t="array" ref="AM17">TREND('capital processing'!$B$16:$D$16,'capital processing'!$B$2:$D$2,'CCaMC-BCCpUC'!AM$1)</f>
        <v>593428.5714</v>
      </c>
      <c r="AN17" s="35">
        <f t="array" ref="AN17">TREND('capital processing'!$B$16:$D$16,'capital processing'!$B$2:$D$2,'CCaMC-BCCpUC'!AN$1)</f>
        <v>590785.7143</v>
      </c>
      <c r="AO17" s="35">
        <f t="array" ref="AO17">TREND('capital processing'!$B$16:$D$16,'capital processing'!$B$2:$D$2,'CCaMC-BCCpUC'!AO$1)</f>
        <v>588142.8571</v>
      </c>
      <c r="AP17" s="35">
        <f t="array" ref="AP17">TREND('capital processing'!$B$16:$D$16,'capital processing'!$B$2:$D$2,'CCaMC-BCCpUC'!AP$1)</f>
        <v>585500</v>
      </c>
      <c r="AQ17" s="35">
        <f t="array" ref="AQ17">TREND('capital processing'!$B$16:$D$16,'capital processing'!$B$2:$D$2,'CCaMC-BCCpUC'!AQ$1)</f>
        <v>582857.1429</v>
      </c>
      <c r="AR17" s="35">
        <f t="array" ref="AR17">TREND('capital processing'!$B$16:$D$16,'capital processing'!$B$2:$D$2,'CCaMC-BCCpUC'!AR$1)</f>
        <v>580214.2857</v>
      </c>
      <c r="AS17" s="35">
        <f t="array" ref="AS17">TREND('capital processing'!$B$16:$D$16,'capital processing'!$B$2:$D$2,'CCaMC-BCCpUC'!AS$1)</f>
        <v>577571.4286</v>
      </c>
      <c r="AT17" s="35">
        <f t="array" ref="AT17">TREND('capital processing'!$B$16:$D$16,'capital processing'!$B$2:$D$2,'CCaMC-BCCpUC'!AT$1)</f>
        <v>574928.5714</v>
      </c>
      <c r="AU17" s="35">
        <f t="array" ref="AU17">TREND('capital processing'!$B$16:$D$16,'capital processing'!$B$2:$D$2,'CCaMC-BCCpUC'!AU$1)</f>
        <v>572285.7143</v>
      </c>
      <c r="AV17" s="35">
        <f t="array" ref="AV17">TREND('capital processing'!$B$16:$D$16,'capital processing'!$B$2:$D$2,'CCaMC-BCCpUC'!AV$1)</f>
        <v>569642.8571</v>
      </c>
      <c r="AW17" s="35">
        <f t="array" ref="AW17">TREND('capital processing'!$B$16:$D$16,'capital processing'!$B$2:$D$2,'CCaMC-BCCpUC'!AW$1)</f>
        <v>567000</v>
      </c>
      <c r="AX17" s="35">
        <f t="array" ref="AX17">TREND('capital processing'!$B$16:$D$16,'capital processing'!$B$2:$D$2,'CCaMC-BCCpUC'!AX$1)</f>
        <v>564357.1429</v>
      </c>
      <c r="AY17" s="35">
        <f t="array" ref="AY17">TREND('capital processing'!$B$16:$D$16,'capital processing'!$B$2:$D$2,'CCaMC-BCCpUC'!AY$1)</f>
        <v>561714.2857</v>
      </c>
      <c r="AZ17" s="35">
        <f t="array" ref="AZ17">TREND('capital processing'!$B$16:$D$16,'capital processing'!$B$2:$D$2,'CCaMC-BCCpUC'!AZ$1)</f>
        <v>559071.4286</v>
      </c>
      <c r="BA17" s="35">
        <f t="array" ref="BA17">TREND('capital processing'!$B$16:$D$16,'capital processing'!$B$2:$D$2,'CCaMC-BCCpUC'!BA$1)</f>
        <v>556428.5714</v>
      </c>
    </row>
    <row r="18" ht="14.25" customHeight="1"/>
    <row r="19" ht="14.25" customHeight="1">
      <c r="A19" s="20"/>
    </row>
    <row r="20" ht="14.25" customHeight="1"/>
    <row r="21" ht="14.25" customHeight="1">
      <c r="D21" s="16"/>
    </row>
    <row r="22" ht="14.25" customHeight="1">
      <c r="D22" s="16"/>
    </row>
    <row r="23" ht="14.25" customHeight="1">
      <c r="D23" s="16"/>
    </row>
    <row r="24" ht="14.25" customHeight="1">
      <c r="D24" s="16"/>
    </row>
    <row r="25" ht="14.25" customHeight="1">
      <c r="D25" s="16"/>
    </row>
    <row r="26" ht="14.25" customHeight="1">
      <c r="D26" s="16"/>
    </row>
    <row r="27" ht="14.25" customHeight="1">
      <c r="D27" s="16"/>
    </row>
    <row r="28" ht="14.25" customHeight="1">
      <c r="D28" s="16"/>
    </row>
    <row r="29" ht="14.25" customHeight="1">
      <c r="D29" s="16"/>
    </row>
    <row r="30" ht="14.25" customHeight="1">
      <c r="D30" s="16"/>
    </row>
    <row r="31" ht="14.25" customHeight="1">
      <c r="D31" s="16"/>
    </row>
    <row r="32" ht="14.25" customHeight="1">
      <c r="D32" s="16"/>
    </row>
    <row r="33" ht="14.25" customHeight="1">
      <c r="D33" s="16"/>
    </row>
    <row r="34" ht="14.25" customHeight="1">
      <c r="D34" s="16"/>
    </row>
    <row r="35" ht="14.25" customHeight="1">
      <c r="D35" s="16"/>
    </row>
    <row r="36" ht="14.25" customHeight="1">
      <c r="D36" s="16"/>
    </row>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546A"/>
    <pageSetUpPr/>
  </sheetPr>
  <sheetViews>
    <sheetView workbookViewId="0"/>
  </sheetViews>
  <sheetFormatPr customHeight="1" defaultColWidth="14.43" defaultRowHeight="15.0"/>
  <cols>
    <col customWidth="1" min="1" max="1" width="35.43"/>
    <col customWidth="1" min="2" max="33" width="9.14"/>
  </cols>
  <sheetData>
    <row r="1" ht="14.25" customHeight="1">
      <c r="A1" s="45" t="s">
        <v>141</v>
      </c>
      <c r="B1" s="1">
        <v>2019.0</v>
      </c>
      <c r="C1" s="1">
        <v>2020.0</v>
      </c>
      <c r="D1" s="1">
        <v>2021.0</v>
      </c>
      <c r="E1" s="1">
        <v>2022.0</v>
      </c>
      <c r="F1" s="1">
        <v>2023.0</v>
      </c>
      <c r="G1" s="1">
        <v>2024.0</v>
      </c>
      <c r="H1" s="1">
        <v>2025.0</v>
      </c>
      <c r="I1" s="1">
        <v>2026.0</v>
      </c>
      <c r="J1" s="1">
        <v>2027.0</v>
      </c>
      <c r="K1" s="1">
        <v>2028.0</v>
      </c>
      <c r="L1" s="1">
        <v>2029.0</v>
      </c>
      <c r="M1" s="1">
        <v>2030.0</v>
      </c>
      <c r="N1" s="1">
        <v>2031.0</v>
      </c>
      <c r="O1" s="1">
        <v>2032.0</v>
      </c>
      <c r="P1" s="1">
        <v>2033.0</v>
      </c>
      <c r="Q1" s="1">
        <v>2034.0</v>
      </c>
      <c r="R1" s="1">
        <v>2035.0</v>
      </c>
      <c r="S1" s="1">
        <v>2036.0</v>
      </c>
      <c r="T1" s="1">
        <v>2037.0</v>
      </c>
      <c r="U1" s="1">
        <v>2038.0</v>
      </c>
      <c r="V1" s="1">
        <v>2039.0</v>
      </c>
      <c r="W1" s="1">
        <v>2040.0</v>
      </c>
      <c r="X1" s="1">
        <v>2041.0</v>
      </c>
      <c r="Y1" s="1">
        <v>2042.0</v>
      </c>
      <c r="Z1" s="1">
        <v>2043.0</v>
      </c>
      <c r="AA1" s="1">
        <v>2044.0</v>
      </c>
      <c r="AB1" s="1">
        <v>2045.0</v>
      </c>
      <c r="AC1" s="1">
        <v>2046.0</v>
      </c>
      <c r="AD1" s="1">
        <v>2047.0</v>
      </c>
      <c r="AE1" s="1">
        <v>2048.0</v>
      </c>
      <c r="AF1" s="1">
        <v>2049.0</v>
      </c>
      <c r="AG1" s="1">
        <v>2050.0</v>
      </c>
      <c r="AH1" s="1">
        <v>2051.0</v>
      </c>
      <c r="AI1" s="1">
        <v>2052.0</v>
      </c>
      <c r="AJ1" s="1">
        <v>2053.0</v>
      </c>
      <c r="AK1" s="1">
        <v>2054.0</v>
      </c>
      <c r="AL1" s="1">
        <v>2055.0</v>
      </c>
      <c r="AM1" s="1">
        <v>2056.0</v>
      </c>
      <c r="AN1" s="1">
        <v>2057.0</v>
      </c>
      <c r="AO1" s="1">
        <v>2058.0</v>
      </c>
      <c r="AP1" s="1">
        <v>2059.0</v>
      </c>
      <c r="AQ1" s="1">
        <v>2060.0</v>
      </c>
      <c r="AR1" s="1">
        <v>2061.0</v>
      </c>
      <c r="AS1" s="1">
        <v>2062.0</v>
      </c>
      <c r="AT1" s="1">
        <v>2063.0</v>
      </c>
      <c r="AU1" s="1">
        <v>2064.0</v>
      </c>
      <c r="AV1" s="1">
        <v>2065.0</v>
      </c>
      <c r="AW1" s="1">
        <v>2066.0</v>
      </c>
      <c r="AX1" s="1">
        <v>2067.0</v>
      </c>
      <c r="AY1" s="1">
        <v>2068.0</v>
      </c>
      <c r="AZ1" s="1">
        <v>2069.0</v>
      </c>
      <c r="BA1" s="1">
        <v>2070.0</v>
      </c>
    </row>
    <row r="2" ht="14.25" customHeight="1">
      <c r="A2" s="15" t="s">
        <v>153</v>
      </c>
      <c r="B2" s="46">
        <v>0.0</v>
      </c>
      <c r="C2" s="46">
        <v>0.0</v>
      </c>
      <c r="D2" s="46">
        <v>0.0</v>
      </c>
      <c r="E2" s="46">
        <v>0.0</v>
      </c>
      <c r="F2" s="46">
        <v>0.0</v>
      </c>
      <c r="G2" s="46">
        <v>0.0</v>
      </c>
      <c r="H2" s="46">
        <v>0.0</v>
      </c>
      <c r="I2" s="46">
        <v>0.0</v>
      </c>
      <c r="J2" s="46">
        <v>0.0</v>
      </c>
      <c r="K2" s="46">
        <v>0.0</v>
      </c>
      <c r="L2" s="46">
        <v>0.0</v>
      </c>
      <c r="M2" s="46">
        <v>0.0</v>
      </c>
      <c r="N2" s="46">
        <v>0.0</v>
      </c>
      <c r="O2" s="46">
        <v>0.0</v>
      </c>
      <c r="P2" s="46">
        <v>0.0</v>
      </c>
      <c r="Q2" s="46">
        <v>0.0</v>
      </c>
      <c r="R2" s="46">
        <v>0.0</v>
      </c>
      <c r="S2" s="46">
        <v>0.0</v>
      </c>
      <c r="T2" s="46">
        <v>0.0</v>
      </c>
      <c r="U2" s="46">
        <v>0.0</v>
      </c>
      <c r="V2" s="46">
        <v>0.0</v>
      </c>
      <c r="W2" s="46">
        <v>0.0</v>
      </c>
      <c r="X2" s="46">
        <v>0.0</v>
      </c>
      <c r="Y2" s="46">
        <v>0.0</v>
      </c>
      <c r="Z2" s="46">
        <v>0.0</v>
      </c>
      <c r="AA2" s="46">
        <v>0.0</v>
      </c>
      <c r="AB2" s="46">
        <v>0.0</v>
      </c>
      <c r="AC2" s="46">
        <v>0.0</v>
      </c>
      <c r="AD2" s="46">
        <v>0.0</v>
      </c>
      <c r="AE2" s="46">
        <v>0.0</v>
      </c>
      <c r="AF2" s="46">
        <v>0.0</v>
      </c>
      <c r="AG2" s="46">
        <v>0.0</v>
      </c>
      <c r="AH2" s="46">
        <v>0.0</v>
      </c>
      <c r="AI2" s="46">
        <v>0.0</v>
      </c>
      <c r="AJ2" s="46">
        <v>0.0</v>
      </c>
      <c r="AK2" s="46">
        <v>0.0</v>
      </c>
      <c r="AL2" s="46">
        <v>0.0</v>
      </c>
      <c r="AM2" s="46">
        <v>0.0</v>
      </c>
      <c r="AN2" s="46">
        <v>0.0</v>
      </c>
      <c r="AO2" s="46">
        <v>0.0</v>
      </c>
      <c r="AP2" s="46">
        <v>0.0</v>
      </c>
      <c r="AQ2" s="46">
        <v>0.0</v>
      </c>
      <c r="AR2" s="46">
        <v>0.0</v>
      </c>
      <c r="AS2" s="46">
        <v>0.0</v>
      </c>
      <c r="AT2" s="46">
        <v>0.0</v>
      </c>
      <c r="AU2" s="46">
        <v>0.0</v>
      </c>
      <c r="AV2" s="46">
        <v>0.0</v>
      </c>
      <c r="AW2" s="46">
        <v>0.0</v>
      </c>
      <c r="AX2" s="46">
        <v>0.0</v>
      </c>
      <c r="AY2" s="46">
        <v>0.0</v>
      </c>
      <c r="AZ2" s="46">
        <v>0.0</v>
      </c>
      <c r="BA2" s="46">
        <v>0.0</v>
      </c>
    </row>
    <row r="3" ht="14.25" customHeight="1">
      <c r="A3" s="15" t="s">
        <v>154</v>
      </c>
      <c r="B3" s="46">
        <v>0.0</v>
      </c>
      <c r="C3" s="46">
        <v>0.0</v>
      </c>
      <c r="D3" s="46">
        <v>0.0</v>
      </c>
      <c r="E3" s="46">
        <v>0.0</v>
      </c>
      <c r="F3" s="46">
        <v>0.0</v>
      </c>
      <c r="G3" s="46">
        <v>0.0</v>
      </c>
      <c r="H3" s="46">
        <v>0.0</v>
      </c>
      <c r="I3" s="46">
        <v>0.0</v>
      </c>
      <c r="J3" s="46">
        <v>0.0</v>
      </c>
      <c r="K3" s="46">
        <v>0.0</v>
      </c>
      <c r="L3" s="46">
        <v>0.0</v>
      </c>
      <c r="M3" s="46">
        <v>0.0</v>
      </c>
      <c r="N3" s="46">
        <v>0.0</v>
      </c>
      <c r="O3" s="46">
        <v>0.0</v>
      </c>
      <c r="P3" s="46">
        <v>0.0</v>
      </c>
      <c r="Q3" s="46">
        <v>0.0</v>
      </c>
      <c r="R3" s="46">
        <v>0.0</v>
      </c>
      <c r="S3" s="46">
        <v>0.0</v>
      </c>
      <c r="T3" s="46">
        <v>0.0</v>
      </c>
      <c r="U3" s="46">
        <v>0.0</v>
      </c>
      <c r="V3" s="46">
        <v>0.0</v>
      </c>
      <c r="W3" s="46">
        <v>0.0</v>
      </c>
      <c r="X3" s="46">
        <v>0.0</v>
      </c>
      <c r="Y3" s="46">
        <v>0.0</v>
      </c>
      <c r="Z3" s="46">
        <v>0.0</v>
      </c>
      <c r="AA3" s="46">
        <v>0.0</v>
      </c>
      <c r="AB3" s="46">
        <v>0.0</v>
      </c>
      <c r="AC3" s="46">
        <v>0.0</v>
      </c>
      <c r="AD3" s="46">
        <v>0.0</v>
      </c>
      <c r="AE3" s="46">
        <v>0.0</v>
      </c>
      <c r="AF3" s="46">
        <v>0.0</v>
      </c>
      <c r="AG3" s="46">
        <v>0.0</v>
      </c>
      <c r="AH3" s="46">
        <v>0.0</v>
      </c>
      <c r="AI3" s="46">
        <v>0.0</v>
      </c>
      <c r="AJ3" s="46">
        <v>0.0</v>
      </c>
      <c r="AK3" s="46">
        <v>0.0</v>
      </c>
      <c r="AL3" s="46">
        <v>0.0</v>
      </c>
      <c r="AM3" s="46">
        <v>0.0</v>
      </c>
      <c r="AN3" s="46">
        <v>0.0</v>
      </c>
      <c r="AO3" s="46">
        <v>0.0</v>
      </c>
      <c r="AP3" s="46">
        <v>0.0</v>
      </c>
      <c r="AQ3" s="46">
        <v>0.0</v>
      </c>
      <c r="AR3" s="46">
        <v>0.0</v>
      </c>
      <c r="AS3" s="46">
        <v>0.0</v>
      </c>
      <c r="AT3" s="46">
        <v>0.0</v>
      </c>
      <c r="AU3" s="46">
        <v>0.0</v>
      </c>
      <c r="AV3" s="46">
        <v>0.0</v>
      </c>
      <c r="AW3" s="46">
        <v>0.0</v>
      </c>
      <c r="AX3" s="46">
        <v>0.0</v>
      </c>
      <c r="AY3" s="46">
        <v>0.0</v>
      </c>
      <c r="AZ3" s="46">
        <v>0.0</v>
      </c>
      <c r="BA3" s="46">
        <v>0.0</v>
      </c>
    </row>
    <row r="4" ht="14.25" customHeight="1">
      <c r="A4" s="15" t="s">
        <v>155</v>
      </c>
      <c r="B4" s="46">
        <v>0.0</v>
      </c>
      <c r="C4" s="46">
        <v>0.0</v>
      </c>
      <c r="D4" s="46">
        <v>0.0</v>
      </c>
      <c r="E4" s="46">
        <v>0.0</v>
      </c>
      <c r="F4" s="46">
        <v>0.0</v>
      </c>
      <c r="G4" s="46">
        <v>0.0</v>
      </c>
      <c r="H4" s="46">
        <v>0.0</v>
      </c>
      <c r="I4" s="46">
        <v>0.0</v>
      </c>
      <c r="J4" s="46">
        <v>0.0</v>
      </c>
      <c r="K4" s="46">
        <v>0.0</v>
      </c>
      <c r="L4" s="46">
        <v>0.0</v>
      </c>
      <c r="M4" s="46">
        <v>0.0</v>
      </c>
      <c r="N4" s="46">
        <v>0.0</v>
      </c>
      <c r="O4" s="46">
        <v>0.0</v>
      </c>
      <c r="P4" s="46">
        <v>0.0</v>
      </c>
      <c r="Q4" s="46">
        <v>0.0</v>
      </c>
      <c r="R4" s="46">
        <v>0.0</v>
      </c>
      <c r="S4" s="46">
        <v>0.0</v>
      </c>
      <c r="T4" s="46">
        <v>0.0</v>
      </c>
      <c r="U4" s="46">
        <v>0.0</v>
      </c>
      <c r="V4" s="46">
        <v>0.0</v>
      </c>
      <c r="W4" s="46">
        <v>0.0</v>
      </c>
      <c r="X4" s="46">
        <v>0.0</v>
      </c>
      <c r="Y4" s="46">
        <v>0.0</v>
      </c>
      <c r="Z4" s="46">
        <v>0.0</v>
      </c>
      <c r="AA4" s="46">
        <v>0.0</v>
      </c>
      <c r="AB4" s="46">
        <v>0.0</v>
      </c>
      <c r="AC4" s="46">
        <v>0.0</v>
      </c>
      <c r="AD4" s="46">
        <v>0.0</v>
      </c>
      <c r="AE4" s="46">
        <v>0.0</v>
      </c>
      <c r="AF4" s="46">
        <v>0.0</v>
      </c>
      <c r="AG4" s="46">
        <v>0.0</v>
      </c>
      <c r="AH4" s="46">
        <v>0.0</v>
      </c>
      <c r="AI4" s="46">
        <v>0.0</v>
      </c>
      <c r="AJ4" s="46">
        <v>0.0</v>
      </c>
      <c r="AK4" s="46">
        <v>0.0</v>
      </c>
      <c r="AL4" s="46">
        <v>0.0</v>
      </c>
      <c r="AM4" s="46">
        <v>0.0</v>
      </c>
      <c r="AN4" s="46">
        <v>0.0</v>
      </c>
      <c r="AO4" s="46">
        <v>0.0</v>
      </c>
      <c r="AP4" s="46">
        <v>0.0</v>
      </c>
      <c r="AQ4" s="46">
        <v>0.0</v>
      </c>
      <c r="AR4" s="46">
        <v>0.0</v>
      </c>
      <c r="AS4" s="46">
        <v>0.0</v>
      </c>
      <c r="AT4" s="46">
        <v>0.0</v>
      </c>
      <c r="AU4" s="46">
        <v>0.0</v>
      </c>
      <c r="AV4" s="46">
        <v>0.0</v>
      </c>
      <c r="AW4" s="46">
        <v>0.0</v>
      </c>
      <c r="AX4" s="46">
        <v>0.0</v>
      </c>
      <c r="AY4" s="46">
        <v>0.0</v>
      </c>
      <c r="AZ4" s="46">
        <v>0.0</v>
      </c>
      <c r="BA4" s="46">
        <v>0.0</v>
      </c>
    </row>
    <row r="5" ht="14.25" customHeight="1">
      <c r="A5" s="15" t="s">
        <v>156</v>
      </c>
      <c r="B5" s="46">
        <v>0.0</v>
      </c>
      <c r="C5" s="46">
        <v>0.0</v>
      </c>
      <c r="D5" s="46">
        <v>0.0</v>
      </c>
      <c r="E5" s="46">
        <v>0.0</v>
      </c>
      <c r="F5" s="46">
        <v>0.0</v>
      </c>
      <c r="G5" s="46">
        <v>0.0</v>
      </c>
      <c r="H5" s="46">
        <v>0.0</v>
      </c>
      <c r="I5" s="46">
        <v>0.0</v>
      </c>
      <c r="J5" s="46">
        <v>0.0</v>
      </c>
      <c r="K5" s="46">
        <v>0.0</v>
      </c>
      <c r="L5" s="46">
        <v>0.0</v>
      </c>
      <c r="M5" s="46">
        <v>0.0</v>
      </c>
      <c r="N5" s="46">
        <v>0.0</v>
      </c>
      <c r="O5" s="46">
        <v>0.0</v>
      </c>
      <c r="P5" s="46">
        <v>0.0</v>
      </c>
      <c r="Q5" s="46">
        <v>0.0</v>
      </c>
      <c r="R5" s="46">
        <v>0.0</v>
      </c>
      <c r="S5" s="46">
        <v>0.0</v>
      </c>
      <c r="T5" s="46">
        <v>0.0</v>
      </c>
      <c r="U5" s="46">
        <v>0.0</v>
      </c>
      <c r="V5" s="46">
        <v>0.0</v>
      </c>
      <c r="W5" s="46">
        <v>0.0</v>
      </c>
      <c r="X5" s="46">
        <v>0.0</v>
      </c>
      <c r="Y5" s="46">
        <v>0.0</v>
      </c>
      <c r="Z5" s="46">
        <v>0.0</v>
      </c>
      <c r="AA5" s="46">
        <v>0.0</v>
      </c>
      <c r="AB5" s="46">
        <v>0.0</v>
      </c>
      <c r="AC5" s="46">
        <v>0.0</v>
      </c>
      <c r="AD5" s="46">
        <v>0.0</v>
      </c>
      <c r="AE5" s="46">
        <v>0.0</v>
      </c>
      <c r="AF5" s="46">
        <v>0.0</v>
      </c>
      <c r="AG5" s="46">
        <v>0.0</v>
      </c>
      <c r="AH5" s="46">
        <v>0.0</v>
      </c>
      <c r="AI5" s="46">
        <v>0.0</v>
      </c>
      <c r="AJ5" s="46">
        <v>0.0</v>
      </c>
      <c r="AK5" s="46">
        <v>0.0</v>
      </c>
      <c r="AL5" s="46">
        <v>0.0</v>
      </c>
      <c r="AM5" s="46">
        <v>0.0</v>
      </c>
      <c r="AN5" s="46">
        <v>0.0</v>
      </c>
      <c r="AO5" s="46">
        <v>0.0</v>
      </c>
      <c r="AP5" s="46">
        <v>0.0</v>
      </c>
      <c r="AQ5" s="46">
        <v>0.0</v>
      </c>
      <c r="AR5" s="46">
        <v>0.0</v>
      </c>
      <c r="AS5" s="46">
        <v>0.0</v>
      </c>
      <c r="AT5" s="46">
        <v>0.0</v>
      </c>
      <c r="AU5" s="46">
        <v>0.0</v>
      </c>
      <c r="AV5" s="46">
        <v>0.0</v>
      </c>
      <c r="AW5" s="46">
        <v>0.0</v>
      </c>
      <c r="AX5" s="46">
        <v>0.0</v>
      </c>
      <c r="AY5" s="46">
        <v>0.0</v>
      </c>
      <c r="AZ5" s="46">
        <v>0.0</v>
      </c>
      <c r="BA5" s="46">
        <v>0.0</v>
      </c>
    </row>
    <row r="6" ht="14.25" customHeight="1">
      <c r="A6" s="15" t="s">
        <v>157</v>
      </c>
      <c r="B6" s="46">
        <v>0.0</v>
      </c>
      <c r="C6" s="46">
        <v>0.0</v>
      </c>
      <c r="D6" s="46">
        <v>0.0</v>
      </c>
      <c r="E6" s="46">
        <v>0.0</v>
      </c>
      <c r="F6" s="46">
        <v>0.0</v>
      </c>
      <c r="G6" s="46">
        <v>0.0</v>
      </c>
      <c r="H6" s="46">
        <v>0.0</v>
      </c>
      <c r="I6" s="46">
        <v>0.0</v>
      </c>
      <c r="J6" s="46">
        <v>0.0</v>
      </c>
      <c r="K6" s="46">
        <v>0.0</v>
      </c>
      <c r="L6" s="46">
        <v>0.0</v>
      </c>
      <c r="M6" s="46">
        <v>0.0</v>
      </c>
      <c r="N6" s="46">
        <v>0.0</v>
      </c>
      <c r="O6" s="46">
        <v>0.0</v>
      </c>
      <c r="P6" s="46">
        <v>0.0</v>
      </c>
      <c r="Q6" s="46">
        <v>0.0</v>
      </c>
      <c r="R6" s="46">
        <v>0.0</v>
      </c>
      <c r="S6" s="46">
        <v>0.0</v>
      </c>
      <c r="T6" s="46">
        <v>0.0</v>
      </c>
      <c r="U6" s="46">
        <v>0.0</v>
      </c>
      <c r="V6" s="46">
        <v>0.0</v>
      </c>
      <c r="W6" s="46">
        <v>0.0</v>
      </c>
      <c r="X6" s="46">
        <v>0.0</v>
      </c>
      <c r="Y6" s="46">
        <v>0.0</v>
      </c>
      <c r="Z6" s="46">
        <v>0.0</v>
      </c>
      <c r="AA6" s="46">
        <v>0.0</v>
      </c>
      <c r="AB6" s="46">
        <v>0.0</v>
      </c>
      <c r="AC6" s="46">
        <v>0.0</v>
      </c>
      <c r="AD6" s="46">
        <v>0.0</v>
      </c>
      <c r="AE6" s="46">
        <v>0.0</v>
      </c>
      <c r="AF6" s="46">
        <v>0.0</v>
      </c>
      <c r="AG6" s="46">
        <v>0.0</v>
      </c>
      <c r="AH6" s="46">
        <v>0.0</v>
      </c>
      <c r="AI6" s="46">
        <v>0.0</v>
      </c>
      <c r="AJ6" s="46">
        <v>0.0</v>
      </c>
      <c r="AK6" s="46">
        <v>0.0</v>
      </c>
      <c r="AL6" s="46">
        <v>0.0</v>
      </c>
      <c r="AM6" s="46">
        <v>0.0</v>
      </c>
      <c r="AN6" s="46">
        <v>0.0</v>
      </c>
      <c r="AO6" s="46">
        <v>0.0</v>
      </c>
      <c r="AP6" s="46">
        <v>0.0</v>
      </c>
      <c r="AQ6" s="46">
        <v>0.0</v>
      </c>
      <c r="AR6" s="46">
        <v>0.0</v>
      </c>
      <c r="AS6" s="46">
        <v>0.0</v>
      </c>
      <c r="AT6" s="46">
        <v>0.0</v>
      </c>
      <c r="AU6" s="46">
        <v>0.0</v>
      </c>
      <c r="AV6" s="46">
        <v>0.0</v>
      </c>
      <c r="AW6" s="46">
        <v>0.0</v>
      </c>
      <c r="AX6" s="46">
        <v>0.0</v>
      </c>
      <c r="AY6" s="46">
        <v>0.0</v>
      </c>
      <c r="AZ6" s="46">
        <v>0.0</v>
      </c>
      <c r="BA6" s="46">
        <v>0.0</v>
      </c>
    </row>
    <row r="7" ht="14.25" customHeight="1">
      <c r="A7" s="15" t="s">
        <v>158</v>
      </c>
      <c r="B7" s="46">
        <v>0.0</v>
      </c>
      <c r="C7" s="46">
        <v>0.0</v>
      </c>
      <c r="D7" s="46">
        <v>0.0</v>
      </c>
      <c r="E7" s="46">
        <v>0.0</v>
      </c>
      <c r="F7" s="46">
        <v>0.0</v>
      </c>
      <c r="G7" s="46">
        <v>0.0</v>
      </c>
      <c r="H7" s="46">
        <v>0.0</v>
      </c>
      <c r="I7" s="46">
        <v>0.0</v>
      </c>
      <c r="J7" s="46">
        <v>0.0</v>
      </c>
      <c r="K7" s="46">
        <v>0.0</v>
      </c>
      <c r="L7" s="46">
        <v>0.0</v>
      </c>
      <c r="M7" s="46">
        <v>0.0</v>
      </c>
      <c r="N7" s="46">
        <v>0.0</v>
      </c>
      <c r="O7" s="46">
        <v>0.0</v>
      </c>
      <c r="P7" s="46">
        <v>0.0</v>
      </c>
      <c r="Q7" s="46">
        <v>0.0</v>
      </c>
      <c r="R7" s="46">
        <v>0.0</v>
      </c>
      <c r="S7" s="46">
        <v>0.0</v>
      </c>
      <c r="T7" s="46">
        <v>0.0</v>
      </c>
      <c r="U7" s="46">
        <v>0.0</v>
      </c>
      <c r="V7" s="46">
        <v>0.0</v>
      </c>
      <c r="W7" s="46">
        <v>0.0</v>
      </c>
      <c r="X7" s="46">
        <v>0.0</v>
      </c>
      <c r="Y7" s="46">
        <v>0.0</v>
      </c>
      <c r="Z7" s="46">
        <v>0.0</v>
      </c>
      <c r="AA7" s="46">
        <v>0.0</v>
      </c>
      <c r="AB7" s="46">
        <v>0.0</v>
      </c>
      <c r="AC7" s="46">
        <v>0.0</v>
      </c>
      <c r="AD7" s="46">
        <v>0.0</v>
      </c>
      <c r="AE7" s="46">
        <v>0.0</v>
      </c>
      <c r="AF7" s="46">
        <v>0.0</v>
      </c>
      <c r="AG7" s="46">
        <v>0.0</v>
      </c>
      <c r="AH7" s="46">
        <v>0.0</v>
      </c>
      <c r="AI7" s="46">
        <v>0.0</v>
      </c>
      <c r="AJ7" s="46">
        <v>0.0</v>
      </c>
      <c r="AK7" s="46">
        <v>0.0</v>
      </c>
      <c r="AL7" s="46">
        <v>0.0</v>
      </c>
      <c r="AM7" s="46">
        <v>0.0</v>
      </c>
      <c r="AN7" s="46">
        <v>0.0</v>
      </c>
      <c r="AO7" s="46">
        <v>0.0</v>
      </c>
      <c r="AP7" s="46">
        <v>0.0</v>
      </c>
      <c r="AQ7" s="46">
        <v>0.0</v>
      </c>
      <c r="AR7" s="46">
        <v>0.0</v>
      </c>
      <c r="AS7" s="46">
        <v>0.0</v>
      </c>
      <c r="AT7" s="46">
        <v>0.0</v>
      </c>
      <c r="AU7" s="46">
        <v>0.0</v>
      </c>
      <c r="AV7" s="46">
        <v>0.0</v>
      </c>
      <c r="AW7" s="46">
        <v>0.0</v>
      </c>
      <c r="AX7" s="46">
        <v>0.0</v>
      </c>
      <c r="AY7" s="46">
        <v>0.0</v>
      </c>
      <c r="AZ7" s="46">
        <v>0.0</v>
      </c>
      <c r="BA7" s="46">
        <v>0.0</v>
      </c>
    </row>
    <row r="8" ht="14.25" customHeight="1">
      <c r="A8" s="15" t="s">
        <v>159</v>
      </c>
      <c r="B8" s="46">
        <v>0.0</v>
      </c>
      <c r="C8" s="46">
        <v>0.0</v>
      </c>
      <c r="D8" s="46">
        <v>0.0</v>
      </c>
      <c r="E8" s="46">
        <v>0.0</v>
      </c>
      <c r="F8" s="46">
        <v>0.0</v>
      </c>
      <c r="G8" s="46">
        <v>0.0</v>
      </c>
      <c r="H8" s="46">
        <v>0.0</v>
      </c>
      <c r="I8" s="46">
        <v>0.0</v>
      </c>
      <c r="J8" s="46">
        <v>0.0</v>
      </c>
      <c r="K8" s="46">
        <v>0.0</v>
      </c>
      <c r="L8" s="46">
        <v>0.0</v>
      </c>
      <c r="M8" s="46">
        <v>0.0</v>
      </c>
      <c r="N8" s="46">
        <v>0.0</v>
      </c>
      <c r="O8" s="46">
        <v>0.0</v>
      </c>
      <c r="P8" s="46">
        <v>0.0</v>
      </c>
      <c r="Q8" s="46">
        <v>0.0</v>
      </c>
      <c r="R8" s="46">
        <v>0.0</v>
      </c>
      <c r="S8" s="46">
        <v>0.0</v>
      </c>
      <c r="T8" s="46">
        <v>0.0</v>
      </c>
      <c r="U8" s="46">
        <v>0.0</v>
      </c>
      <c r="V8" s="46">
        <v>0.0</v>
      </c>
      <c r="W8" s="46">
        <v>0.0</v>
      </c>
      <c r="X8" s="46">
        <v>0.0</v>
      </c>
      <c r="Y8" s="46">
        <v>0.0</v>
      </c>
      <c r="Z8" s="46">
        <v>0.0</v>
      </c>
      <c r="AA8" s="46">
        <v>0.0</v>
      </c>
      <c r="AB8" s="46">
        <v>0.0</v>
      </c>
      <c r="AC8" s="46">
        <v>0.0</v>
      </c>
      <c r="AD8" s="46">
        <v>0.0</v>
      </c>
      <c r="AE8" s="46">
        <v>0.0</v>
      </c>
      <c r="AF8" s="46">
        <v>0.0</v>
      </c>
      <c r="AG8" s="46">
        <v>0.0</v>
      </c>
      <c r="AH8" s="46">
        <v>0.0</v>
      </c>
      <c r="AI8" s="46">
        <v>0.0</v>
      </c>
      <c r="AJ8" s="46">
        <v>0.0</v>
      </c>
      <c r="AK8" s="46">
        <v>0.0</v>
      </c>
      <c r="AL8" s="46">
        <v>0.0</v>
      </c>
      <c r="AM8" s="46">
        <v>0.0</v>
      </c>
      <c r="AN8" s="46">
        <v>0.0</v>
      </c>
      <c r="AO8" s="46">
        <v>0.0</v>
      </c>
      <c r="AP8" s="46">
        <v>0.0</v>
      </c>
      <c r="AQ8" s="46">
        <v>0.0</v>
      </c>
      <c r="AR8" s="46">
        <v>0.0</v>
      </c>
      <c r="AS8" s="46">
        <v>0.0</v>
      </c>
      <c r="AT8" s="46">
        <v>0.0</v>
      </c>
      <c r="AU8" s="46">
        <v>0.0</v>
      </c>
      <c r="AV8" s="46">
        <v>0.0</v>
      </c>
      <c r="AW8" s="46">
        <v>0.0</v>
      </c>
      <c r="AX8" s="46">
        <v>0.0</v>
      </c>
      <c r="AY8" s="46">
        <v>0.0</v>
      </c>
      <c r="AZ8" s="46">
        <v>0.0</v>
      </c>
      <c r="BA8" s="46">
        <v>0.0</v>
      </c>
    </row>
    <row r="9" ht="14.25" customHeight="1">
      <c r="A9" s="15" t="s">
        <v>160</v>
      </c>
      <c r="B9" s="46">
        <v>0.0</v>
      </c>
      <c r="C9" s="46">
        <v>0.0</v>
      </c>
      <c r="D9" s="46">
        <v>0.0</v>
      </c>
      <c r="E9" s="46">
        <v>0.0</v>
      </c>
      <c r="F9" s="46">
        <v>0.0</v>
      </c>
      <c r="G9" s="46">
        <v>0.0</v>
      </c>
      <c r="H9" s="46">
        <v>0.0</v>
      </c>
      <c r="I9" s="46">
        <v>0.0</v>
      </c>
      <c r="J9" s="46">
        <v>0.0</v>
      </c>
      <c r="K9" s="46">
        <v>0.0</v>
      </c>
      <c r="L9" s="46">
        <v>0.0</v>
      </c>
      <c r="M9" s="46">
        <v>0.0</v>
      </c>
      <c r="N9" s="46">
        <v>0.0</v>
      </c>
      <c r="O9" s="46">
        <v>0.0</v>
      </c>
      <c r="P9" s="46">
        <v>0.0</v>
      </c>
      <c r="Q9" s="46">
        <v>0.0</v>
      </c>
      <c r="R9" s="46">
        <v>0.0</v>
      </c>
      <c r="S9" s="46">
        <v>0.0</v>
      </c>
      <c r="T9" s="46">
        <v>0.0</v>
      </c>
      <c r="U9" s="46">
        <v>0.0</v>
      </c>
      <c r="V9" s="46">
        <v>0.0</v>
      </c>
      <c r="W9" s="46">
        <v>0.0</v>
      </c>
      <c r="X9" s="46">
        <v>0.0</v>
      </c>
      <c r="Y9" s="46">
        <v>0.0</v>
      </c>
      <c r="Z9" s="46">
        <v>0.0</v>
      </c>
      <c r="AA9" s="46">
        <v>0.0</v>
      </c>
      <c r="AB9" s="46">
        <v>0.0</v>
      </c>
      <c r="AC9" s="46">
        <v>0.0</v>
      </c>
      <c r="AD9" s="46">
        <v>0.0</v>
      </c>
      <c r="AE9" s="46">
        <v>0.0</v>
      </c>
      <c r="AF9" s="46">
        <v>0.0</v>
      </c>
      <c r="AG9" s="46">
        <v>0.0</v>
      </c>
      <c r="AH9" s="46">
        <v>0.0</v>
      </c>
      <c r="AI9" s="46">
        <v>0.0</v>
      </c>
      <c r="AJ9" s="46">
        <v>0.0</v>
      </c>
      <c r="AK9" s="46">
        <v>0.0</v>
      </c>
      <c r="AL9" s="46">
        <v>0.0</v>
      </c>
      <c r="AM9" s="46">
        <v>0.0</v>
      </c>
      <c r="AN9" s="46">
        <v>0.0</v>
      </c>
      <c r="AO9" s="46">
        <v>0.0</v>
      </c>
      <c r="AP9" s="46">
        <v>0.0</v>
      </c>
      <c r="AQ9" s="46">
        <v>0.0</v>
      </c>
      <c r="AR9" s="46">
        <v>0.0</v>
      </c>
      <c r="AS9" s="46">
        <v>0.0</v>
      </c>
      <c r="AT9" s="46">
        <v>0.0</v>
      </c>
      <c r="AU9" s="46">
        <v>0.0</v>
      </c>
      <c r="AV9" s="46">
        <v>0.0</v>
      </c>
      <c r="AW9" s="46">
        <v>0.0</v>
      </c>
      <c r="AX9" s="46">
        <v>0.0</v>
      </c>
      <c r="AY9" s="46">
        <v>0.0</v>
      </c>
      <c r="AZ9" s="46">
        <v>0.0</v>
      </c>
      <c r="BA9" s="46">
        <v>0.0</v>
      </c>
    </row>
    <row r="10" ht="14.25" customHeight="1">
      <c r="A10" s="15" t="s">
        <v>161</v>
      </c>
      <c r="B10" s="46">
        <v>0.0</v>
      </c>
      <c r="C10" s="46">
        <v>0.0</v>
      </c>
      <c r="D10" s="46">
        <v>0.0</v>
      </c>
      <c r="E10" s="46">
        <v>0.0</v>
      </c>
      <c r="F10" s="46">
        <v>0.0</v>
      </c>
      <c r="G10" s="46">
        <v>0.0</v>
      </c>
      <c r="H10" s="46">
        <v>0.0</v>
      </c>
      <c r="I10" s="46">
        <v>0.0</v>
      </c>
      <c r="J10" s="46">
        <v>0.0</v>
      </c>
      <c r="K10" s="46">
        <v>0.0</v>
      </c>
      <c r="L10" s="46">
        <v>0.0</v>
      </c>
      <c r="M10" s="46">
        <v>0.0</v>
      </c>
      <c r="N10" s="46">
        <v>0.0</v>
      </c>
      <c r="O10" s="46">
        <v>0.0</v>
      </c>
      <c r="P10" s="46">
        <v>0.0</v>
      </c>
      <c r="Q10" s="46">
        <v>0.0</v>
      </c>
      <c r="R10" s="46">
        <v>0.0</v>
      </c>
      <c r="S10" s="46">
        <v>0.0</v>
      </c>
      <c r="T10" s="46">
        <v>0.0</v>
      </c>
      <c r="U10" s="46">
        <v>0.0</v>
      </c>
      <c r="V10" s="46">
        <v>0.0</v>
      </c>
      <c r="W10" s="46">
        <v>0.0</v>
      </c>
      <c r="X10" s="46">
        <v>0.0</v>
      </c>
      <c r="Y10" s="46">
        <v>0.0</v>
      </c>
      <c r="Z10" s="46">
        <v>0.0</v>
      </c>
      <c r="AA10" s="46">
        <v>0.0</v>
      </c>
      <c r="AB10" s="46">
        <v>0.0</v>
      </c>
      <c r="AC10" s="46">
        <v>0.0</v>
      </c>
      <c r="AD10" s="46">
        <v>0.0</v>
      </c>
      <c r="AE10" s="46">
        <v>0.0</v>
      </c>
      <c r="AF10" s="46">
        <v>0.0</v>
      </c>
      <c r="AG10" s="46">
        <v>0.0</v>
      </c>
      <c r="AH10" s="46">
        <v>0.0</v>
      </c>
      <c r="AI10" s="46">
        <v>0.0</v>
      </c>
      <c r="AJ10" s="46">
        <v>0.0</v>
      </c>
      <c r="AK10" s="46">
        <v>0.0</v>
      </c>
      <c r="AL10" s="46">
        <v>0.0</v>
      </c>
      <c r="AM10" s="46">
        <v>0.0</v>
      </c>
      <c r="AN10" s="46">
        <v>0.0</v>
      </c>
      <c r="AO10" s="46">
        <v>0.0</v>
      </c>
      <c r="AP10" s="46">
        <v>0.0</v>
      </c>
      <c r="AQ10" s="46">
        <v>0.0</v>
      </c>
      <c r="AR10" s="46">
        <v>0.0</v>
      </c>
      <c r="AS10" s="46">
        <v>0.0</v>
      </c>
      <c r="AT10" s="46">
        <v>0.0</v>
      </c>
      <c r="AU10" s="46">
        <v>0.0</v>
      </c>
      <c r="AV10" s="46">
        <v>0.0</v>
      </c>
      <c r="AW10" s="46">
        <v>0.0</v>
      </c>
      <c r="AX10" s="46">
        <v>0.0</v>
      </c>
      <c r="AY10" s="46">
        <v>0.0</v>
      </c>
      <c r="AZ10" s="46">
        <v>0.0</v>
      </c>
      <c r="BA10" s="46">
        <v>0.0</v>
      </c>
    </row>
    <row r="11" ht="14.25" customHeight="1">
      <c r="A11" s="15" t="s">
        <v>162</v>
      </c>
      <c r="B11" s="46">
        <v>0.0</v>
      </c>
      <c r="C11" s="46">
        <v>0.0</v>
      </c>
      <c r="D11" s="46">
        <v>0.0</v>
      </c>
      <c r="E11" s="46">
        <v>0.0</v>
      </c>
      <c r="F11" s="46">
        <v>0.0</v>
      </c>
      <c r="G11" s="46">
        <v>0.0</v>
      </c>
      <c r="H11" s="46">
        <v>0.0</v>
      </c>
      <c r="I11" s="46">
        <v>0.0</v>
      </c>
      <c r="J11" s="46">
        <v>0.0</v>
      </c>
      <c r="K11" s="46">
        <v>0.0</v>
      </c>
      <c r="L11" s="46">
        <v>0.0</v>
      </c>
      <c r="M11" s="46">
        <v>0.0</v>
      </c>
      <c r="N11" s="46">
        <v>0.0</v>
      </c>
      <c r="O11" s="46">
        <v>0.0</v>
      </c>
      <c r="P11" s="46">
        <v>0.0</v>
      </c>
      <c r="Q11" s="46">
        <v>0.0</v>
      </c>
      <c r="R11" s="46">
        <v>0.0</v>
      </c>
      <c r="S11" s="46">
        <v>0.0</v>
      </c>
      <c r="T11" s="46">
        <v>0.0</v>
      </c>
      <c r="U11" s="46">
        <v>0.0</v>
      </c>
      <c r="V11" s="46">
        <v>0.0</v>
      </c>
      <c r="W11" s="46">
        <v>0.0</v>
      </c>
      <c r="X11" s="46">
        <v>0.0</v>
      </c>
      <c r="Y11" s="46">
        <v>0.0</v>
      </c>
      <c r="Z11" s="46">
        <v>0.0</v>
      </c>
      <c r="AA11" s="46">
        <v>0.0</v>
      </c>
      <c r="AB11" s="46">
        <v>0.0</v>
      </c>
      <c r="AC11" s="46">
        <v>0.0</v>
      </c>
      <c r="AD11" s="46">
        <v>0.0</v>
      </c>
      <c r="AE11" s="46">
        <v>0.0</v>
      </c>
      <c r="AF11" s="46">
        <v>0.0</v>
      </c>
      <c r="AG11" s="46">
        <v>0.0</v>
      </c>
      <c r="AH11" s="46">
        <v>0.0</v>
      </c>
      <c r="AI11" s="46">
        <v>0.0</v>
      </c>
      <c r="AJ11" s="46">
        <v>0.0</v>
      </c>
      <c r="AK11" s="46">
        <v>0.0</v>
      </c>
      <c r="AL11" s="46">
        <v>0.0</v>
      </c>
      <c r="AM11" s="46">
        <v>0.0</v>
      </c>
      <c r="AN11" s="46">
        <v>0.0</v>
      </c>
      <c r="AO11" s="46">
        <v>0.0</v>
      </c>
      <c r="AP11" s="46">
        <v>0.0</v>
      </c>
      <c r="AQ11" s="46">
        <v>0.0</v>
      </c>
      <c r="AR11" s="46">
        <v>0.0</v>
      </c>
      <c r="AS11" s="46">
        <v>0.0</v>
      </c>
      <c r="AT11" s="46">
        <v>0.0</v>
      </c>
      <c r="AU11" s="46">
        <v>0.0</v>
      </c>
      <c r="AV11" s="46">
        <v>0.0</v>
      </c>
      <c r="AW11" s="46">
        <v>0.0</v>
      </c>
      <c r="AX11" s="46">
        <v>0.0</v>
      </c>
      <c r="AY11" s="46">
        <v>0.0</v>
      </c>
      <c r="AZ11" s="46">
        <v>0.0</v>
      </c>
      <c r="BA11" s="46">
        <v>0.0</v>
      </c>
    </row>
    <row r="12" ht="14.25" customHeight="1">
      <c r="A12" s="15" t="s">
        <v>163</v>
      </c>
      <c r="B12" s="46">
        <v>0.0</v>
      </c>
      <c r="C12" s="46">
        <v>0.0</v>
      </c>
      <c r="D12" s="46">
        <v>0.0</v>
      </c>
      <c r="E12" s="46">
        <v>0.0</v>
      </c>
      <c r="F12" s="46">
        <v>0.0</v>
      </c>
      <c r="G12" s="46">
        <v>0.0</v>
      </c>
      <c r="H12" s="46">
        <v>0.0</v>
      </c>
      <c r="I12" s="46">
        <v>0.0</v>
      </c>
      <c r="J12" s="46">
        <v>0.0</v>
      </c>
      <c r="K12" s="46">
        <v>0.0</v>
      </c>
      <c r="L12" s="46">
        <v>0.0</v>
      </c>
      <c r="M12" s="46">
        <v>0.0</v>
      </c>
      <c r="N12" s="46">
        <v>0.0</v>
      </c>
      <c r="O12" s="46">
        <v>0.0</v>
      </c>
      <c r="P12" s="46">
        <v>0.0</v>
      </c>
      <c r="Q12" s="46">
        <v>0.0</v>
      </c>
      <c r="R12" s="46">
        <v>0.0</v>
      </c>
      <c r="S12" s="46">
        <v>0.0</v>
      </c>
      <c r="T12" s="46">
        <v>0.0</v>
      </c>
      <c r="U12" s="46">
        <v>0.0</v>
      </c>
      <c r="V12" s="46">
        <v>0.0</v>
      </c>
      <c r="W12" s="46">
        <v>0.0</v>
      </c>
      <c r="X12" s="46">
        <v>0.0</v>
      </c>
      <c r="Y12" s="46">
        <v>0.0</v>
      </c>
      <c r="Z12" s="46">
        <v>0.0</v>
      </c>
      <c r="AA12" s="46">
        <v>0.0</v>
      </c>
      <c r="AB12" s="46">
        <v>0.0</v>
      </c>
      <c r="AC12" s="46">
        <v>0.0</v>
      </c>
      <c r="AD12" s="46">
        <v>0.0</v>
      </c>
      <c r="AE12" s="46">
        <v>0.0</v>
      </c>
      <c r="AF12" s="46">
        <v>0.0</v>
      </c>
      <c r="AG12" s="46">
        <v>0.0</v>
      </c>
      <c r="AH12" s="46">
        <v>0.0</v>
      </c>
      <c r="AI12" s="46">
        <v>0.0</v>
      </c>
      <c r="AJ12" s="46">
        <v>0.0</v>
      </c>
      <c r="AK12" s="46">
        <v>0.0</v>
      </c>
      <c r="AL12" s="46">
        <v>0.0</v>
      </c>
      <c r="AM12" s="46">
        <v>0.0</v>
      </c>
      <c r="AN12" s="46">
        <v>0.0</v>
      </c>
      <c r="AO12" s="46">
        <v>0.0</v>
      </c>
      <c r="AP12" s="46">
        <v>0.0</v>
      </c>
      <c r="AQ12" s="46">
        <v>0.0</v>
      </c>
      <c r="AR12" s="46">
        <v>0.0</v>
      </c>
      <c r="AS12" s="46">
        <v>0.0</v>
      </c>
      <c r="AT12" s="46">
        <v>0.0</v>
      </c>
      <c r="AU12" s="46">
        <v>0.0</v>
      </c>
      <c r="AV12" s="46">
        <v>0.0</v>
      </c>
      <c r="AW12" s="46">
        <v>0.0</v>
      </c>
      <c r="AX12" s="46">
        <v>0.0</v>
      </c>
      <c r="AY12" s="46">
        <v>0.0</v>
      </c>
      <c r="AZ12" s="46">
        <v>0.0</v>
      </c>
      <c r="BA12" s="46">
        <v>0.0</v>
      </c>
    </row>
    <row r="13" ht="14.25" customHeight="1">
      <c r="A13" s="15" t="s">
        <v>164</v>
      </c>
      <c r="B13" s="46">
        <v>0.0</v>
      </c>
      <c r="C13" s="46">
        <v>0.0</v>
      </c>
      <c r="D13" s="46">
        <v>0.0</v>
      </c>
      <c r="E13" s="46">
        <v>0.0</v>
      </c>
      <c r="F13" s="46">
        <v>0.0</v>
      </c>
      <c r="G13" s="46">
        <v>0.0</v>
      </c>
      <c r="H13" s="46">
        <v>0.0</v>
      </c>
      <c r="I13" s="46">
        <v>0.0</v>
      </c>
      <c r="J13" s="46">
        <v>0.0</v>
      </c>
      <c r="K13" s="46">
        <v>0.0</v>
      </c>
      <c r="L13" s="46">
        <v>0.0</v>
      </c>
      <c r="M13" s="46">
        <v>0.0</v>
      </c>
      <c r="N13" s="46">
        <v>0.0</v>
      </c>
      <c r="O13" s="46">
        <v>0.0</v>
      </c>
      <c r="P13" s="46">
        <v>0.0</v>
      </c>
      <c r="Q13" s="46">
        <v>0.0</v>
      </c>
      <c r="R13" s="46">
        <v>0.0</v>
      </c>
      <c r="S13" s="46">
        <v>0.0</v>
      </c>
      <c r="T13" s="46">
        <v>0.0</v>
      </c>
      <c r="U13" s="46">
        <v>0.0</v>
      </c>
      <c r="V13" s="46">
        <v>0.0</v>
      </c>
      <c r="W13" s="46">
        <v>0.0</v>
      </c>
      <c r="X13" s="46">
        <v>0.0</v>
      </c>
      <c r="Y13" s="46">
        <v>0.0</v>
      </c>
      <c r="Z13" s="46">
        <v>0.0</v>
      </c>
      <c r="AA13" s="46">
        <v>0.0</v>
      </c>
      <c r="AB13" s="46">
        <v>0.0</v>
      </c>
      <c r="AC13" s="46">
        <v>0.0</v>
      </c>
      <c r="AD13" s="46">
        <v>0.0</v>
      </c>
      <c r="AE13" s="46">
        <v>0.0</v>
      </c>
      <c r="AF13" s="46">
        <v>0.0</v>
      </c>
      <c r="AG13" s="46">
        <v>0.0</v>
      </c>
      <c r="AH13" s="46">
        <v>0.0</v>
      </c>
      <c r="AI13" s="46">
        <v>0.0</v>
      </c>
      <c r="AJ13" s="46">
        <v>0.0</v>
      </c>
      <c r="AK13" s="46">
        <v>0.0</v>
      </c>
      <c r="AL13" s="46">
        <v>0.0</v>
      </c>
      <c r="AM13" s="46">
        <v>0.0</v>
      </c>
      <c r="AN13" s="46">
        <v>0.0</v>
      </c>
      <c r="AO13" s="46">
        <v>0.0</v>
      </c>
      <c r="AP13" s="46">
        <v>0.0</v>
      </c>
      <c r="AQ13" s="46">
        <v>0.0</v>
      </c>
      <c r="AR13" s="46">
        <v>0.0</v>
      </c>
      <c r="AS13" s="46">
        <v>0.0</v>
      </c>
      <c r="AT13" s="46">
        <v>0.0</v>
      </c>
      <c r="AU13" s="46">
        <v>0.0</v>
      </c>
      <c r="AV13" s="46">
        <v>0.0</v>
      </c>
      <c r="AW13" s="46">
        <v>0.0</v>
      </c>
      <c r="AX13" s="46">
        <v>0.0</v>
      </c>
      <c r="AY13" s="46">
        <v>0.0</v>
      </c>
      <c r="AZ13" s="46">
        <v>0.0</v>
      </c>
      <c r="BA13" s="46">
        <v>0.0</v>
      </c>
    </row>
    <row r="14" ht="14.25" customHeight="1">
      <c r="A14" s="15" t="s">
        <v>165</v>
      </c>
      <c r="B14" s="46">
        <v>0.0</v>
      </c>
      <c r="C14" s="46">
        <v>0.0</v>
      </c>
      <c r="D14" s="46">
        <v>0.0</v>
      </c>
      <c r="E14" s="46">
        <v>0.0</v>
      </c>
      <c r="F14" s="46">
        <v>0.0</v>
      </c>
      <c r="G14" s="46">
        <v>0.0</v>
      </c>
      <c r="H14" s="46">
        <v>0.0</v>
      </c>
      <c r="I14" s="46">
        <v>0.0</v>
      </c>
      <c r="J14" s="46">
        <v>0.0</v>
      </c>
      <c r="K14" s="46">
        <v>0.0</v>
      </c>
      <c r="L14" s="46">
        <v>0.0</v>
      </c>
      <c r="M14" s="46">
        <v>0.0</v>
      </c>
      <c r="N14" s="46">
        <v>0.0</v>
      </c>
      <c r="O14" s="46">
        <v>0.0</v>
      </c>
      <c r="P14" s="46">
        <v>0.0</v>
      </c>
      <c r="Q14" s="46">
        <v>0.0</v>
      </c>
      <c r="R14" s="46">
        <v>0.0</v>
      </c>
      <c r="S14" s="46">
        <v>0.0</v>
      </c>
      <c r="T14" s="46">
        <v>0.0</v>
      </c>
      <c r="U14" s="46">
        <v>0.0</v>
      </c>
      <c r="V14" s="46">
        <v>0.0</v>
      </c>
      <c r="W14" s="46">
        <v>0.0</v>
      </c>
      <c r="X14" s="46">
        <v>0.0</v>
      </c>
      <c r="Y14" s="46">
        <v>0.0</v>
      </c>
      <c r="Z14" s="46">
        <v>0.0</v>
      </c>
      <c r="AA14" s="46">
        <v>0.0</v>
      </c>
      <c r="AB14" s="46">
        <v>0.0</v>
      </c>
      <c r="AC14" s="46">
        <v>0.0</v>
      </c>
      <c r="AD14" s="46">
        <v>0.0</v>
      </c>
      <c r="AE14" s="46">
        <v>0.0</v>
      </c>
      <c r="AF14" s="46">
        <v>0.0</v>
      </c>
      <c r="AG14" s="46">
        <v>0.0</v>
      </c>
      <c r="AH14" s="46">
        <v>0.0</v>
      </c>
      <c r="AI14" s="46">
        <v>0.0</v>
      </c>
      <c r="AJ14" s="46">
        <v>0.0</v>
      </c>
      <c r="AK14" s="46">
        <v>0.0</v>
      </c>
      <c r="AL14" s="46">
        <v>0.0</v>
      </c>
      <c r="AM14" s="46">
        <v>0.0</v>
      </c>
      <c r="AN14" s="46">
        <v>0.0</v>
      </c>
      <c r="AO14" s="46">
        <v>0.0</v>
      </c>
      <c r="AP14" s="46">
        <v>0.0</v>
      </c>
      <c r="AQ14" s="46">
        <v>0.0</v>
      </c>
      <c r="AR14" s="46">
        <v>0.0</v>
      </c>
      <c r="AS14" s="46">
        <v>0.0</v>
      </c>
      <c r="AT14" s="46">
        <v>0.0</v>
      </c>
      <c r="AU14" s="46">
        <v>0.0</v>
      </c>
      <c r="AV14" s="46">
        <v>0.0</v>
      </c>
      <c r="AW14" s="46">
        <v>0.0</v>
      </c>
      <c r="AX14" s="46">
        <v>0.0</v>
      </c>
      <c r="AY14" s="46">
        <v>0.0</v>
      </c>
      <c r="AZ14" s="46">
        <v>0.0</v>
      </c>
      <c r="BA14" s="46">
        <v>0.0</v>
      </c>
    </row>
    <row r="15" ht="14.25" customHeight="1">
      <c r="A15" s="15" t="s">
        <v>166</v>
      </c>
      <c r="B15" s="46">
        <v>0.0</v>
      </c>
      <c r="C15" s="46">
        <v>0.0</v>
      </c>
      <c r="D15" s="46">
        <v>0.0</v>
      </c>
      <c r="E15" s="46">
        <v>0.0</v>
      </c>
      <c r="F15" s="46">
        <v>0.0</v>
      </c>
      <c r="G15" s="46">
        <v>0.0</v>
      </c>
      <c r="H15" s="46">
        <v>0.0</v>
      </c>
      <c r="I15" s="46">
        <v>0.0</v>
      </c>
      <c r="J15" s="46">
        <v>0.0</v>
      </c>
      <c r="K15" s="46">
        <v>0.0</v>
      </c>
      <c r="L15" s="46">
        <v>0.0</v>
      </c>
      <c r="M15" s="46">
        <v>0.0</v>
      </c>
      <c r="N15" s="46">
        <v>0.0</v>
      </c>
      <c r="O15" s="46">
        <v>0.0</v>
      </c>
      <c r="P15" s="46">
        <v>0.0</v>
      </c>
      <c r="Q15" s="46">
        <v>0.0</v>
      </c>
      <c r="R15" s="46">
        <v>0.0</v>
      </c>
      <c r="S15" s="46">
        <v>0.0</v>
      </c>
      <c r="T15" s="46">
        <v>0.0</v>
      </c>
      <c r="U15" s="46">
        <v>0.0</v>
      </c>
      <c r="V15" s="46">
        <v>0.0</v>
      </c>
      <c r="W15" s="46">
        <v>0.0</v>
      </c>
      <c r="X15" s="46">
        <v>0.0</v>
      </c>
      <c r="Y15" s="46">
        <v>0.0</v>
      </c>
      <c r="Z15" s="46">
        <v>0.0</v>
      </c>
      <c r="AA15" s="46">
        <v>0.0</v>
      </c>
      <c r="AB15" s="46">
        <v>0.0</v>
      </c>
      <c r="AC15" s="46">
        <v>0.0</v>
      </c>
      <c r="AD15" s="46">
        <v>0.0</v>
      </c>
      <c r="AE15" s="46">
        <v>0.0</v>
      </c>
      <c r="AF15" s="46">
        <v>0.0</v>
      </c>
      <c r="AG15" s="46">
        <v>0.0</v>
      </c>
      <c r="AH15" s="46">
        <v>0.0</v>
      </c>
      <c r="AI15" s="46">
        <v>0.0</v>
      </c>
      <c r="AJ15" s="46">
        <v>0.0</v>
      </c>
      <c r="AK15" s="46">
        <v>0.0</v>
      </c>
      <c r="AL15" s="46">
        <v>0.0</v>
      </c>
      <c r="AM15" s="46">
        <v>0.0</v>
      </c>
      <c r="AN15" s="46">
        <v>0.0</v>
      </c>
      <c r="AO15" s="46">
        <v>0.0</v>
      </c>
      <c r="AP15" s="46">
        <v>0.0</v>
      </c>
      <c r="AQ15" s="46">
        <v>0.0</v>
      </c>
      <c r="AR15" s="46">
        <v>0.0</v>
      </c>
      <c r="AS15" s="46">
        <v>0.0</v>
      </c>
      <c r="AT15" s="46">
        <v>0.0</v>
      </c>
      <c r="AU15" s="46">
        <v>0.0</v>
      </c>
      <c r="AV15" s="46">
        <v>0.0</v>
      </c>
      <c r="AW15" s="46">
        <v>0.0</v>
      </c>
      <c r="AX15" s="46">
        <v>0.0</v>
      </c>
      <c r="AY15" s="46">
        <v>0.0</v>
      </c>
      <c r="AZ15" s="46">
        <v>0.0</v>
      </c>
      <c r="BA15" s="46">
        <v>0.0</v>
      </c>
    </row>
    <row r="16" ht="14.25" customHeight="1">
      <c r="A16" s="15" t="s">
        <v>167</v>
      </c>
      <c r="B16" s="46">
        <v>0.0</v>
      </c>
      <c r="C16" s="46">
        <v>0.0</v>
      </c>
      <c r="D16" s="46">
        <v>0.0</v>
      </c>
      <c r="E16" s="46">
        <v>0.0</v>
      </c>
      <c r="F16" s="46">
        <v>0.0</v>
      </c>
      <c r="G16" s="46">
        <v>0.0</v>
      </c>
      <c r="H16" s="46">
        <v>0.0</v>
      </c>
      <c r="I16" s="46">
        <v>0.0</v>
      </c>
      <c r="J16" s="46">
        <v>0.0</v>
      </c>
      <c r="K16" s="46">
        <v>0.0</v>
      </c>
      <c r="L16" s="46">
        <v>0.0</v>
      </c>
      <c r="M16" s="46">
        <v>0.0</v>
      </c>
      <c r="N16" s="46">
        <v>0.0</v>
      </c>
      <c r="O16" s="46">
        <v>0.0</v>
      </c>
      <c r="P16" s="46">
        <v>0.0</v>
      </c>
      <c r="Q16" s="46">
        <v>0.0</v>
      </c>
      <c r="R16" s="46">
        <v>0.0</v>
      </c>
      <c r="S16" s="46">
        <v>0.0</v>
      </c>
      <c r="T16" s="46">
        <v>0.0</v>
      </c>
      <c r="U16" s="46">
        <v>0.0</v>
      </c>
      <c r="V16" s="46">
        <v>0.0</v>
      </c>
      <c r="W16" s="46">
        <v>0.0</v>
      </c>
      <c r="X16" s="46">
        <v>0.0</v>
      </c>
      <c r="Y16" s="46">
        <v>0.0</v>
      </c>
      <c r="Z16" s="46">
        <v>0.0</v>
      </c>
      <c r="AA16" s="46">
        <v>0.0</v>
      </c>
      <c r="AB16" s="46">
        <v>0.0</v>
      </c>
      <c r="AC16" s="46">
        <v>0.0</v>
      </c>
      <c r="AD16" s="46">
        <v>0.0</v>
      </c>
      <c r="AE16" s="46">
        <v>0.0</v>
      </c>
      <c r="AF16" s="46">
        <v>0.0</v>
      </c>
      <c r="AG16" s="46">
        <v>0.0</v>
      </c>
      <c r="AH16" s="46">
        <v>0.0</v>
      </c>
      <c r="AI16" s="46">
        <v>0.0</v>
      </c>
      <c r="AJ16" s="46">
        <v>0.0</v>
      </c>
      <c r="AK16" s="46">
        <v>0.0</v>
      </c>
      <c r="AL16" s="46">
        <v>0.0</v>
      </c>
      <c r="AM16" s="46">
        <v>0.0</v>
      </c>
      <c r="AN16" s="46">
        <v>0.0</v>
      </c>
      <c r="AO16" s="46">
        <v>0.0</v>
      </c>
      <c r="AP16" s="46">
        <v>0.0</v>
      </c>
      <c r="AQ16" s="46">
        <v>0.0</v>
      </c>
      <c r="AR16" s="46">
        <v>0.0</v>
      </c>
      <c r="AS16" s="46">
        <v>0.0</v>
      </c>
      <c r="AT16" s="46">
        <v>0.0</v>
      </c>
      <c r="AU16" s="46">
        <v>0.0</v>
      </c>
      <c r="AV16" s="46">
        <v>0.0</v>
      </c>
      <c r="AW16" s="46">
        <v>0.0</v>
      </c>
      <c r="AX16" s="46">
        <v>0.0</v>
      </c>
      <c r="AY16" s="46">
        <v>0.0</v>
      </c>
      <c r="AZ16" s="46">
        <v>0.0</v>
      </c>
      <c r="BA16" s="46">
        <v>0.0</v>
      </c>
    </row>
    <row r="17" ht="14.25" customHeight="1">
      <c r="A17" s="15" t="s">
        <v>168</v>
      </c>
      <c r="B17" s="46">
        <v>0.0</v>
      </c>
      <c r="C17" s="46">
        <v>0.0</v>
      </c>
      <c r="D17" s="46">
        <v>0.0</v>
      </c>
      <c r="E17" s="46">
        <v>0.0</v>
      </c>
      <c r="F17" s="46">
        <v>0.0</v>
      </c>
      <c r="G17" s="46">
        <v>0.0</v>
      </c>
      <c r="H17" s="46">
        <v>0.0</v>
      </c>
      <c r="I17" s="46">
        <v>0.0</v>
      </c>
      <c r="J17" s="46">
        <v>0.0</v>
      </c>
      <c r="K17" s="46">
        <v>0.0</v>
      </c>
      <c r="L17" s="46">
        <v>0.0</v>
      </c>
      <c r="M17" s="46">
        <v>0.0</v>
      </c>
      <c r="N17" s="46">
        <v>0.0</v>
      </c>
      <c r="O17" s="46">
        <v>0.0</v>
      </c>
      <c r="P17" s="46">
        <v>0.0</v>
      </c>
      <c r="Q17" s="46">
        <v>0.0</v>
      </c>
      <c r="R17" s="46">
        <v>0.0</v>
      </c>
      <c r="S17" s="46">
        <v>0.0</v>
      </c>
      <c r="T17" s="46">
        <v>0.0</v>
      </c>
      <c r="U17" s="46">
        <v>0.0</v>
      </c>
      <c r="V17" s="46">
        <v>0.0</v>
      </c>
      <c r="W17" s="46">
        <v>0.0</v>
      </c>
      <c r="X17" s="46">
        <v>0.0</v>
      </c>
      <c r="Y17" s="46">
        <v>0.0</v>
      </c>
      <c r="Z17" s="46">
        <v>0.0</v>
      </c>
      <c r="AA17" s="46">
        <v>0.0</v>
      </c>
      <c r="AB17" s="46">
        <v>0.0</v>
      </c>
      <c r="AC17" s="46">
        <v>0.0</v>
      </c>
      <c r="AD17" s="46">
        <v>0.0</v>
      </c>
      <c r="AE17" s="46">
        <v>0.0</v>
      </c>
      <c r="AF17" s="46">
        <v>0.0</v>
      </c>
      <c r="AG17" s="46">
        <v>0.0</v>
      </c>
      <c r="AH17" s="46">
        <v>0.0</v>
      </c>
      <c r="AI17" s="46">
        <v>0.0</v>
      </c>
      <c r="AJ17" s="46">
        <v>0.0</v>
      </c>
      <c r="AK17" s="46">
        <v>0.0</v>
      </c>
      <c r="AL17" s="46">
        <v>0.0</v>
      </c>
      <c r="AM17" s="46">
        <v>0.0</v>
      </c>
      <c r="AN17" s="46">
        <v>0.0</v>
      </c>
      <c r="AO17" s="46">
        <v>0.0</v>
      </c>
      <c r="AP17" s="46">
        <v>0.0</v>
      </c>
      <c r="AQ17" s="46">
        <v>0.0</v>
      </c>
      <c r="AR17" s="46">
        <v>0.0</v>
      </c>
      <c r="AS17" s="46">
        <v>0.0</v>
      </c>
      <c r="AT17" s="46">
        <v>0.0</v>
      </c>
      <c r="AU17" s="46">
        <v>0.0</v>
      </c>
      <c r="AV17" s="46">
        <v>0.0</v>
      </c>
      <c r="AW17" s="46">
        <v>0.0</v>
      </c>
      <c r="AX17" s="46">
        <v>0.0</v>
      </c>
      <c r="AY17" s="46">
        <v>0.0</v>
      </c>
      <c r="AZ17" s="46">
        <v>0.0</v>
      </c>
      <c r="BA17" s="46">
        <v>0.0</v>
      </c>
    </row>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Zefania Sutrisno</dc:creator>
</cp:coreProperties>
</file>