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Mary Francis Swint\Vensim\eps-indonesia\InputData\trans\BCDTRtSY\"/>
    </mc:Choice>
  </mc:AlternateContent>
  <xr:revisionPtr revIDLastSave="0" documentId="13_ncr:1_{94AA0C70-DC1A-4173-A58C-00D13C95D535}" xr6:coauthVersionLast="47" xr6:coauthVersionMax="47" xr10:uidLastSave="{00000000-0000-0000-0000-000000000000}"/>
  <bookViews>
    <workbookView xWindow="28680" yWindow="960" windowWidth="29040" windowHeight="15720" activeTab="3" xr2:uid="{00000000-000D-0000-FFFF-FFFF00000000}"/>
  </bookViews>
  <sheets>
    <sheet name="About" sheetId="1" r:id="rId1"/>
    <sheet name="HDVs and Motorcycles" sheetId="2" r:id="rId2"/>
    <sheet name="Population" sheetId="9" r:id="rId3"/>
    <sheet name="LDVs" sheetId="3" r:id="rId4"/>
    <sheet name="Rail" sheetId="4" r:id="rId5"/>
    <sheet name="Aircraft" sheetId="5" r:id="rId6"/>
    <sheet name="Ships" sheetId="6" r:id="rId7"/>
    <sheet name="BCDTRtSY-psgr" sheetId="7" r:id="rId8"/>
    <sheet name="BCDTRtSY-frgt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3" l="1"/>
  <c r="L20" i="2"/>
  <c r="M18" i="2"/>
  <c r="D18" i="2"/>
  <c r="E18" i="2"/>
  <c r="F18" i="2"/>
  <c r="G18" i="2"/>
  <c r="H18" i="2"/>
  <c r="I18" i="2"/>
  <c r="J18" i="2"/>
  <c r="K18" i="2"/>
  <c r="C18" i="2"/>
  <c r="D32" i="2"/>
  <c r="E32" i="2"/>
  <c r="F32" i="2"/>
  <c r="G32" i="2"/>
  <c r="H32" i="2"/>
  <c r="I32" i="2"/>
  <c r="J32" i="2"/>
  <c r="K32" i="2"/>
  <c r="C32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C19" i="2"/>
  <c r="N12" i="4"/>
  <c r="O12" i="4"/>
  <c r="P12" i="4"/>
  <c r="Q12" i="4"/>
  <c r="R12" i="4"/>
  <c r="S12" i="4" s="1"/>
  <c r="T12" i="4" s="1"/>
  <c r="U12" i="4" s="1"/>
  <c r="V12" i="4" s="1"/>
  <c r="W12" i="4" s="1"/>
  <c r="X12" i="4" s="1"/>
  <c r="Y12" i="4" s="1"/>
  <c r="Z12" i="4" s="1"/>
  <c r="AA12" i="4" s="1"/>
  <c r="AB12" i="4" s="1"/>
  <c r="AC12" i="4" s="1"/>
  <c r="AD12" i="4" s="1"/>
  <c r="AE12" i="4" s="1"/>
  <c r="AF12" i="4" s="1"/>
  <c r="AG12" i="4" s="1"/>
  <c r="AH12" i="4" s="1"/>
  <c r="AI12" i="4" s="1"/>
  <c r="AJ12" i="4" s="1"/>
  <c r="AK12" i="4" s="1"/>
  <c r="AL12" i="4" s="1"/>
  <c r="M12" i="4"/>
  <c r="J12" i="4"/>
  <c r="K12" i="4" s="1"/>
  <c r="L12" i="4" s="1"/>
  <c r="I12" i="4"/>
  <c r="F18" i="4"/>
  <c r="G18" i="4"/>
  <c r="H18" i="4"/>
  <c r="E18" i="4"/>
  <c r="D18" i="4"/>
  <c r="C17" i="4"/>
  <c r="M6" i="4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M5" i="4"/>
  <c r="N5" i="4" s="1"/>
  <c r="O5" i="4" s="1"/>
  <c r="P5" i="4" s="1"/>
  <c r="Q5" i="4" s="1"/>
  <c r="R5" i="4" s="1"/>
  <c r="S5" i="4" s="1"/>
  <c r="T5" i="4" s="1"/>
  <c r="U5" i="4" s="1"/>
  <c r="V5" i="4" s="1"/>
  <c r="W5" i="4" s="1"/>
  <c r="X5" i="4" s="1"/>
  <c r="Y5" i="4" s="1"/>
  <c r="Z5" i="4" s="1"/>
  <c r="AA5" i="4" s="1"/>
  <c r="AB5" i="4" s="1"/>
  <c r="AC5" i="4" s="1"/>
  <c r="AD5" i="4" s="1"/>
  <c r="AE5" i="4" s="1"/>
  <c r="AF5" i="4" s="1"/>
  <c r="AG5" i="4" s="1"/>
  <c r="AH5" i="4" s="1"/>
  <c r="AI5" i="4" s="1"/>
  <c r="AJ5" i="4" s="1"/>
  <c r="AK5" i="4" s="1"/>
  <c r="AL5" i="4" s="1"/>
  <c r="L6" i="4"/>
  <c r="K6" i="4"/>
  <c r="K5" i="4"/>
  <c r="L5" i="4"/>
  <c r="D5" i="4"/>
  <c r="E5" i="4"/>
  <c r="F5" i="4"/>
  <c r="G5" i="4"/>
  <c r="H5" i="4"/>
  <c r="I5" i="4"/>
  <c r="J5" i="4"/>
  <c r="D6" i="4"/>
  <c r="E6" i="4"/>
  <c r="F6" i="4"/>
  <c r="G6" i="4"/>
  <c r="H6" i="4"/>
  <c r="I6" i="4"/>
  <c r="J6" i="4"/>
  <c r="C6" i="4"/>
  <c r="C5" i="4"/>
  <c r="L5" i="3" l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AF5" i="3" s="1"/>
  <c r="AG5" i="3" s="1"/>
  <c r="AH5" i="3" s="1"/>
  <c r="AI5" i="3" s="1"/>
  <c r="AJ5" i="3" s="1"/>
  <c r="AK5" i="3" s="1"/>
  <c r="C5" i="3"/>
  <c r="D5" i="3"/>
  <c r="E5" i="3"/>
  <c r="F5" i="3"/>
  <c r="G5" i="3"/>
  <c r="H5" i="3"/>
  <c r="I5" i="3"/>
  <c r="J5" i="3"/>
  <c r="B5" i="3"/>
  <c r="D36" i="3"/>
  <c r="E36" i="3"/>
  <c r="F36" i="3"/>
  <c r="G36" i="3"/>
  <c r="H36" i="3"/>
  <c r="I36" i="3"/>
  <c r="J36" i="3"/>
  <c r="K36" i="3"/>
  <c r="C36" i="3"/>
  <c r="D20" i="2"/>
  <c r="E20" i="2"/>
  <c r="F20" i="2"/>
  <c r="G20" i="2"/>
  <c r="H20" i="2"/>
  <c r="M20" i="2" s="1"/>
  <c r="N20" i="2" s="1"/>
  <c r="O20" i="2" s="1"/>
  <c r="P20" i="2" s="1"/>
  <c r="Q20" i="2" s="1"/>
  <c r="R20" i="2" s="1"/>
  <c r="S20" i="2" s="1"/>
  <c r="T20" i="2" s="1"/>
  <c r="U20" i="2" s="1"/>
  <c r="V20" i="2" s="1"/>
  <c r="W20" i="2" s="1"/>
  <c r="X20" i="2" s="1"/>
  <c r="Y20" i="2" s="1"/>
  <c r="Z20" i="2" s="1"/>
  <c r="AA20" i="2" s="1"/>
  <c r="AB20" i="2" s="1"/>
  <c r="AC20" i="2" s="1"/>
  <c r="AD20" i="2" s="1"/>
  <c r="AE20" i="2" s="1"/>
  <c r="AF20" i="2" s="1"/>
  <c r="AG20" i="2" s="1"/>
  <c r="AH20" i="2" s="1"/>
  <c r="AI20" i="2" s="1"/>
  <c r="AJ20" i="2" s="1"/>
  <c r="AK20" i="2" s="1"/>
  <c r="AL20" i="2" s="1"/>
  <c r="I20" i="2"/>
  <c r="J20" i="2"/>
  <c r="K20" i="2"/>
  <c r="C20" i="2"/>
  <c r="L18" i="2" a="1"/>
  <c r="L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AL18" i="2" s="1"/>
  <c r="C29" i="2"/>
  <c r="D29" i="2"/>
  <c r="E29" i="2"/>
  <c r="F29" i="2"/>
  <c r="H29" i="2"/>
  <c r="I29" i="2"/>
  <c r="J29" i="2"/>
  <c r="K29" i="2"/>
  <c r="G29" i="2"/>
  <c r="K11" i="6" l="1" a="1"/>
  <c r="K11" i="6" s="1"/>
  <c r="K3" i="6" l="1" a="1"/>
  <c r="K3" i="6"/>
  <c r="K4" i="6" a="1"/>
  <c r="K4" i="6" s="1"/>
  <c r="L4" i="6" s="1"/>
  <c r="M4" i="6" s="1"/>
  <c r="N4" i="6" s="1"/>
  <c r="O4" i="6" s="1"/>
  <c r="P4" i="6" s="1"/>
  <c r="Q4" i="6" s="1"/>
  <c r="R4" i="6" s="1"/>
  <c r="S4" i="6" s="1"/>
  <c r="T4" i="6" s="1"/>
  <c r="U4" i="6" s="1"/>
  <c r="V4" i="6" s="1"/>
  <c r="W4" i="6" s="1"/>
  <c r="X4" i="6" s="1"/>
  <c r="Y4" i="6" s="1"/>
  <c r="Z4" i="6" s="1"/>
  <c r="AA4" i="6" s="1"/>
  <c r="AB4" i="6" s="1"/>
  <c r="AC4" i="6" s="1"/>
  <c r="AD4" i="6" s="1"/>
  <c r="AE4" i="6" s="1"/>
  <c r="AF4" i="6" s="1"/>
  <c r="AG4" i="6" s="1"/>
  <c r="AH4" i="6" s="1"/>
  <c r="AI4" i="6" s="1"/>
  <c r="AJ4" i="6" s="1"/>
  <c r="AK4" i="6" s="1"/>
  <c r="C20" i="6"/>
  <c r="D20" i="6"/>
  <c r="E20" i="6"/>
  <c r="F20" i="6"/>
  <c r="G20" i="6"/>
  <c r="H20" i="6"/>
  <c r="I20" i="6"/>
  <c r="J20" i="6"/>
  <c r="C21" i="6"/>
  <c r="D21" i="6"/>
  <c r="E21" i="6"/>
  <c r="F21" i="6"/>
  <c r="G21" i="6"/>
  <c r="H21" i="6"/>
  <c r="I21" i="6"/>
  <c r="J21" i="6"/>
  <c r="B21" i="6"/>
  <c r="B20" i="6"/>
  <c r="C29" i="9"/>
  <c r="B26" i="9" a="1"/>
  <c r="B26" i="9" s="1"/>
  <c r="J11" i="6" a="1"/>
  <c r="J11" i="6" s="1"/>
  <c r="J4" i="6" a="1"/>
  <c r="J4" i="6" s="1"/>
  <c r="J3" i="6" a="1"/>
  <c r="J3" i="6"/>
  <c r="C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T18" i="6"/>
  <c r="U18" i="6"/>
  <c r="V18" i="6"/>
  <c r="W18" i="6"/>
  <c r="X18" i="6"/>
  <c r="Y18" i="6"/>
  <c r="Z18" i="6"/>
  <c r="AA18" i="6"/>
  <c r="AB18" i="6"/>
  <c r="AC18" i="6"/>
  <c r="AD18" i="6"/>
  <c r="AE18" i="6"/>
  <c r="AF18" i="6"/>
  <c r="AG18" i="6"/>
  <c r="AH18" i="6"/>
  <c r="AI18" i="6"/>
  <c r="AJ18" i="6"/>
  <c r="AK18" i="6"/>
  <c r="C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T19" i="6"/>
  <c r="U19" i="6"/>
  <c r="V19" i="6"/>
  <c r="W19" i="6"/>
  <c r="X19" i="6"/>
  <c r="Y19" i="6"/>
  <c r="Z19" i="6"/>
  <c r="AA19" i="6"/>
  <c r="AB19" i="6"/>
  <c r="AC19" i="6"/>
  <c r="AD19" i="6"/>
  <c r="AE19" i="6"/>
  <c r="AF19" i="6"/>
  <c r="AG19" i="6"/>
  <c r="AH19" i="6"/>
  <c r="AI19" i="6"/>
  <c r="AJ19" i="6"/>
  <c r="AK19" i="6"/>
  <c r="B19" i="6"/>
  <c r="B18" i="6"/>
  <c r="F6" i="6"/>
  <c r="F7" i="6" s="1"/>
  <c r="G6" i="6"/>
  <c r="G7" i="6" s="1"/>
  <c r="H6" i="6"/>
  <c r="H7" i="6" s="1"/>
  <c r="I6" i="6"/>
  <c r="I7" i="6" s="1"/>
  <c r="X8" i="5"/>
  <c r="Y8" i="5" s="1"/>
  <c r="Z8" i="5" s="1"/>
  <c r="AA8" i="5" s="1"/>
  <c r="AB8" i="5" s="1"/>
  <c r="AC8" i="5" s="1"/>
  <c r="AD8" i="5" s="1"/>
  <c r="AE8" i="5" s="1"/>
  <c r="AF8" i="5" s="1"/>
  <c r="AG8" i="5" s="1"/>
  <c r="AH8" i="5" s="1"/>
  <c r="AI8" i="5" s="1"/>
  <c r="AJ8" i="5" s="1"/>
  <c r="AK8" i="5" s="1"/>
  <c r="AL8" i="5" s="1"/>
  <c r="AM8" i="5" s="1"/>
  <c r="AN8" i="5" s="1"/>
  <c r="AO8" i="5" s="1"/>
  <c r="AP8" i="5" s="1"/>
  <c r="AQ8" i="5" s="1"/>
  <c r="AR8" i="5" s="1"/>
  <c r="AS8" i="5" s="1"/>
  <c r="AT8" i="5" s="1"/>
  <c r="AU8" i="5" s="1"/>
  <c r="AV8" i="5" s="1"/>
  <c r="AW8" i="5" s="1"/>
  <c r="AX8" i="5" s="1"/>
  <c r="AY8" i="5" s="1"/>
  <c r="AZ8" i="5" s="1"/>
  <c r="BA8" i="5" s="1"/>
  <c r="W8" i="5"/>
  <c r="S9" i="5"/>
  <c r="T9" i="5"/>
  <c r="U9" i="5"/>
  <c r="V9" i="5"/>
  <c r="W9" i="5"/>
  <c r="X9" i="5"/>
  <c r="Y9" i="5"/>
  <c r="Z9" i="5"/>
  <c r="AA9" i="5"/>
  <c r="AB9" i="5"/>
  <c r="AC9" i="5"/>
  <c r="AD9" i="5"/>
  <c r="AE9" i="5"/>
  <c r="AF9" i="5"/>
  <c r="AG9" i="5"/>
  <c r="AH9" i="5"/>
  <c r="AI9" i="5"/>
  <c r="AJ9" i="5"/>
  <c r="AK9" i="5"/>
  <c r="AL9" i="5"/>
  <c r="AM9" i="5"/>
  <c r="AN9" i="5"/>
  <c r="AO9" i="5"/>
  <c r="AP9" i="5"/>
  <c r="AQ9" i="5"/>
  <c r="AR9" i="5"/>
  <c r="AS9" i="5"/>
  <c r="AT9" i="5"/>
  <c r="AU9" i="5"/>
  <c r="AV9" i="5"/>
  <c r="AW9" i="5"/>
  <c r="AX9" i="5"/>
  <c r="AY9" i="5"/>
  <c r="AZ9" i="5"/>
  <c r="BA9" i="5"/>
  <c r="R9" i="5"/>
  <c r="AC5" i="5"/>
  <c r="AD5" i="5" s="1"/>
  <c r="AE5" i="5" s="1"/>
  <c r="AF5" i="5" s="1"/>
  <c r="AG5" i="5" s="1"/>
  <c r="AH5" i="5" s="1"/>
  <c r="AI5" i="5" s="1"/>
  <c r="AJ5" i="5" s="1"/>
  <c r="AK5" i="5" s="1"/>
  <c r="AL5" i="5" s="1"/>
  <c r="AM5" i="5" s="1"/>
  <c r="AN5" i="5" s="1"/>
  <c r="AO5" i="5" s="1"/>
  <c r="AP5" i="5" s="1"/>
  <c r="AQ5" i="5" s="1"/>
  <c r="AR5" i="5" s="1"/>
  <c r="AS5" i="5" s="1"/>
  <c r="AT5" i="5" s="1"/>
  <c r="AU5" i="5" s="1"/>
  <c r="AV5" i="5" s="1"/>
  <c r="AW5" i="5" s="1"/>
  <c r="AX5" i="5" s="1"/>
  <c r="AY5" i="5" s="1"/>
  <c r="AZ5" i="5" s="1"/>
  <c r="BA5" i="5" s="1"/>
  <c r="AC6" i="5"/>
  <c r="AD6" i="5"/>
  <c r="AE6" i="5"/>
  <c r="AF6" i="5"/>
  <c r="AG6" i="5"/>
  <c r="AH6" i="5"/>
  <c r="AI6" i="5" s="1"/>
  <c r="AJ6" i="5" s="1"/>
  <c r="AK6" i="5" s="1"/>
  <c r="AL6" i="5" s="1"/>
  <c r="AM6" i="5" s="1"/>
  <c r="AN6" i="5" s="1"/>
  <c r="AO6" i="5" s="1"/>
  <c r="AP6" i="5" s="1"/>
  <c r="AQ6" i="5" s="1"/>
  <c r="AR6" i="5" s="1"/>
  <c r="AS6" i="5" s="1"/>
  <c r="AT6" i="5" s="1"/>
  <c r="AU6" i="5" s="1"/>
  <c r="AV6" i="5" s="1"/>
  <c r="AW6" i="5" s="1"/>
  <c r="AX6" i="5" s="1"/>
  <c r="AY6" i="5" s="1"/>
  <c r="AZ6" i="5" s="1"/>
  <c r="BA6" i="5" s="1"/>
  <c r="AB6" i="5"/>
  <c r="AB5" i="5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W29" i="9"/>
  <c r="X29" i="9"/>
  <c r="Y29" i="9"/>
  <c r="Z29" i="9"/>
  <c r="AA29" i="9"/>
  <c r="AB29" i="9"/>
  <c r="AC29" i="9"/>
  <c r="D29" i="9"/>
  <c r="AB26" i="9" a="1"/>
  <c r="AB26" i="9" s="1"/>
  <c r="AA26" i="9" a="1"/>
  <c r="AA26" i="9" s="1"/>
  <c r="Z26" i="9"/>
  <c r="Z26" i="9" a="1"/>
  <c r="Y26" i="9" a="1"/>
  <c r="Y26" i="9" s="1"/>
  <c r="W26" i="9"/>
  <c r="W26" i="9" a="1"/>
  <c r="V26" i="9" a="1"/>
  <c r="V26" i="9" s="1"/>
  <c r="U26" i="9" a="1"/>
  <c r="U26" i="9" s="1"/>
  <c r="T26" i="9" a="1"/>
  <c r="T26" i="9" s="1"/>
  <c r="R26" i="9" a="1"/>
  <c r="R26" i="9" s="1"/>
  <c r="Q26" i="9" a="1"/>
  <c r="Q26" i="9" s="1"/>
  <c r="P26" i="9" a="1"/>
  <c r="P26" i="9" s="1"/>
  <c r="O26" i="9" a="1"/>
  <c r="O26" i="9" s="1"/>
  <c r="M26" i="9" a="1"/>
  <c r="M26" i="9" s="1"/>
  <c r="L26" i="9" a="1"/>
  <c r="L26" i="9" s="1"/>
  <c r="K26" i="9" a="1"/>
  <c r="K26" i="9" s="1"/>
  <c r="J26" i="9" a="1"/>
  <c r="J26" i="9" s="1"/>
  <c r="F26" i="9" a="1"/>
  <c r="F26" i="9" s="1"/>
  <c r="G26" i="9" a="1"/>
  <c r="G26" i="9"/>
  <c r="H26" i="9" a="1"/>
  <c r="H26" i="9"/>
  <c r="E26" i="9" a="1"/>
  <c r="E26" i="9" s="1"/>
  <c r="AC26" i="9"/>
  <c r="X26" i="9"/>
  <c r="S26" i="9"/>
  <c r="N26" i="9"/>
  <c r="I26" i="9"/>
  <c r="D26" i="9"/>
  <c r="C26" i="9" a="1"/>
  <c r="C26" i="9" s="1"/>
  <c r="B21" i="9"/>
  <c r="L11" i="6" l="1"/>
  <c r="K21" i="6"/>
  <c r="L3" i="6"/>
  <c r="L20" i="6" s="1"/>
  <c r="K20" i="6"/>
  <c r="M3" i="6"/>
  <c r="AA6" i="5"/>
  <c r="AA5" i="5"/>
  <c r="F23" i="9"/>
  <c r="G23" i="9"/>
  <c r="H23" i="9"/>
  <c r="E23" i="9"/>
  <c r="D22" i="9"/>
  <c r="E22" i="9"/>
  <c r="F22" i="9"/>
  <c r="G22" i="9"/>
  <c r="H22" i="9"/>
  <c r="C22" i="9"/>
  <c r="H21" i="9"/>
  <c r="G21" i="9"/>
  <c r="F21" i="9"/>
  <c r="E21" i="9"/>
  <c r="D21" i="9"/>
  <c r="C21" i="9"/>
  <c r="M11" i="6" l="1"/>
  <c r="L21" i="6"/>
  <c r="N3" i="6"/>
  <c r="M20" i="6"/>
  <c r="Q3" i="3" a="1"/>
  <c r="Q3" i="3"/>
  <c r="P3" i="3" a="1"/>
  <c r="P3" i="3" s="1"/>
  <c r="O3" i="3" a="1"/>
  <c r="O3" i="3"/>
  <c r="N3" i="3" a="1"/>
  <c r="N3" i="3" s="1"/>
  <c r="M3" i="3" a="1"/>
  <c r="M3" i="3"/>
  <c r="L3" i="3" a="1"/>
  <c r="L3" i="3"/>
  <c r="K3" i="3" a="1"/>
  <c r="K3" i="3" s="1"/>
  <c r="L4" i="8"/>
  <c r="I4" i="8"/>
  <c r="B4" i="8"/>
  <c r="D2" i="7"/>
  <c r="E6" i="6"/>
  <c r="E7" i="6" s="1"/>
  <c r="D6" i="6"/>
  <c r="D7" i="6" s="1"/>
  <c r="C6" i="6"/>
  <c r="C7" i="6" s="1"/>
  <c r="B6" i="6"/>
  <c r="B7" i="6" s="1"/>
  <c r="AY12" i="5"/>
  <c r="AE4" i="8" s="1"/>
  <c r="AU12" i="5"/>
  <c r="AA4" i="8" s="1"/>
  <c r="AO12" i="5"/>
  <c r="U4" i="8" s="1"/>
  <c r="AM12" i="5"/>
  <c r="S4" i="8" s="1"/>
  <c r="AL12" i="5"/>
  <c r="R4" i="8" s="1"/>
  <c r="AJ12" i="5"/>
  <c r="P4" i="8" s="1"/>
  <c r="AI12" i="5"/>
  <c r="O4" i="8" s="1"/>
  <c r="AH12" i="5"/>
  <c r="N4" i="8" s="1"/>
  <c r="AE12" i="5"/>
  <c r="K4" i="8" s="1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BA12" i="5"/>
  <c r="AG4" i="8" s="1"/>
  <c r="AZ12" i="5"/>
  <c r="AF4" i="8" s="1"/>
  <c r="AX12" i="5"/>
  <c r="AD4" i="8" s="1"/>
  <c r="AW12" i="5"/>
  <c r="AC4" i="8" s="1"/>
  <c r="AV12" i="5"/>
  <c r="AB4" i="8" s="1"/>
  <c r="AT12" i="5"/>
  <c r="Z4" i="8" s="1"/>
  <c r="AS12" i="5"/>
  <c r="Y4" i="8" s="1"/>
  <c r="AR12" i="5"/>
  <c r="X4" i="8" s="1"/>
  <c r="AQ12" i="5"/>
  <c r="W4" i="8" s="1"/>
  <c r="AP12" i="5"/>
  <c r="V4" i="8" s="1"/>
  <c r="AN12" i="5"/>
  <c r="T4" i="8" s="1"/>
  <c r="AK12" i="5"/>
  <c r="Q4" i="8" s="1"/>
  <c r="AG12" i="5"/>
  <c r="M4" i="8" s="1"/>
  <c r="AF12" i="5"/>
  <c r="AD12" i="5"/>
  <c r="J4" i="8" s="1"/>
  <c r="AC12" i="5"/>
  <c r="AB12" i="5"/>
  <c r="H4" i="8" s="1"/>
  <c r="AA12" i="5"/>
  <c r="G4" i="8" s="1"/>
  <c r="Z12" i="5"/>
  <c r="F4" i="8" s="1"/>
  <c r="Y12" i="5"/>
  <c r="E4" i="8" s="1"/>
  <c r="X12" i="5"/>
  <c r="D4" i="8" s="1"/>
  <c r="W12" i="5"/>
  <c r="C4" i="8" s="1"/>
  <c r="AY7" i="5"/>
  <c r="AY11" i="5" s="1"/>
  <c r="AE4" i="7" s="1"/>
  <c r="AP7" i="5"/>
  <c r="AP11" i="5" s="1"/>
  <c r="V4" i="7" s="1"/>
  <c r="AO7" i="5"/>
  <c r="AO11" i="5" s="1"/>
  <c r="U4" i="7" s="1"/>
  <c r="AE7" i="5"/>
  <c r="AE11" i="5" s="1"/>
  <c r="K4" i="7" s="1"/>
  <c r="V7" i="5"/>
  <c r="V11" i="5" s="1"/>
  <c r="B4" i="7" s="1"/>
  <c r="U7" i="5"/>
  <c r="U11" i="5" s="1"/>
  <c r="T7" i="5"/>
  <c r="T11" i="5" s="1"/>
  <c r="S7" i="5"/>
  <c r="S11" i="5" s="1"/>
  <c r="R7" i="5"/>
  <c r="R11" i="5" s="1"/>
  <c r="BA7" i="5"/>
  <c r="BA11" i="5" s="1"/>
  <c r="AG4" i="7" s="1"/>
  <c r="AZ7" i="5"/>
  <c r="AZ11" i="5" s="1"/>
  <c r="AF4" i="7" s="1"/>
  <c r="AR7" i="5"/>
  <c r="AR11" i="5" s="1"/>
  <c r="X4" i="7" s="1"/>
  <c r="AK7" i="5"/>
  <c r="AK11" i="5" s="1"/>
  <c r="Q4" i="7" s="1"/>
  <c r="AJ7" i="5"/>
  <c r="AJ11" i="5" s="1"/>
  <c r="P4" i="7" s="1"/>
  <c r="AI7" i="5"/>
  <c r="AI11" i="5" s="1"/>
  <c r="O4" i="7" s="1"/>
  <c r="AH7" i="5"/>
  <c r="AH11" i="5" s="1"/>
  <c r="N4" i="7" s="1"/>
  <c r="AG7" i="5"/>
  <c r="AG11" i="5" s="1"/>
  <c r="M4" i="7" s="1"/>
  <c r="AF7" i="5"/>
  <c r="AF11" i="5" s="1"/>
  <c r="L4" i="7" s="1"/>
  <c r="Z7" i="5"/>
  <c r="Z11" i="5" s="1"/>
  <c r="F4" i="7" s="1"/>
  <c r="Y7" i="5"/>
  <c r="Y11" i="5" s="1"/>
  <c r="E4" i="7" s="1"/>
  <c r="X7" i="5"/>
  <c r="X11" i="5" s="1"/>
  <c r="D4" i="7" s="1"/>
  <c r="AX7" i="5"/>
  <c r="AX11" i="5" s="1"/>
  <c r="AD4" i="7" s="1"/>
  <c r="AW7" i="5"/>
  <c r="AW11" i="5" s="1"/>
  <c r="AC4" i="7" s="1"/>
  <c r="AV7" i="5"/>
  <c r="AV11" i="5" s="1"/>
  <c r="AB4" i="7" s="1"/>
  <c r="AU7" i="5"/>
  <c r="AU11" i="5" s="1"/>
  <c r="AA4" i="7" s="1"/>
  <c r="AT7" i="5"/>
  <c r="AT11" i="5" s="1"/>
  <c r="Z4" i="7" s="1"/>
  <c r="AS7" i="5"/>
  <c r="AS11" i="5" s="1"/>
  <c r="Y4" i="7" s="1"/>
  <c r="AQ7" i="5"/>
  <c r="AQ11" i="5" s="1"/>
  <c r="W4" i="7" s="1"/>
  <c r="AN7" i="5"/>
  <c r="AN11" i="5" s="1"/>
  <c r="T4" i="7" s="1"/>
  <c r="AM7" i="5"/>
  <c r="AM11" i="5" s="1"/>
  <c r="S4" i="7" s="1"/>
  <c r="AL7" i="5"/>
  <c r="AL11" i="5" s="1"/>
  <c r="R4" i="7" s="1"/>
  <c r="AD7" i="5"/>
  <c r="AD11" i="5" s="1"/>
  <c r="J4" i="7" s="1"/>
  <c r="AC7" i="5"/>
  <c r="AC11" i="5" s="1"/>
  <c r="I4" i="7" s="1"/>
  <c r="AB7" i="5"/>
  <c r="AB11" i="5" s="1"/>
  <c r="H4" i="7" s="1"/>
  <c r="W7" i="5"/>
  <c r="W11" i="5" s="1"/>
  <c r="C4" i="7" s="1"/>
  <c r="H12" i="4"/>
  <c r="G12" i="4"/>
  <c r="G13" i="4" s="1"/>
  <c r="B5" i="8" s="1"/>
  <c r="F12" i="4"/>
  <c r="F13" i="4" s="1"/>
  <c r="E12" i="4"/>
  <c r="D12" i="4"/>
  <c r="C12" i="4"/>
  <c r="I7" i="4"/>
  <c r="H7" i="4"/>
  <c r="G7" i="4"/>
  <c r="G8" i="4" s="1"/>
  <c r="B5" i="7" s="1"/>
  <c r="F7" i="4"/>
  <c r="F8" i="4" s="1"/>
  <c r="E7" i="4"/>
  <c r="D7" i="4"/>
  <c r="C7" i="4"/>
  <c r="AA7" i="4"/>
  <c r="Z7" i="4"/>
  <c r="X7" i="4"/>
  <c r="W7" i="4"/>
  <c r="AK7" i="4"/>
  <c r="AJ7" i="4"/>
  <c r="AI7" i="4"/>
  <c r="AH7" i="4"/>
  <c r="AG7" i="4"/>
  <c r="AD7" i="4"/>
  <c r="S7" i="4"/>
  <c r="Q7" i="4"/>
  <c r="P7" i="4"/>
  <c r="O7" i="4"/>
  <c r="N7" i="4"/>
  <c r="M7" i="4"/>
  <c r="J7" i="4"/>
  <c r="B2" i="7"/>
  <c r="Q4" i="3"/>
  <c r="P4" i="3"/>
  <c r="O4" i="3"/>
  <c r="N4" i="3"/>
  <c r="M4" i="3"/>
  <c r="L4" i="3"/>
  <c r="K4" i="3"/>
  <c r="J4" i="3"/>
  <c r="I4" i="3"/>
  <c r="H4" i="3"/>
  <c r="G4" i="3"/>
  <c r="C2" i="7" s="1"/>
  <c r="F4" i="3"/>
  <c r="E4" i="3"/>
  <c r="D4" i="3"/>
  <c r="C4" i="3"/>
  <c r="B4" i="3"/>
  <c r="F2" i="7"/>
  <c r="B3" i="7"/>
  <c r="H14" i="2"/>
  <c r="H13" i="2"/>
  <c r="H12" i="2"/>
  <c r="AA13" i="4" l="1"/>
  <c r="V5" i="8" s="1"/>
  <c r="H13" i="4"/>
  <c r="C5" i="8" s="1"/>
  <c r="AG8" i="4"/>
  <c r="AB5" i="7" s="1"/>
  <c r="N8" i="4"/>
  <c r="I5" i="7" s="1"/>
  <c r="AH8" i="4"/>
  <c r="AC5" i="7" s="1"/>
  <c r="M8" i="4"/>
  <c r="H5" i="7" s="1"/>
  <c r="V7" i="4"/>
  <c r="AC7" i="4"/>
  <c r="AA8" i="4"/>
  <c r="V5" i="7" s="1"/>
  <c r="S8" i="4"/>
  <c r="N5" i="7" s="1"/>
  <c r="X8" i="4"/>
  <c r="S5" i="7" s="1"/>
  <c r="V8" i="4"/>
  <c r="Q5" i="7" s="1"/>
  <c r="W8" i="4"/>
  <c r="R5" i="7" s="1"/>
  <c r="H8" i="4"/>
  <c r="C5" i="7" s="1"/>
  <c r="AC8" i="4"/>
  <c r="X5" i="7" s="1"/>
  <c r="C8" i="4"/>
  <c r="J8" i="4"/>
  <c r="E5" i="7" s="1"/>
  <c r="AD8" i="4"/>
  <c r="Y5" i="7" s="1"/>
  <c r="P8" i="4"/>
  <c r="K5" i="7" s="1"/>
  <c r="AJ8" i="4"/>
  <c r="AE5" i="7" s="1"/>
  <c r="L7" i="4"/>
  <c r="L8" i="4" s="1"/>
  <c r="G5" i="7" s="1"/>
  <c r="Q13" i="4"/>
  <c r="L5" i="8" s="1"/>
  <c r="R7" i="4"/>
  <c r="R8" i="4" s="1"/>
  <c r="M5" i="7" s="1"/>
  <c r="AI8" i="4"/>
  <c r="AD5" i="7" s="1"/>
  <c r="I8" i="4"/>
  <c r="D5" i="7" s="1"/>
  <c r="Q8" i="4"/>
  <c r="L5" i="7" s="1"/>
  <c r="AL7" i="4"/>
  <c r="AL8" i="4" s="1"/>
  <c r="AG5" i="7" s="1"/>
  <c r="T7" i="4"/>
  <c r="T8" i="4" s="1"/>
  <c r="O5" i="7" s="1"/>
  <c r="U7" i="4"/>
  <c r="U8" i="4" s="1"/>
  <c r="P5" i="7" s="1"/>
  <c r="Y7" i="4"/>
  <c r="Y8" i="4" s="1"/>
  <c r="T5" i="7" s="1"/>
  <c r="Z8" i="4"/>
  <c r="U5" i="7" s="1"/>
  <c r="O8" i="4"/>
  <c r="J5" i="7" s="1"/>
  <c r="AK8" i="4"/>
  <c r="AF5" i="7" s="1"/>
  <c r="B3" i="8"/>
  <c r="B7" i="7"/>
  <c r="N11" i="6"/>
  <c r="M21" i="6"/>
  <c r="O3" i="6"/>
  <c r="N20" i="6"/>
  <c r="D13" i="4"/>
  <c r="K13" i="4"/>
  <c r="F5" i="8" s="1"/>
  <c r="AL13" i="4"/>
  <c r="AG5" i="8" s="1"/>
  <c r="O13" i="4"/>
  <c r="J5" i="8" s="1"/>
  <c r="F3" i="8"/>
  <c r="F2" i="8" s="1"/>
  <c r="E3" i="8"/>
  <c r="E2" i="8" s="1"/>
  <c r="C3" i="8"/>
  <c r="C2" i="8" s="1"/>
  <c r="J13" i="4"/>
  <c r="E5" i="8" s="1"/>
  <c r="B6" i="8"/>
  <c r="R13" i="4"/>
  <c r="M5" i="8" s="1"/>
  <c r="B6" i="7"/>
  <c r="W13" i="4"/>
  <c r="R5" i="8" s="1"/>
  <c r="AE13" i="4"/>
  <c r="Z5" i="8" s="1"/>
  <c r="AA7" i="5"/>
  <c r="AA11" i="5" s="1"/>
  <c r="G4" i="7" s="1"/>
  <c r="AF7" i="4"/>
  <c r="AF8" i="4" s="1"/>
  <c r="AA5" i="7" s="1"/>
  <c r="AI13" i="4"/>
  <c r="AD5" i="8" s="1"/>
  <c r="AK13" i="4"/>
  <c r="AF5" i="8" s="1"/>
  <c r="AB7" i="4"/>
  <c r="AB8" i="4" s="1"/>
  <c r="W5" i="7" s="1"/>
  <c r="T13" i="4"/>
  <c r="O5" i="8" s="1"/>
  <c r="D3" i="8"/>
  <c r="D2" i="8" s="1"/>
  <c r="U13" i="4"/>
  <c r="P5" i="8" s="1"/>
  <c r="P13" i="4"/>
  <c r="K5" i="8" s="1"/>
  <c r="X13" i="4"/>
  <c r="S5" i="8" s="1"/>
  <c r="AB13" i="4"/>
  <c r="W5" i="8" s="1"/>
  <c r="Z13" i="4"/>
  <c r="U5" i="8" s="1"/>
  <c r="Y13" i="4"/>
  <c r="T5" i="8" s="1"/>
  <c r="V13" i="4"/>
  <c r="Q5" i="8" s="1"/>
  <c r="C13" i="4"/>
  <c r="S13" i="4"/>
  <c r="N5" i="8" s="1"/>
  <c r="AJ13" i="4"/>
  <c r="AE5" i="8" s="1"/>
  <c r="AC13" i="4"/>
  <c r="X5" i="8" s="1"/>
  <c r="I13" i="4"/>
  <c r="D5" i="8" s="1"/>
  <c r="AD13" i="4"/>
  <c r="Y5" i="8" s="1"/>
  <c r="E2" i="7"/>
  <c r="AF13" i="4"/>
  <c r="AA5" i="8" s="1"/>
  <c r="AG13" i="4"/>
  <c r="AB5" i="8" s="1"/>
  <c r="AH13" i="4"/>
  <c r="AC5" i="8" s="1"/>
  <c r="D8" i="4"/>
  <c r="M13" i="4"/>
  <c r="H5" i="8" s="1"/>
  <c r="E13" i="4"/>
  <c r="L13" i="4"/>
  <c r="G5" i="8" s="1"/>
  <c r="K7" i="4"/>
  <c r="K8" i="4" s="1"/>
  <c r="F5" i="7" s="1"/>
  <c r="AE7" i="4"/>
  <c r="AE8" i="4" s="1"/>
  <c r="Z5" i="7" s="1"/>
  <c r="E8" i="4"/>
  <c r="N13" i="4"/>
  <c r="I5" i="8" s="1"/>
  <c r="K7" i="7" l="1"/>
  <c r="Q7" i="7"/>
  <c r="L7" i="7"/>
  <c r="H7" i="7"/>
  <c r="I7" i="7"/>
  <c r="L3" i="8"/>
  <c r="L2" i="8" s="1"/>
  <c r="H3" i="8"/>
  <c r="H2" i="8" s="1"/>
  <c r="I3" i="8"/>
  <c r="I2" i="8" s="1"/>
  <c r="K3" i="8"/>
  <c r="K2" i="8" s="1"/>
  <c r="AG3" i="8"/>
  <c r="AG2" i="8" s="1"/>
  <c r="G3" i="8"/>
  <c r="G2" i="8" s="1"/>
  <c r="J3" i="8"/>
  <c r="J2" i="8" s="1"/>
  <c r="M7" i="7"/>
  <c r="AD7" i="7"/>
  <c r="U7" i="7"/>
  <c r="AB7" i="7"/>
  <c r="Z7" i="7"/>
  <c r="T7" i="7"/>
  <c r="R7" i="7"/>
  <c r="AG7" i="7"/>
  <c r="V7" i="7"/>
  <c r="P7" i="7"/>
  <c r="W7" i="7"/>
  <c r="AA7" i="7"/>
  <c r="N7" i="7"/>
  <c r="AC7" i="7"/>
  <c r="S7" i="7"/>
  <c r="O7" i="7"/>
  <c r="Y7" i="7"/>
  <c r="AE7" i="7"/>
  <c r="X7" i="7"/>
  <c r="AF7" i="7"/>
  <c r="M3" i="8"/>
  <c r="M2" i="8" s="1"/>
  <c r="AB3" i="8"/>
  <c r="AB2" i="8" s="1"/>
  <c r="R3" i="8"/>
  <c r="R2" i="8" s="1"/>
  <c r="T3" i="8"/>
  <c r="T2" i="8" s="1"/>
  <c r="V3" i="8"/>
  <c r="V2" i="8" s="1"/>
  <c r="O11" i="6"/>
  <c r="N21" i="6"/>
  <c r="P3" i="6"/>
  <c r="O20" i="6"/>
  <c r="G2" i="7"/>
  <c r="J7" i="7"/>
  <c r="C6" i="8"/>
  <c r="F7" i="7"/>
  <c r="C7" i="7"/>
  <c r="E7" i="7"/>
  <c r="C6" i="7"/>
  <c r="D7" i="7"/>
  <c r="G7" i="7"/>
  <c r="Y3" i="8" l="1"/>
  <c r="Y2" i="8" s="1"/>
  <c r="AE3" i="8"/>
  <c r="AE2" i="8" s="1"/>
  <c r="AC3" i="8"/>
  <c r="AC2" i="8" s="1"/>
  <c r="AA3" i="8"/>
  <c r="AA2" i="8" s="1"/>
  <c r="AD3" i="8"/>
  <c r="AD2" i="8" s="1"/>
  <c r="O3" i="8"/>
  <c r="O2" i="8" s="1"/>
  <c r="N3" i="8"/>
  <c r="N2" i="8" s="1"/>
  <c r="U3" i="8"/>
  <c r="U2" i="8" s="1"/>
  <c r="Q3" i="8"/>
  <c r="Q2" i="8" s="1"/>
  <c r="P3" i="8"/>
  <c r="P2" i="8" s="1"/>
  <c r="S3" i="8"/>
  <c r="S2" i="8" s="1"/>
  <c r="AF3" i="8"/>
  <c r="AF2" i="8" s="1"/>
  <c r="X3" i="8"/>
  <c r="X2" i="8" s="1"/>
  <c r="Z3" i="8"/>
  <c r="Z2" i="8" s="1"/>
  <c r="W3" i="8"/>
  <c r="W2" i="8" s="1"/>
  <c r="P11" i="6"/>
  <c r="O21" i="6"/>
  <c r="Q3" i="6"/>
  <c r="P20" i="6"/>
  <c r="D6" i="7"/>
  <c r="E6" i="8"/>
  <c r="D6" i="8"/>
  <c r="H2" i="7"/>
  <c r="C3" i="7"/>
  <c r="Q11" i="6" l="1"/>
  <c r="P21" i="6"/>
  <c r="R3" i="6"/>
  <c r="Q20" i="6"/>
  <c r="E6" i="7"/>
  <c r="F6" i="8"/>
  <c r="D3" i="7"/>
  <c r="I2" i="7"/>
  <c r="R11" i="6" l="1"/>
  <c r="Q21" i="6"/>
  <c r="S3" i="6"/>
  <c r="R20" i="6"/>
  <c r="G6" i="8"/>
  <c r="J2" i="7"/>
  <c r="F6" i="7"/>
  <c r="E3" i="7"/>
  <c r="S11" i="6" l="1"/>
  <c r="R21" i="6"/>
  <c r="T3" i="6"/>
  <c r="S20" i="6"/>
  <c r="I6" i="8"/>
  <c r="F3" i="7"/>
  <c r="G6" i="7"/>
  <c r="L2" i="7"/>
  <c r="H6" i="8"/>
  <c r="K2" i="7"/>
  <c r="T11" i="6" l="1"/>
  <c r="S21" i="6"/>
  <c r="U3" i="6"/>
  <c r="T20" i="6"/>
  <c r="K6" i="8"/>
  <c r="G3" i="7"/>
  <c r="H6" i="7"/>
  <c r="M2" i="7"/>
  <c r="J6" i="8"/>
  <c r="U11" i="6" l="1"/>
  <c r="T21" i="6"/>
  <c r="V3" i="6"/>
  <c r="U20" i="6"/>
  <c r="O2" i="7"/>
  <c r="I3" i="7"/>
  <c r="H3" i="7"/>
  <c r="I6" i="7"/>
  <c r="L6" i="8"/>
  <c r="N2" i="7"/>
  <c r="V11" i="6" l="1"/>
  <c r="U21" i="6"/>
  <c r="W3" i="6"/>
  <c r="V20" i="6"/>
  <c r="P2" i="7"/>
  <c r="J6" i="7"/>
  <c r="M6" i="8"/>
  <c r="J3" i="7"/>
  <c r="W11" i="6" l="1"/>
  <c r="V21" i="6"/>
  <c r="X3" i="6"/>
  <c r="W20" i="6"/>
  <c r="Q2" i="7"/>
  <c r="K6" i="7"/>
  <c r="N6" i="8"/>
  <c r="K3" i="7"/>
  <c r="M3" i="7" l="1"/>
  <c r="X11" i="6"/>
  <c r="W21" i="6"/>
  <c r="Y3" i="6"/>
  <c r="X20" i="6"/>
  <c r="R2" i="7"/>
  <c r="L3" i="7"/>
  <c r="O6" i="8"/>
  <c r="L6" i="7"/>
  <c r="Y11" i="6" l="1"/>
  <c r="X21" i="6"/>
  <c r="Z3" i="6"/>
  <c r="Y20" i="6"/>
  <c r="N3" i="7"/>
  <c r="M6" i="7"/>
  <c r="P6" i="8"/>
  <c r="O3" i="7"/>
  <c r="Z11" i="6" l="1"/>
  <c r="Y21" i="6"/>
  <c r="AA3" i="6"/>
  <c r="Z20" i="6"/>
  <c r="T2" i="7"/>
  <c r="S2" i="7"/>
  <c r="Q3" i="7"/>
  <c r="P3" i="7"/>
  <c r="N6" i="7"/>
  <c r="Q6" i="8"/>
  <c r="AA11" i="6" l="1"/>
  <c r="Z21" i="6"/>
  <c r="AB3" i="6"/>
  <c r="AA20" i="6"/>
  <c r="V2" i="7"/>
  <c r="S3" i="7"/>
  <c r="R6" i="8"/>
  <c r="R3" i="7"/>
  <c r="O6" i="7"/>
  <c r="AB11" i="6" l="1"/>
  <c r="AA21" i="6"/>
  <c r="AC3" i="6"/>
  <c r="AB20" i="6"/>
  <c r="U2" i="7"/>
  <c r="W2" i="7"/>
  <c r="T3" i="7"/>
  <c r="P6" i="7"/>
  <c r="S6" i="8"/>
  <c r="AC11" i="6" l="1"/>
  <c r="AB21" i="6"/>
  <c r="AD3" i="6"/>
  <c r="AC20" i="6"/>
  <c r="X2" i="7"/>
  <c r="Q6" i="7"/>
  <c r="V3" i="7"/>
  <c r="T6" i="8"/>
  <c r="U3" i="7"/>
  <c r="AD11" i="6" l="1"/>
  <c r="AC21" i="6"/>
  <c r="AE3" i="6"/>
  <c r="AD20" i="6"/>
  <c r="Y2" i="7"/>
  <c r="X3" i="7"/>
  <c r="W3" i="7"/>
  <c r="R6" i="7"/>
  <c r="U6" i="8"/>
  <c r="AE11" i="6" l="1"/>
  <c r="AD21" i="6"/>
  <c r="AF3" i="6"/>
  <c r="AE20" i="6"/>
  <c r="V6" i="8"/>
  <c r="Y3" i="7"/>
  <c r="S6" i="7"/>
  <c r="AF11" i="6" l="1"/>
  <c r="AE21" i="6"/>
  <c r="AG3" i="6"/>
  <c r="AF20" i="6"/>
  <c r="Z2" i="7"/>
  <c r="AA2" i="7"/>
  <c r="Z3" i="7"/>
  <c r="T6" i="7"/>
  <c r="W6" i="8"/>
  <c r="AG11" i="6" l="1"/>
  <c r="AF21" i="6"/>
  <c r="AH3" i="6"/>
  <c r="AG20" i="6"/>
  <c r="AB2" i="7"/>
  <c r="U6" i="7"/>
  <c r="AA3" i="7"/>
  <c r="AC3" i="7"/>
  <c r="X6" i="8"/>
  <c r="AB3" i="7"/>
  <c r="AH11" i="6" l="1"/>
  <c r="AG21" i="6"/>
  <c r="AI3" i="6"/>
  <c r="AH20" i="6"/>
  <c r="AC2" i="7"/>
  <c r="Y6" i="8"/>
  <c r="V6" i="7"/>
  <c r="AI11" i="6" l="1"/>
  <c r="AH21" i="6"/>
  <c r="AJ3" i="6"/>
  <c r="AI20" i="6"/>
  <c r="W6" i="7"/>
  <c r="AD3" i="7"/>
  <c r="AE3" i="7"/>
  <c r="Z6" i="8"/>
  <c r="AJ11" i="6" l="1"/>
  <c r="AI21" i="6"/>
  <c r="AK3" i="6"/>
  <c r="AK20" i="6" s="1"/>
  <c r="AJ20" i="6"/>
  <c r="AE2" i="7"/>
  <c r="AD2" i="7"/>
  <c r="AF2" i="7"/>
  <c r="X6" i="7"/>
  <c r="AA6" i="8"/>
  <c r="AF3" i="7"/>
  <c r="AK11" i="6" l="1"/>
  <c r="AK21" i="6" s="1"/>
  <c r="AJ21" i="6"/>
  <c r="AG2" i="7"/>
  <c r="AG3" i="7"/>
  <c r="AB6" i="8"/>
  <c r="Y6" i="7"/>
  <c r="Z6" i="7" l="1"/>
  <c r="AC6" i="8"/>
  <c r="AD6" i="8" l="1"/>
  <c r="AA6" i="7"/>
  <c r="AB6" i="7" l="1"/>
  <c r="AE6" i="8"/>
  <c r="AF6" i="8" l="1"/>
  <c r="AG6" i="8"/>
  <c r="AC6" i="7"/>
  <c r="AD6" i="7" l="1"/>
  <c r="AE6" i="7" l="1"/>
  <c r="AF6" i="7" l="1"/>
  <c r="AG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E088739-6BE7-49BF-9376-75A746A83A76}" keepAlive="1" name="Query - Table093 (Page 67)" description="Connection to the 'Table093 (Page 67)' query in the workbook." type="5" refreshedVersion="8" background="1" saveData="1">
    <dbPr connection="Provider=Microsoft.Mashup.OleDb.1;Data Source=$Workbook$;Location=&quot;Table093 (Page 67)&quot;;Extended Properties=&quot;&quot;" command="SELECT * FROM [Table093 (Page 67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<sst xmlns="http://schemas.openxmlformats.org/spreadsheetml/2006/main" count="336" uniqueCount="273">
  <si>
    <t>BCDTRtSY BAU Cargo Dist Transported Relative to Start Year</t>
  </si>
  <si>
    <t>Sources:</t>
  </si>
  <si>
    <t>Central Bureau of Statistics</t>
  </si>
  <si>
    <t>Notes</t>
  </si>
  <si>
    <t>Land Transportation Statistics</t>
  </si>
  <si>
    <t>This variable contains ratios of cargo distance transported in each year of the</t>
  </si>
  <si>
    <t>model run relative to the start year.  The start year is the year before the</t>
  </si>
  <si>
    <t>https://www.bps.go.id/publication/2020/11/20/ddce434c92536777bf07605d/statistik-transportasi-darat-2019.html</t>
  </si>
  <si>
    <t>first simulated year.  So if the first year for which the model outputs data</t>
  </si>
  <si>
    <t>Table 3.3</t>
  </si>
  <si>
    <t>is 2018, the start year is 2017.  The start year column does not have to be</t>
  </si>
  <si>
    <t>included in the outputs but is retained here for visual clarity.</t>
  </si>
  <si>
    <t>Ministry of Transportation</t>
  </si>
  <si>
    <t>We use AEO 2019 to calculate start year vehicles, as AEO 2020 does not include 2018 data.</t>
  </si>
  <si>
    <t>Rail Statistics</t>
  </si>
  <si>
    <t>We scale by passenger-miles, freight ton-miles, or vehicle-miles where available.</t>
  </si>
  <si>
    <t>https://djka.dephub.go.id/uploads/202104/Buku_Statistik_DJKA_Thn_2020_FINAL.pdf</t>
  </si>
  <si>
    <t>(We assume vehicle loading remains constant, so scaling by vehicle-miles is</t>
  </si>
  <si>
    <t>Table 2.3 and 2.3</t>
  </si>
  <si>
    <t>identical to scaling by passenger-miles or freight ton-miles.)</t>
  </si>
  <si>
    <t>Air Transportation Statistics</t>
  </si>
  <si>
    <t>https://www.bps.go.id/publication/2020/11/20/231373341461207b51910a4a/statistik-transportasi-udara-2019.html</t>
  </si>
  <si>
    <t>Table 3.7 and 3.8</t>
  </si>
  <si>
    <t>International Civil Aviation Organization, Civil Aviation Statistics of the World and ICAO staff</t>
  </si>
  <si>
    <t>https://data.worldbank.org/indicator/IS.AIR.GOOD.MT.K1?locations=ID</t>
  </si>
  <si>
    <t>Number of Motor Vehicles in Indonesia by Type, 2015-2019</t>
  </si>
  <si>
    <t>Type of Vehicles</t>
  </si>
  <si>
    <t>Buses</t>
  </si>
  <si>
    <t>Trucks</t>
  </si>
  <si>
    <t>Motorcycles</t>
  </si>
  <si>
    <r>
      <rPr>
        <sz val="10"/>
        <rFont val="Arial"/>
        <family val="2"/>
      </rPr>
      <t xml:space="preserve">Source: </t>
    </r>
    <r>
      <rPr>
        <u/>
        <sz val="11"/>
        <color rgb="FF1155CC"/>
        <rFont val="Arial"/>
        <family val="2"/>
      </rPr>
      <t>https://www.bps.go.id/publication/2020/11/20/ddce434c92536777bf07605d/statistik-transportasi-darat-2019.html</t>
    </r>
  </si>
  <si>
    <t>Average kilometers traveled by Transportation Mode in Indonesia (Assumption)*</t>
  </si>
  <si>
    <t>Average</t>
  </si>
  <si>
    <t>Motorcycles (vehicle km travelled)</t>
  </si>
  <si>
    <t>Buses (vehicle km travelled)</t>
  </si>
  <si>
    <t>Trucks (tonne-kilometers travelled)</t>
  </si>
  <si>
    <t>BCDTRtSY HDVs-psgr</t>
  </si>
  <si>
    <t>BCDTRtSY HDVs-frgt</t>
  </si>
  <si>
    <t>BCDTRtSY motorcycles</t>
  </si>
  <si>
    <t>LDVs (Unit)</t>
  </si>
  <si>
    <t>Year</t>
  </si>
  <si>
    <t>Passenger cars</t>
  </si>
  <si>
    <t>Start year</t>
  </si>
  <si>
    <t>BCDTRtSY</t>
  </si>
  <si>
    <t xml:space="preserve">
- Source: Indonesia State Police
- Data for 2015-2018 has been revised
</t>
  </si>
  <si>
    <t>Source Url: https://www.bps.go.id/indicator/17/57/3/number-of-motor-vehicle-by-type.html</t>
  </si>
  <si>
    <t>Access Time: November 26, 2023, 10:37 am</t>
  </si>
  <si>
    <t>Rail Passenger and Freight Production in Indonesia, 2015-2020</t>
  </si>
  <si>
    <t>Passenger kilometers, Java (pass km)</t>
  </si>
  <si>
    <t>Passenger kilometers, Sumatra (pass km)</t>
  </si>
  <si>
    <t>Total</t>
  </si>
  <si>
    <t>BCDTRtSY Rail-psgr</t>
  </si>
  <si>
    <t>Ton kilometers, Java (ton km)</t>
  </si>
  <si>
    <t>Ton kilometers, Sumatra (ton km)</t>
  </si>
  <si>
    <t>BCDTRtSY Rail-frgt</t>
  </si>
  <si>
    <t>Aircraft Key Indicators</t>
  </si>
  <si>
    <t>Domestic passenger aircraft distance travelled (million km)</t>
  </si>
  <si>
    <t>International passenger aircraft distance travelled (million km)</t>
  </si>
  <si>
    <t>Total passenger aircraft distance travelled</t>
  </si>
  <si>
    <t>Freight aircraft ton distance travelled(million ton-km)</t>
  </si>
  <si>
    <t>Reference-psgr</t>
  </si>
  <si>
    <t>Reference-frgt</t>
  </si>
  <si>
    <t>BCDTRtSY Aircraft-psgr</t>
  </si>
  <si>
    <t>BCDTRtSY Aircraft-frgt</t>
  </si>
  <si>
    <t xml:space="preserve">Source: </t>
  </si>
  <si>
    <r>
      <rPr>
        <sz val="10"/>
        <color rgb="FF000000"/>
        <rFont val="Arial"/>
        <family val="2"/>
      </rPr>
      <t xml:space="preserve">International Civil Aviation Organization, Civil Aviation Statistics of the World and ICAO staff </t>
    </r>
    <r>
      <rPr>
        <u/>
        <sz val="10"/>
        <color rgb="FF0066CC"/>
        <rFont val="Arial"/>
        <family val="2"/>
      </rPr>
      <t>https://data.worldbank.org/indicator/IS.AIR.GOOD.MT.K1?locations=ID</t>
    </r>
  </si>
  <si>
    <t>Number of Ships Passenger at Commercial and Non Commercial Sea Port, Indonesia 1995-2018 (Thousands)</t>
  </si>
  <si>
    <t>Embarkation</t>
  </si>
  <si>
    <t>Debarkation</t>
  </si>
  <si>
    <t>Average miles per day travelled by ships</t>
  </si>
  <si>
    <t>Average kilometers per day travelled by ships</t>
  </si>
  <si>
    <t>Average kilometers per year travelled by ships</t>
  </si>
  <si>
    <t>Number of Ships Call at Commercial and Non Commercial Sea Port Indonesia, 1995-2018 (Thousands)</t>
  </si>
  <si>
    <t>Number of Ships Call at Commercial and Non Commercial Sea Port Indonesia</t>
  </si>
  <si>
    <t>BAU Distance Cargo Transported Relative to Start Year (Dimensionless)</t>
  </si>
  <si>
    <t>Start Year-passenger</t>
  </si>
  <si>
    <t>Start Year-freight</t>
  </si>
  <si>
    <t>BCDTRtSY-passenger</t>
  </si>
  <si>
    <t>BCDTRtSY-freight</t>
  </si>
  <si>
    <t>Number of Ships Call at Commercial and Non Commercial Sea Port Indonesia, 1995-2018</t>
  </si>
  <si>
    <t>25 Strategic Port</t>
  </si>
  <si>
    <t>All Sea Port</t>
  </si>
  <si>
    <t>Units</t>
  </si>
  <si>
    <t>GT (Thousands)</t>
  </si>
  <si>
    <t>r</t>
  </si>
  <si>
    <t xml:space="preserve">Source : Port Administrator Office </t>
  </si>
  <si>
    <t>Source : Port Administrator Office</t>
  </si>
  <si>
    <t>BAU Cargo Dist Transported Relative to Start Year (dimensionless)</t>
  </si>
  <si>
    <t>LDVs</t>
  </si>
  <si>
    <t>HDVs</t>
  </si>
  <si>
    <t>aircraft</t>
  </si>
  <si>
    <t>rail</t>
  </si>
  <si>
    <t>ships</t>
  </si>
  <si>
    <t>motorbikes</t>
  </si>
  <si>
    <t>Indonesia Population Projection</t>
  </si>
  <si>
    <t>Indonesia Population Projection 2020-2050 Result of Population Census 2020</t>
  </si>
  <si>
    <t>BPS</t>
  </si>
  <si>
    <t>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</t>
  </si>
  <si>
    <t>Tahun</t>
  </si>
  <si>
    <t>Skenario</t>
  </si>
  <si>
    <t>Skenario Kebijakan</t>
  </si>
  <si>
    <t>Tren</t>
  </si>
  <si>
    <t>Optimis</t>
  </si>
  <si>
    <t>Moderat</t>
  </si>
  <si>
    <t>66 208,65</t>
  </si>
  <si>
    <t>186 774,09</t>
  </si>
  <si>
    <t>16 593,81</t>
  </si>
  <si>
    <t>66 724,16</t>
  </si>
  <si>
    <t>66 783,99</t>
  </si>
  <si>
    <t>66 781,41</t>
  </si>
  <si>
    <t>196 131,32</t>
  </si>
  <si>
    <t>196 148,89</t>
  </si>
  <si>
    <t>196 142,29</t>
  </si>
  <si>
    <t>21 583,31</t>
  </si>
  <si>
    <t>21 620,97</t>
  </si>
  <si>
    <t>21 606,89</t>
  </si>
  <si>
    <t>66 765,05</t>
  </si>
  <si>
    <t>67 015,07</t>
  </si>
  <si>
    <t>67 000,33</t>
  </si>
  <si>
    <t>203 081,36</t>
  </si>
  <si>
    <t>203 183,14</t>
  </si>
  <si>
    <t>203 143,87</t>
  </si>
  <si>
    <t>27 584,27</t>
  </si>
  <si>
    <t>27 832,89</t>
  </si>
  <si>
    <t>27 736,62</t>
  </si>
  <si>
    <t>66 329,65</t>
  </si>
  <si>
    <t>66 634,80</t>
  </si>
  <si>
    <t>66 598,34</t>
  </si>
  <si>
    <t>207 887,11</t>
  </si>
  <si>
    <t>208 134,62</t>
  </si>
  <si>
    <t>208 037,52</t>
  </si>
  <si>
    <t>34 149,59</t>
  </si>
  <si>
    <t>34 861,01</t>
  </si>
  <si>
    <t>34 579,25</t>
  </si>
  <si>
    <t>64 736,64</t>
  </si>
  <si>
    <t>65 018,45</t>
  </si>
  <si>
    <t>64 940,50</t>
  </si>
  <si>
    <t>211 617,40</t>
  </si>
  <si>
    <t>212 168,25</t>
  </si>
  <si>
    <t>211 930,39</t>
  </si>
  <si>
    <t>40 871,95</t>
  </si>
  <si>
    <t>42 548,22</t>
  </si>
  <si>
    <t>41 733,83</t>
  </si>
  <si>
    <t>63 538,65</t>
  </si>
  <si>
    <t>63 991,01</t>
  </si>
  <si>
    <t>63 854,98</t>
  </si>
  <si>
    <t>213 181,40</t>
  </si>
  <si>
    <t>214 294,46</t>
  </si>
  <si>
    <t>213 832,83</t>
  </si>
  <si>
    <t>47 334,06</t>
  </si>
  <si>
    <t>50 848,91</t>
  </si>
  <si>
    <t>48 993,63</t>
  </si>
  <si>
    <t>62 796,88</t>
  </si>
  <si>
    <t>63 839,05</t>
  </si>
  <si>
    <t>63 635,14</t>
  </si>
  <si>
    <t>213 408,01</t>
  </si>
  <si>
    <t>215 051,21</t>
  </si>
  <si>
    <t>214 307,59</t>
  </si>
  <si>
    <t>52 723,85</t>
  </si>
  <si>
    <t>59 103,31</t>
  </si>
  <si>
    <t>55 628,85</t>
  </si>
  <si>
    <t>Pertumbuhan Penduduk (%)</t>
  </si>
  <si>
    <t>2020–2025</t>
  </si>
  <si>
    <t>0,16</t>
  </si>
  <si>
    <t>0,17</t>
  </si>
  <si>
    <t>0,98</t>
  </si>
  <si>
    <t>5,40</t>
  </si>
  <si>
    <t>5,44</t>
  </si>
  <si>
    <t>5,42</t>
  </si>
  <si>
    <t>2025–2030</t>
  </si>
  <si>
    <t>0,01</t>
  </si>
  <si>
    <t>0,07</t>
  </si>
  <si>
    <t>0,70</t>
  </si>
  <si>
    <t>0,71</t>
  </si>
  <si>
    <t>5,03</t>
  </si>
  <si>
    <t>5,18</t>
  </si>
  <si>
    <t>5,12</t>
  </si>
  <si>
    <t>2030–2035</t>
  </si>
  <si>
    <t>-0,13</t>
  </si>
  <si>
    <t>-0,11</t>
  </si>
  <si>
    <t>-0,12</t>
  </si>
  <si>
    <t>0,47</t>
  </si>
  <si>
    <t>0,48</t>
  </si>
  <si>
    <t>4,36</t>
  </si>
  <si>
    <t>4,61</t>
  </si>
  <si>
    <t>4,51</t>
  </si>
  <si>
    <t>2035–2040</t>
  </si>
  <si>
    <t>-0,49</t>
  </si>
  <si>
    <t>-0,50</t>
  </si>
  <si>
    <t>0,36</t>
  </si>
  <si>
    <t>0,38</t>
  </si>
  <si>
    <t>0,37</t>
  </si>
  <si>
    <t>3,66</t>
  </si>
  <si>
    <t>4,07</t>
  </si>
  <si>
    <t>3,83</t>
  </si>
  <si>
    <t>2040–2045</t>
  </si>
  <si>
    <t>-0,37</t>
  </si>
  <si>
    <t>-0,32</t>
  </si>
  <si>
    <t>-0,34</t>
  </si>
  <si>
    <t>0,15</t>
  </si>
  <si>
    <t>0,20</t>
  </si>
  <si>
    <t>0,18</t>
  </si>
  <si>
    <t>2,98</t>
  </si>
  <si>
    <t>3,63</t>
  </si>
  <si>
    <t>3,26</t>
  </si>
  <si>
    <t>2045–2050</t>
  </si>
  <si>
    <t>-0,23</t>
  </si>
  <si>
    <t>-0,05</t>
  </si>
  <si>
    <t>-0,07</t>
  </si>
  <si>
    <t>0,02</t>
  </si>
  <si>
    <t>0,04</t>
  </si>
  <si>
    <t>2,18</t>
  </si>
  <si>
    <t>3,05</t>
  </si>
  <si>
    <t>2,57</t>
  </si>
  <si>
    <t>66208,65</t>
  </si>
  <si>
    <t>0-14</t>
  </si>
  <si>
    <t>14-65</t>
  </si>
  <si>
    <t>65+</t>
  </si>
  <si>
    <t>Trend Scenario</t>
  </si>
  <si>
    <t>Total population</t>
  </si>
  <si>
    <t>248 910</t>
  </si>
  <si>
    <t>917 809</t>
  </si>
  <si>
    <t>895 528</t>
  </si>
  <si>
    <t>1 764 657</t>
  </si>
  <si>
    <t>223 111</t>
  </si>
  <si>
    <t>880 198</t>
  </si>
  <si>
    <t>715 671</t>
  </si>
  <si>
    <t>1 608 068</t>
  </si>
  <si>
    <t>222 386</t>
  </si>
  <si>
    <t>897 002</t>
  </si>
  <si>
    <t>753 330</t>
  </si>
  <si>
    <t>1 720 422</t>
  </si>
  <si>
    <t>258 703</t>
  </si>
  <si>
    <t>945 861</t>
  </si>
  <si>
    <t>894 480</t>
  </si>
  <si>
    <t>1 853 822</t>
  </si>
  <si>
    <t>28 449.8</t>
  </si>
  <si>
    <t>28 195.5</t>
  </si>
  <si>
    <t>12 581.2</t>
  </si>
  <si>
    <t>12 704.1</t>
  </si>
  <si>
    <t>14 510.0</t>
  </si>
  <si>
    <t>14 540.0</t>
  </si>
  <si>
    <t>20 406.5</t>
  </si>
  <si>
    <t>20 032.6</t>
  </si>
  <si>
    <t>Number of Traffic Accidents in Indonesia by Type, 2015-2019</t>
  </si>
  <si>
    <t>Assume growth follows trend of number of accidents through 2023 and then  follow population trend through rest of time series</t>
  </si>
  <si>
    <t>Proxy for growth in kilometers travelled by Transportation Mode in Indonesia</t>
  </si>
  <si>
    <t>Description</t>
  </si>
  <si>
    <t>Satuan</t>
  </si>
  <si>
    <t>Jawa</t>
  </si>
  <si>
    <t>Passenger Embarked</t>
  </si>
  <si>
    <t>000 000 orang</t>
  </si>
  <si>
    <t>Pax-km</t>
  </si>
  <si>
    <t>000 000</t>
  </si>
  <si>
    <t>Average Length of Journey per Passenger</t>
  </si>
  <si>
    <t>km</t>
  </si>
  <si>
    <t>Sumatera</t>
  </si>
  <si>
    <t>22 296</t>
  </si>
  <si>
    <t>21 636</t>
  </si>
  <si>
    <t>25 654</t>
  </si>
  <si>
    <t>28 002</t>
  </si>
  <si>
    <t>29 068</t>
  </si>
  <si>
    <t>10 488</t>
  </si>
  <si>
    <t>8 699</t>
  </si>
  <si>
    <t>18 975</t>
  </si>
  <si>
    <t>Source : Indonesian State Railways Company</t>
  </si>
  <si>
    <t>Source: https://www.bps.go.id/en/statistics-table/1/MTQyNiMx/produksi-angkutan-kereta-api-penumpang--2000-2022.html</t>
  </si>
  <si>
    <t>Thousand Tons transported</t>
  </si>
  <si>
    <t>Source: https://www.bps.go.id/en/statistics-table/2/NzMjMg==/number-of-cargo-of-railways-transportation-by-region.html</t>
  </si>
  <si>
    <t>Assume HDV freight follows same trend as rail freight</t>
  </si>
  <si>
    <t>Assume LDV growth follows trend of number of accidents through 2023 and then  follow population trend through rest of time series</t>
  </si>
  <si>
    <t>Used passenger rail growth rates along with number of busses to estimate HDV passenger growth</t>
  </si>
  <si>
    <t>Buses with rail passenger growth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</si>
</sst>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\ ##0.0"/>
    <numFmt numFmtId="165" formatCode="#\ ###\ ##0"/>
    <numFmt numFmtId="166" formatCode="0_);\(0\)"/>
    <numFmt numFmtId="167" formatCode="_(* #,##0_);_(* \(#,##0\);_(* &quot;-&quot;??_);_(@_)"/>
    <numFmt numFmtId="168" formatCode="_(* #,##0.000_);_(* \(#,##0.000\);_(* &quot;-&quot;??_);_(@_)"/>
  </numFmts>
  <fonts count="37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rgb="FF1155CC"/>
      <name val="Arial"/>
      <family val="2"/>
    </font>
    <font>
      <sz val="11"/>
      <color rgb="FF1155CC"/>
      <name val="Arial"/>
      <family val="2"/>
    </font>
    <font>
      <u/>
      <sz val="10"/>
      <color rgb="FF1155CC"/>
      <name val="Arial"/>
      <family val="2"/>
    </font>
    <font>
      <u/>
      <sz val="10"/>
      <color rgb="FF0066CC"/>
      <name val="Roboto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u/>
      <sz val="10"/>
      <color rgb="FF0000FF"/>
      <name val="Arial"/>
      <family val="2"/>
    </font>
    <font>
      <sz val="11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sz val="10"/>
      <name val="Arial"/>
      <family val="2"/>
    </font>
    <font>
      <b/>
      <sz val="11"/>
      <color rgb="FFFFFFFF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vertAlign val="superscript"/>
      <sz val="11"/>
      <color theme="1"/>
      <name val="Arial"/>
      <family val="2"/>
    </font>
    <font>
      <i/>
      <sz val="11"/>
      <color rgb="FF000000"/>
      <name val="Arial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u/>
      <sz val="10"/>
      <color rgb="FF0066CC"/>
      <name val="Arial"/>
      <family val="2"/>
    </font>
    <font>
      <u/>
      <sz val="10"/>
      <color theme="10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  <scheme val="minor"/>
    </font>
    <font>
      <sz val="11"/>
      <color theme="1"/>
      <name val="Arial"/>
      <family val="2"/>
    </font>
    <font>
      <b/>
      <sz val="10"/>
      <color rgb="FF00000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color theme="1"/>
      <name val="Arial"/>
      <family val="2"/>
      <charset val="1"/>
      <scheme val="minor"/>
    </font>
    <font>
      <b/>
      <sz val="7"/>
      <color rgb="FFFFFFFF"/>
      <name val="Calibri"/>
      <family val="2"/>
    </font>
    <font>
      <sz val="6"/>
      <color rgb="FF000000"/>
      <name val="Calibri"/>
      <family val="2"/>
    </font>
    <font>
      <sz val="7"/>
      <color rgb="FF000000"/>
      <name val="Calibri"/>
      <family val="2"/>
    </font>
    <font>
      <b/>
      <sz val="9"/>
      <color rgb="FFFFFFFF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002142"/>
        <bgColor rgb="FF002142"/>
      </patternFill>
    </fill>
    <fill>
      <patternFill patternType="solid">
        <fgColor rgb="FFEEEEEE"/>
        <bgColor rgb="FFEEEEEE"/>
      </patternFill>
    </fill>
    <fill>
      <patternFill patternType="solid">
        <fgColor rgb="FFFCFCFC"/>
        <bgColor indexed="64"/>
      </patternFill>
    </fill>
    <fill>
      <patternFill patternType="solid">
        <fgColor rgb="FF002142"/>
        <bgColor indexed="64"/>
      </patternFill>
    </fill>
    <fill>
      <patternFill patternType="solid">
        <fgColor rgb="FFEEEEEE"/>
        <bgColor indexed="64"/>
      </patternFill>
    </fill>
  </fills>
  <borders count="21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/>
      <bottom/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</borders>
  <cellStyleXfs count="4">
    <xf numFmtId="0" fontId="0" fillId="0" borderId="0"/>
    <xf numFmtId="0" fontId="23" fillId="0" borderId="0" applyNumberFormat="0" applyFill="0" applyBorder="0" applyAlignment="0" applyProtection="0"/>
    <xf numFmtId="43" fontId="24" fillId="0" borderId="0" applyFont="0" applyFill="0" applyBorder="0" applyAlignment="0" applyProtection="0"/>
    <xf numFmtId="0" fontId="29" fillId="0" borderId="1"/>
  </cellStyleXfs>
  <cellXfs count="117">
    <xf numFmtId="0" fontId="0" fillId="0" borderId="0" xfId="0"/>
    <xf numFmtId="0" fontId="1" fillId="0" borderId="0" xfId="0" applyFont="1"/>
    <xf numFmtId="0" fontId="1" fillId="2" borderId="1" xfId="0" applyFont="1" applyFill="1" applyBorder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horizontal="left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1" xfId="0" applyFont="1" applyFill="1" applyBorder="1"/>
    <xf numFmtId="0" fontId="8" fillId="0" borderId="0" xfId="0" applyFont="1" applyAlignment="1">
      <alignment horizontal="center"/>
    </xf>
    <xf numFmtId="0" fontId="8" fillId="0" borderId="2" xfId="0" applyFont="1" applyBorder="1"/>
    <xf numFmtId="0" fontId="8" fillId="0" borderId="2" xfId="0" applyFont="1" applyBorder="1" applyAlignment="1">
      <alignment horizontal="center"/>
    </xf>
    <xf numFmtId="0" fontId="9" fillId="0" borderId="2" xfId="0" applyFont="1" applyBorder="1"/>
    <xf numFmtId="3" fontId="2" fillId="0" borderId="2" xfId="0" applyNumberFormat="1" applyFont="1" applyBorder="1"/>
    <xf numFmtId="0" fontId="10" fillId="0" borderId="0" xfId="0" applyFont="1"/>
    <xf numFmtId="0" fontId="8" fillId="0" borderId="0" xfId="0" applyFont="1"/>
    <xf numFmtId="0" fontId="2" fillId="0" borderId="2" xfId="0" applyFont="1" applyBorder="1"/>
    <xf numFmtId="0" fontId="2" fillId="4" borderId="2" xfId="0" applyFont="1" applyFill="1" applyBorder="1"/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2" fillId="0" borderId="0" xfId="0" applyFont="1"/>
    <xf numFmtId="4" fontId="2" fillId="0" borderId="2" xfId="0" applyNumberFormat="1" applyFont="1" applyBorder="1"/>
    <xf numFmtId="0" fontId="12" fillId="0" borderId="2" xfId="0" applyFont="1" applyBorder="1" applyAlignment="1">
      <alignment horizontal="right"/>
    </xf>
    <xf numFmtId="0" fontId="3" fillId="5" borderId="5" xfId="0" applyFont="1" applyFill="1" applyBorder="1" applyAlignment="1">
      <alignment horizontal="left" vertical="top" wrapText="1"/>
    </xf>
    <xf numFmtId="0" fontId="11" fillId="5" borderId="5" xfId="0" applyFont="1" applyFill="1" applyBorder="1" applyAlignment="1">
      <alignment horizontal="left"/>
    </xf>
    <xf numFmtId="0" fontId="11" fillId="0" borderId="5" xfId="0" applyFont="1" applyBorder="1"/>
    <xf numFmtId="164" fontId="3" fillId="5" borderId="5" xfId="0" applyNumberFormat="1" applyFont="1" applyFill="1" applyBorder="1" applyAlignment="1">
      <alignment horizontal="left"/>
    </xf>
    <xf numFmtId="0" fontId="11" fillId="0" borderId="5" xfId="0" applyFont="1" applyBorder="1" applyAlignment="1">
      <alignment horizontal="left"/>
    </xf>
    <xf numFmtId="0" fontId="11" fillId="0" borderId="5" xfId="0" applyFont="1" applyBorder="1" applyAlignment="1">
      <alignment horizontal="left" vertical="top"/>
    </xf>
    <xf numFmtId="165" fontId="11" fillId="0" borderId="5" xfId="0" applyNumberFormat="1" applyFont="1" applyBorder="1" applyAlignment="1">
      <alignment horizontal="left" vertical="center" wrapText="1"/>
    </xf>
    <xf numFmtId="165" fontId="3" fillId="0" borderId="5" xfId="0" applyNumberFormat="1" applyFont="1" applyBorder="1" applyAlignment="1">
      <alignment horizontal="left" vertical="center" wrapText="1"/>
    </xf>
    <xf numFmtId="0" fontId="13" fillId="0" borderId="5" xfId="0" applyFont="1" applyBorder="1" applyAlignment="1">
      <alignment horizontal="left" wrapText="1"/>
    </xf>
    <xf numFmtId="0" fontId="3" fillId="0" borderId="5" xfId="0" applyFont="1" applyBorder="1"/>
    <xf numFmtId="0" fontId="15" fillId="6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/>
    </xf>
    <xf numFmtId="164" fontId="11" fillId="0" borderId="5" xfId="0" applyNumberFormat="1" applyFont="1" applyBorder="1" applyAlignment="1">
      <alignment vertical="center"/>
    </xf>
    <xf numFmtId="164" fontId="11" fillId="0" borderId="5" xfId="0" applyNumberFormat="1" applyFont="1" applyBorder="1" applyAlignment="1">
      <alignment horizontal="right" vertical="center"/>
    </xf>
    <xf numFmtId="0" fontId="11" fillId="7" borderId="5" xfId="0" applyFont="1" applyFill="1" applyBorder="1" applyAlignment="1">
      <alignment horizontal="center" vertical="center" wrapText="1"/>
    </xf>
    <xf numFmtId="165" fontId="11" fillId="0" borderId="5" xfId="0" applyNumberFormat="1" applyFont="1" applyBorder="1" applyAlignment="1">
      <alignment vertical="center" wrapText="1"/>
    </xf>
    <xf numFmtId="165" fontId="11" fillId="0" borderId="5" xfId="0" applyNumberFormat="1" applyFont="1" applyBorder="1" applyAlignment="1">
      <alignment horizontal="center" vertical="center" wrapText="1"/>
    </xf>
    <xf numFmtId="165" fontId="11" fillId="0" borderId="5" xfId="0" applyNumberFormat="1" applyFont="1" applyBorder="1" applyAlignment="1">
      <alignment horizontal="right" vertical="center" wrapText="1"/>
    </xf>
    <xf numFmtId="166" fontId="11" fillId="0" borderId="5" xfId="0" applyNumberFormat="1" applyFont="1" applyBorder="1" applyAlignment="1">
      <alignment horizontal="left" vertical="center" wrapText="1"/>
    </xf>
    <xf numFmtId="164" fontId="3" fillId="0" borderId="5" xfId="0" applyNumberFormat="1" applyFont="1" applyBorder="1" applyAlignment="1">
      <alignment vertical="center"/>
    </xf>
    <xf numFmtId="165" fontId="16" fillId="0" borderId="5" xfId="0" applyNumberFormat="1" applyFont="1" applyBorder="1" applyAlignment="1">
      <alignment horizontal="center"/>
    </xf>
    <xf numFmtId="164" fontId="3" fillId="0" borderId="5" xfId="0" applyNumberFormat="1" applyFont="1" applyBorder="1" applyAlignment="1">
      <alignment horizontal="right" vertical="center"/>
    </xf>
    <xf numFmtId="165" fontId="3" fillId="0" borderId="5" xfId="0" applyNumberFormat="1" applyFont="1" applyBorder="1" applyAlignment="1">
      <alignment vertical="center" wrapText="1"/>
    </xf>
    <xf numFmtId="165" fontId="17" fillId="0" borderId="5" xfId="0" applyNumberFormat="1" applyFont="1" applyBorder="1" applyAlignment="1">
      <alignment horizontal="left"/>
    </xf>
    <xf numFmtId="0" fontId="18" fillId="0" borderId="5" xfId="0" applyFont="1" applyBorder="1" applyAlignment="1">
      <alignment horizontal="left"/>
    </xf>
    <xf numFmtId="165" fontId="3" fillId="0" borderId="5" xfId="0" applyNumberFormat="1" applyFont="1" applyBorder="1" applyAlignment="1">
      <alignment horizontal="right" vertical="center" wrapText="1"/>
    </xf>
    <xf numFmtId="165" fontId="3" fillId="0" borderId="5" xfId="0" applyNumberFormat="1" applyFont="1" applyBorder="1" applyAlignment="1">
      <alignment horizontal="center" vertical="center" wrapText="1"/>
    </xf>
    <xf numFmtId="0" fontId="19" fillId="0" borderId="5" xfId="0" applyFont="1" applyBorder="1"/>
    <xf numFmtId="166" fontId="3" fillId="0" borderId="5" xfId="0" applyNumberFormat="1" applyFont="1" applyBorder="1" applyAlignment="1">
      <alignment horizontal="right" vertical="center"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0" fontId="20" fillId="0" borderId="0" xfId="0" applyFont="1"/>
    <xf numFmtId="0" fontId="21" fillId="0" borderId="0" xfId="0" applyFont="1" applyAlignment="1">
      <alignment wrapText="1"/>
    </xf>
    <xf numFmtId="0" fontId="21" fillId="0" borderId="0" xfId="0" applyFont="1" applyAlignment="1">
      <alignment horizontal="center"/>
    </xf>
    <xf numFmtId="0" fontId="20" fillId="3" borderId="0" xfId="0" applyFont="1" applyFill="1"/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26" fillId="0" borderId="0" xfId="0" applyFont="1" applyAlignment="1">
      <alignment horizontal="left"/>
    </xf>
    <xf numFmtId="0" fontId="25" fillId="0" borderId="0" xfId="0" applyFont="1"/>
    <xf numFmtId="0" fontId="23" fillId="0" borderId="0" xfId="1"/>
    <xf numFmtId="0" fontId="0" fillId="0" borderId="9" xfId="0" applyBorder="1"/>
    <xf numFmtId="0" fontId="0" fillId="0" borderId="0" xfId="2" applyNumberFormat="1" applyFont="1"/>
    <xf numFmtId="0" fontId="25" fillId="0" borderId="1" xfId="0" applyFont="1" applyBorder="1"/>
    <xf numFmtId="167" fontId="0" fillId="0" borderId="0" xfId="0" applyNumberFormat="1"/>
    <xf numFmtId="167" fontId="0" fillId="0" borderId="0" xfId="2" applyNumberFormat="1" applyFont="1"/>
    <xf numFmtId="0" fontId="27" fillId="0" borderId="9" xfId="0" applyFont="1" applyBorder="1"/>
    <xf numFmtId="43" fontId="27" fillId="0" borderId="9" xfId="2" applyFont="1" applyBorder="1"/>
    <xf numFmtId="0" fontId="28" fillId="0" borderId="0" xfId="0" applyFont="1"/>
    <xf numFmtId="164" fontId="3" fillId="0" borderId="6" xfId="0" applyNumberFormat="1" applyFont="1" applyBorder="1" applyAlignment="1">
      <alignment horizontal="right" vertical="center"/>
    </xf>
    <xf numFmtId="168" fontId="0" fillId="0" borderId="0" xfId="0" applyNumberFormat="1"/>
    <xf numFmtId="0" fontId="8" fillId="0" borderId="1" xfId="0" applyFont="1" applyBorder="1"/>
    <xf numFmtId="0" fontId="32" fillId="8" borderId="1" xfId="0" applyFont="1" applyFill="1" applyBorder="1" applyAlignment="1">
      <alignment vertical="center"/>
    </xf>
    <xf numFmtId="0" fontId="30" fillId="9" borderId="16" xfId="0" applyFont="1" applyFill="1" applyBorder="1" applyAlignment="1">
      <alignment vertical="center"/>
    </xf>
    <xf numFmtId="0" fontId="33" fillId="9" borderId="18" xfId="0" applyFont="1" applyFill="1" applyBorder="1" applyAlignment="1">
      <alignment vertical="center"/>
    </xf>
    <xf numFmtId="0" fontId="33" fillId="9" borderId="16" xfId="0" applyFont="1" applyFill="1" applyBorder="1" applyAlignment="1">
      <alignment vertical="center"/>
    </xf>
    <xf numFmtId="0" fontId="33" fillId="9" borderId="13" xfId="0" applyFont="1" applyFill="1" applyBorder="1" applyAlignment="1">
      <alignment horizontal="center" vertical="center"/>
    </xf>
    <xf numFmtId="0" fontId="34" fillId="10" borderId="12" xfId="0" applyFont="1" applyFill="1" applyBorder="1" applyAlignment="1">
      <alignment vertical="center"/>
    </xf>
    <xf numFmtId="0" fontId="35" fillId="8" borderId="14" xfId="0" applyFont="1" applyFill="1" applyBorder="1" applyAlignment="1">
      <alignment vertical="center"/>
    </xf>
    <xf numFmtId="0" fontId="35" fillId="8" borderId="15" xfId="0" applyFont="1" applyFill="1" applyBorder="1" applyAlignment="1">
      <alignment horizontal="right" vertical="center"/>
    </xf>
    <xf numFmtId="0" fontId="35" fillId="8" borderId="13" xfId="0" applyFont="1" applyFill="1" applyBorder="1" applyAlignment="1">
      <alignment horizontal="right" vertical="center"/>
    </xf>
    <xf numFmtId="0" fontId="35" fillId="8" borderId="1" xfId="0" applyFont="1" applyFill="1" applyBorder="1" applyAlignment="1">
      <alignment vertical="center"/>
    </xf>
    <xf numFmtId="0" fontId="35" fillId="10" borderId="12" xfId="0" applyFont="1" applyFill="1" applyBorder="1" applyAlignment="1">
      <alignment horizontal="left" vertical="center"/>
    </xf>
    <xf numFmtId="0" fontId="35" fillId="8" borderId="16" xfId="0" applyFont="1" applyFill="1" applyBorder="1" applyAlignment="1">
      <alignment horizontal="center" vertical="center"/>
    </xf>
    <xf numFmtId="0" fontId="35" fillId="8" borderId="14" xfId="0" applyFont="1" applyFill="1" applyBorder="1" applyAlignment="1">
      <alignment horizontal="right" vertical="center"/>
    </xf>
    <xf numFmtId="0" fontId="36" fillId="8" borderId="14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right" vertical="center"/>
    </xf>
    <xf numFmtId="0" fontId="36" fillId="8" borderId="17" xfId="0" applyFont="1" applyFill="1" applyBorder="1" applyAlignment="1">
      <alignment horizontal="right" vertical="center"/>
    </xf>
    <xf numFmtId="0" fontId="35" fillId="8" borderId="17" xfId="0" applyFont="1" applyFill="1" applyBorder="1" applyAlignment="1">
      <alignment horizontal="center" vertical="center"/>
    </xf>
    <xf numFmtId="0" fontId="35" fillId="8" borderId="17" xfId="0" applyFont="1" applyFill="1" applyBorder="1" applyAlignment="1">
      <alignment vertical="center"/>
    </xf>
    <xf numFmtId="0" fontId="36" fillId="8" borderId="17" xfId="0" applyFont="1" applyFill="1" applyBorder="1" applyAlignment="1">
      <alignment vertical="center"/>
    </xf>
    <xf numFmtId="2" fontId="35" fillId="8" borderId="17" xfId="0" applyNumberFormat="1" applyFont="1" applyFill="1" applyBorder="1" applyAlignment="1">
      <alignment horizontal="right" vertical="center"/>
    </xf>
    <xf numFmtId="0" fontId="33" fillId="9" borderId="19" xfId="0" applyFont="1" applyFill="1" applyBorder="1" applyAlignment="1">
      <alignment vertical="center"/>
    </xf>
    <xf numFmtId="0" fontId="2" fillId="0" borderId="1" xfId="0" applyFont="1" applyBorder="1"/>
    <xf numFmtId="0" fontId="0" fillId="0" borderId="1" xfId="0" applyBorder="1"/>
    <xf numFmtId="0" fontId="27" fillId="0" borderId="0" xfId="0" applyFont="1"/>
    <xf numFmtId="0" fontId="8" fillId="0" borderId="0" xfId="0" applyFont="1" applyAlignment="1">
      <alignment horizontal="center"/>
    </xf>
    <xf numFmtId="0" fontId="0" fillId="0" borderId="0" xfId="0"/>
    <xf numFmtId="0" fontId="0" fillId="0" borderId="9" xfId="0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11" fillId="0" borderId="0" xfId="0" applyFont="1" applyAlignment="1">
      <alignment horizontal="left" vertical="top"/>
    </xf>
    <xf numFmtId="0" fontId="12" fillId="0" borderId="0" xfId="0" applyFont="1"/>
    <xf numFmtId="0" fontId="31" fillId="8" borderId="20" xfId="0" applyFont="1" applyFill="1" applyBorder="1" applyAlignment="1">
      <alignment horizontal="left" vertical="center"/>
    </xf>
    <xf numFmtId="0" fontId="33" fillId="9" borderId="11" xfId="0" applyFont="1" applyFill="1" applyBorder="1" applyAlignment="1">
      <alignment horizontal="center" vertical="center"/>
    </xf>
    <xf numFmtId="0" fontId="33" fillId="9" borderId="12" xfId="0" applyFont="1" applyFill="1" applyBorder="1" applyAlignment="1">
      <alignment horizontal="center" vertical="center"/>
    </xf>
    <xf numFmtId="0" fontId="15" fillId="6" borderId="3" xfId="0" applyFont="1" applyFill="1" applyBorder="1" applyAlignment="1">
      <alignment horizontal="center" vertical="center" wrapText="1"/>
    </xf>
    <xf numFmtId="0" fontId="14" fillId="0" borderId="6" xfId="0" applyFont="1" applyBorder="1"/>
    <xf numFmtId="0" fontId="13" fillId="0" borderId="3" xfId="0" applyFont="1" applyBorder="1" applyAlignment="1">
      <alignment horizontal="left" wrapText="1"/>
    </xf>
    <xf numFmtId="0" fontId="14" fillId="0" borderId="4" xfId="0" applyFont="1" applyBorder="1"/>
    <xf numFmtId="0" fontId="13" fillId="0" borderId="3" xfId="0" applyFont="1" applyBorder="1" applyAlignment="1">
      <alignment horizontal="left"/>
    </xf>
    <xf numFmtId="0" fontId="19" fillId="0" borderId="3" xfId="0" applyFont="1" applyBorder="1"/>
    <xf numFmtId="0" fontId="15" fillId="6" borderId="7" xfId="0" applyFont="1" applyFill="1" applyBorder="1" applyAlignment="1">
      <alignment horizontal="center" vertical="center" wrapText="1"/>
    </xf>
    <xf numFmtId="0" fontId="14" fillId="0" borderId="8" xfId="0" applyFont="1" applyBorder="1"/>
  </cellXfs>
  <cellStyles count="4">
    <cellStyle name="Comma" xfId="2" builtinId="3"/>
    <cellStyle name="Hyperlink" xfId="1" builtinId="8"/>
    <cellStyle name="Normal" xfId="0" builtinId="0"/>
    <cellStyle name="Normal 2" xfId="3" xr:uid="{5BD7661C-DF94-4273-85B2-84D5049F36B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11</xdr:col>
      <xdr:colOff>171450</xdr:colOff>
      <xdr:row>0</xdr:row>
      <xdr:rowOff>38100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4573250" y="38100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16</xdr:col>
      <xdr:colOff>342900</xdr:colOff>
      <xdr:row>0</xdr:row>
      <xdr:rowOff>38101</xdr:rowOff>
    </xdr:from>
    <xdr:to>
      <xdr:col>22</xdr:col>
      <xdr:colOff>152400</xdr:colOff>
      <xdr:row>15</xdr:row>
      <xdr:rowOff>1060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A29540-6441-B7A1-344F-C6F77422C4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373850" y="38101"/>
          <a:ext cx="4838700" cy="2956984"/>
        </a:xfrm>
        <a:prstGeom prst="rect">
          <a:avLst/>
        </a:prstGeom>
      </xdr:spPr>
    </xdr:pic>
    <xdr:clientData/>
  </xdr:twoCellAnchor>
  <xdr:twoCellAnchor editAs="oneCell">
    <xdr:from>
      <xdr:col>16</xdr:col>
      <xdr:colOff>647701</xdr:colOff>
      <xdr:row>21</xdr:row>
      <xdr:rowOff>0</xdr:rowOff>
    </xdr:from>
    <xdr:to>
      <xdr:col>22</xdr:col>
      <xdr:colOff>105507</xdr:colOff>
      <xdr:row>38</xdr:row>
      <xdr:rowOff>111670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CEAD1DD-B1FE-FD88-5938-EE3116F5EA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583526" y="4200525"/>
          <a:ext cx="4715606" cy="3512095"/>
        </a:xfrm>
        <a:prstGeom prst="rect">
          <a:avLst/>
        </a:prstGeom>
      </xdr:spPr>
    </xdr:pic>
    <xdr:clientData/>
  </xdr:twoCellAnchor>
  <xdr:twoCellAnchor editAs="oneCell">
    <xdr:from>
      <xdr:col>11</xdr:col>
      <xdr:colOff>539750</xdr:colOff>
      <xdr:row>20</xdr:row>
      <xdr:rowOff>180975</xdr:rowOff>
    </xdr:from>
    <xdr:to>
      <xdr:col>16</xdr:col>
      <xdr:colOff>390525</xdr:colOff>
      <xdr:row>38</xdr:row>
      <xdr:rowOff>124739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545B654-08E3-6265-5295-0F944525C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627350" y="4181475"/>
          <a:ext cx="4699000" cy="3544214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9</xdr:row>
      <xdr:rowOff>142875</xdr:rowOff>
    </xdr:from>
    <xdr:ext cx="4829175" cy="3105150"/>
    <xdr:pic>
      <xdr:nvPicPr>
        <xdr:cNvPr id="2" name="image1.png" title="Image">
          <a:extLst>
            <a:ext uri="{FF2B5EF4-FFF2-40B4-BE49-F238E27FC236}">
              <a16:creationId xmlns:a16="http://schemas.microsoft.com/office/drawing/2014/main" id="{3BAC717F-35FE-4940-92E6-4A65669287E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1685925"/>
          <a:ext cx="4829175" cy="31051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6</xdr:col>
      <xdr:colOff>457200</xdr:colOff>
      <xdr:row>9</xdr:row>
      <xdr:rowOff>142876</xdr:rowOff>
    </xdr:from>
    <xdr:to>
      <xdr:col>13</xdr:col>
      <xdr:colOff>228600</xdr:colOff>
      <xdr:row>27</xdr:row>
      <xdr:rowOff>7410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2FC5A47-C497-4589-96D5-C1280E740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800600" y="1685926"/>
          <a:ext cx="4838700" cy="2956984"/>
        </a:xfrm>
        <a:prstGeom prst="rect">
          <a:avLst/>
        </a:prstGeom>
      </xdr:spPr>
    </xdr:pic>
    <xdr:clientData/>
  </xdr:twoCellAnchor>
  <xdr:twoCellAnchor editAs="oneCell">
    <xdr:from>
      <xdr:col>16</xdr:col>
      <xdr:colOff>647701</xdr:colOff>
      <xdr:row>29</xdr:row>
      <xdr:rowOff>0</xdr:rowOff>
    </xdr:from>
    <xdr:to>
      <xdr:col>23</xdr:col>
      <xdr:colOff>95982</xdr:colOff>
      <xdr:row>49</xdr:row>
      <xdr:rowOff>86270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B772929D-5569-4DB3-8A74-6DB24C79C8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0583526" y="4200525"/>
          <a:ext cx="4715606" cy="3512095"/>
        </a:xfrm>
        <a:prstGeom prst="rect">
          <a:avLst/>
        </a:prstGeom>
      </xdr:spPr>
    </xdr:pic>
    <xdr:clientData/>
  </xdr:twoCellAnchor>
  <xdr:twoCellAnchor editAs="oneCell">
    <xdr:from>
      <xdr:col>11</xdr:col>
      <xdr:colOff>539750</xdr:colOff>
      <xdr:row>28</xdr:row>
      <xdr:rowOff>180975</xdr:rowOff>
    </xdr:from>
    <xdr:to>
      <xdr:col>18</xdr:col>
      <xdr:colOff>0</xdr:colOff>
      <xdr:row>49</xdr:row>
      <xdr:rowOff>115214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40BD850-6F99-4DCC-8892-055819C97E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630525" y="4178300"/>
          <a:ext cx="4695825" cy="354738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47625</xdr:colOff>
      <xdr:row>19</xdr:row>
      <xdr:rowOff>111125</xdr:rowOff>
    </xdr:from>
    <xdr:ext cx="6124575" cy="4362450"/>
    <xdr:pic>
      <xdr:nvPicPr>
        <xdr:cNvPr id="2" name="image3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505575" y="3911600"/>
          <a:ext cx="6124575" cy="436245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428625</xdr:colOff>
      <xdr:row>19</xdr:row>
      <xdr:rowOff>104775</xdr:rowOff>
    </xdr:from>
    <xdr:ext cx="6429375" cy="4362450"/>
    <xdr:pic>
      <xdr:nvPicPr>
        <xdr:cNvPr id="3" name="image2.png" title="Image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28625" y="3905250"/>
          <a:ext cx="6429375" cy="4362450"/>
        </a:xfrm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857250</xdr:colOff>
      <xdr:row>15</xdr:row>
      <xdr:rowOff>114300</xdr:rowOff>
    </xdr:from>
    <xdr:ext cx="5070475" cy="5638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857250" y="3114675"/>
          <a:ext cx="5070475" cy="5638800"/>
        </a:xfrm>
        <a:prstGeom prst="rect">
          <a:avLst/>
        </a:prstGeom>
        <a:noFill/>
      </xdr:spPr>
    </xdr:pic>
    <xdr:clientData fLocksWithSheet="0"/>
  </xdr:oneCellAnchor>
  <xdr:oneCellAnchor>
    <xdr:from>
      <xdr:col>24</xdr:col>
      <xdr:colOff>790575</xdr:colOff>
      <xdr:row>15</xdr:row>
      <xdr:rowOff>3174</xdr:rowOff>
    </xdr:from>
    <xdr:ext cx="4895850" cy="5387976"/>
    <xdr:pic>
      <xdr:nvPicPr>
        <xdr:cNvPr id="3" name="image5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1239500" y="3003549"/>
          <a:ext cx="4895850" cy="5387976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19</xdr:col>
      <xdr:colOff>38099</xdr:colOff>
      <xdr:row>15</xdr:row>
      <xdr:rowOff>9524</xdr:rowOff>
    </xdr:from>
    <xdr:to>
      <xdr:col>24</xdr:col>
      <xdr:colOff>790575</xdr:colOff>
      <xdr:row>43</xdr:row>
      <xdr:rowOff>2095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9C7E93-36CF-5E7A-50DB-A3F19AB9439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/>
        <a:srcRect l="11959" r="4265"/>
        <a:stretch>
          <a:fillRect/>
        </a:stretch>
      </xdr:blipFill>
      <xdr:spPr>
        <a:xfrm>
          <a:off x="6105524" y="3009899"/>
          <a:ext cx="5133976" cy="5593271"/>
        </a:xfrm>
        <a:prstGeom prst="rect">
          <a:avLst/>
        </a:prstGeom>
      </xdr:spPr>
    </xdr:pic>
    <xdr:clientData/>
  </xdr:twoCellAnchor>
  <xdr:twoCellAnchor editAs="oneCell">
    <xdr:from>
      <xdr:col>31</xdr:col>
      <xdr:colOff>0</xdr:colOff>
      <xdr:row>15</xdr:row>
      <xdr:rowOff>0</xdr:rowOff>
    </xdr:from>
    <xdr:to>
      <xdr:col>36</xdr:col>
      <xdr:colOff>457875</xdr:colOff>
      <xdr:row>39</xdr:row>
      <xdr:rowOff>38775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9D45707-72F1-6768-CFAB-11CCCC5B0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583025" y="3000375"/>
          <a:ext cx="4839375" cy="48393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ps.go.id/publication/2020/11/20/231373341461207b51910a4a/statistik-transportasi-udara-2019.html" TargetMode="External"/><Relationship Id="rId2" Type="http://schemas.openxmlformats.org/officeDocument/2006/relationships/hyperlink" Target="https://djka.dephub.go.id/uploads/202104/Buku_Statistik_DJKA_Thn_2020_FINAL.pdf" TargetMode="External"/><Relationship Id="rId1" Type="http://schemas.openxmlformats.org/officeDocument/2006/relationships/hyperlink" Target="https://www.bps.go.id/publication/2020/11/20/ddce434c92536777bf07605d/statistik-transportasi-darat-2019.html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https://web-api.bps.go.id/download.php?%20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TargetMode="External"/><Relationship Id="rId4" Type="http://schemas.openxmlformats.org/officeDocument/2006/relationships/hyperlink" Target="https://data.worldbank.org/indicator/IS.AIR.GOOD.MT.K1?locations=ID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bps.go.id/publication/2020/11/20/ddce434c92536777bf07605d/statistik-transportasi-darat-2019.html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data.worldbank.org/indicator/IS.AIR.GOOD.MT.K1?locations=ID" TargetMode="External"/><Relationship Id="rId1" Type="http://schemas.openxmlformats.org/officeDocument/2006/relationships/hyperlink" Target="https://www.bps.go.id/publication/2020/11/20/231373341461207b51910a4a/statistik-transportasi-udara-2019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workbookViewId="0">
      <selection activeCell="B29" sqref="B29"/>
    </sheetView>
  </sheetViews>
  <sheetFormatPr defaultColWidth="12.5703125" defaultRowHeight="15" customHeight="1" x14ac:dyDescent="0.2"/>
  <cols>
    <col min="1" max="1" width="11.5703125" customWidth="1"/>
    <col min="2" max="2" width="94" customWidth="1"/>
    <col min="3" max="26" width="7.5703125" customWidth="1"/>
  </cols>
  <sheetData>
    <row r="1" spans="1:26" ht="14.25" customHeight="1" x14ac:dyDescent="0.25">
      <c r="A1" s="1" t="s">
        <v>0</v>
      </c>
    </row>
    <row r="2" spans="1:26" ht="14.25" customHeight="1" x14ac:dyDescent="0.2"/>
    <row r="3" spans="1:26" ht="14.25" customHeight="1" x14ac:dyDescent="0.25">
      <c r="A3" s="1" t="s">
        <v>1</v>
      </c>
      <c r="B3" s="2" t="s">
        <v>2</v>
      </c>
      <c r="G3" s="1" t="s">
        <v>3</v>
      </c>
    </row>
    <row r="4" spans="1:26" ht="14.25" customHeight="1" x14ac:dyDescent="0.2">
      <c r="B4" s="3" t="s">
        <v>4</v>
      </c>
      <c r="G4" s="4" t="s">
        <v>5</v>
      </c>
    </row>
    <row r="5" spans="1:26" ht="14.25" customHeight="1" x14ac:dyDescent="0.2">
      <c r="B5" s="5">
        <v>2019</v>
      </c>
      <c r="G5" s="4" t="s">
        <v>6</v>
      </c>
    </row>
    <row r="6" spans="1:26" ht="14.25" customHeight="1" x14ac:dyDescent="0.2">
      <c r="B6" s="6" t="s">
        <v>7</v>
      </c>
      <c r="G6" s="4" t="s">
        <v>8</v>
      </c>
    </row>
    <row r="7" spans="1:26" ht="14.25" customHeight="1" x14ac:dyDescent="0.2">
      <c r="B7" s="7" t="s">
        <v>9</v>
      </c>
      <c r="G7" s="4" t="s">
        <v>10</v>
      </c>
    </row>
    <row r="8" spans="1:26" ht="14.25" customHeight="1" x14ac:dyDescent="0.2">
      <c r="G8" s="4" t="s">
        <v>11</v>
      </c>
    </row>
    <row r="9" spans="1:26" ht="14.25" customHeight="1" x14ac:dyDescent="0.25">
      <c r="B9" s="2" t="s">
        <v>12</v>
      </c>
      <c r="G9" s="3" t="s">
        <v>13</v>
      </c>
    </row>
    <row r="10" spans="1:26" ht="14.25" customHeight="1" x14ac:dyDescent="0.2">
      <c r="A10" s="4"/>
      <c r="B10" s="3" t="s">
        <v>14</v>
      </c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4.25" customHeight="1" x14ac:dyDescent="0.2">
      <c r="B11" s="5">
        <v>2020</v>
      </c>
      <c r="G11" s="4" t="s">
        <v>15</v>
      </c>
    </row>
    <row r="12" spans="1:26" ht="14.25" customHeight="1" x14ac:dyDescent="0.2">
      <c r="B12" s="8" t="s">
        <v>16</v>
      </c>
      <c r="G12" s="4" t="s">
        <v>17</v>
      </c>
    </row>
    <row r="13" spans="1:26" ht="14.25" customHeight="1" x14ac:dyDescent="0.2">
      <c r="B13" s="7" t="s">
        <v>18</v>
      </c>
      <c r="G13" s="4" t="s">
        <v>19</v>
      </c>
    </row>
    <row r="14" spans="1:26" ht="14.25" customHeight="1" x14ac:dyDescent="0.2"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4.25" customHeight="1" x14ac:dyDescent="0.25">
      <c r="B15" s="2" t="s">
        <v>2</v>
      </c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4.25" customHeight="1" x14ac:dyDescent="0.2">
      <c r="B16" s="3" t="s">
        <v>20</v>
      </c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4.25" customHeight="1" x14ac:dyDescent="0.2">
      <c r="B17" s="5">
        <v>2019</v>
      </c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4.25" customHeight="1" x14ac:dyDescent="0.2">
      <c r="B18" s="6" t="s">
        <v>21</v>
      </c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4.25" customHeight="1" x14ac:dyDescent="0.2">
      <c r="B19" s="7" t="s">
        <v>22</v>
      </c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4.25" customHeight="1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4.25" customHeight="1" x14ac:dyDescent="0.25">
      <c r="B21" s="2" t="s">
        <v>23</v>
      </c>
    </row>
    <row r="22" spans="1:26" ht="14.25" customHeight="1" x14ac:dyDescent="0.2">
      <c r="B22" s="5">
        <v>2019</v>
      </c>
    </row>
    <row r="23" spans="1:26" ht="14.25" customHeight="1" x14ac:dyDescent="0.2">
      <c r="B23" s="9" t="s">
        <v>24</v>
      </c>
    </row>
    <row r="24" spans="1:26" ht="14.25" customHeight="1" x14ac:dyDescent="0.2">
      <c r="A24" s="4"/>
    </row>
    <row r="25" spans="1:26" ht="14.25" customHeight="1" x14ac:dyDescent="0.25">
      <c r="B25" s="2" t="s">
        <v>94</v>
      </c>
    </row>
    <row r="26" spans="1:26" ht="14.25" customHeight="1" x14ac:dyDescent="0.2">
      <c r="B26" t="s">
        <v>95</v>
      </c>
    </row>
    <row r="27" spans="1:26" ht="14.25" customHeight="1" x14ac:dyDescent="0.2">
      <c r="B27" s="62" t="s">
        <v>96</v>
      </c>
    </row>
    <row r="28" spans="1:26" ht="14.25" customHeight="1" x14ac:dyDescent="0.2">
      <c r="B28" s="64" t="s">
        <v>97</v>
      </c>
    </row>
    <row r="29" spans="1:26" ht="14.25" customHeight="1" x14ac:dyDescent="0.2">
      <c r="B29" s="7"/>
    </row>
    <row r="30" spans="1:26" ht="14.25" customHeight="1" x14ac:dyDescent="0.2"/>
    <row r="31" spans="1:26" ht="14.25" customHeight="1" x14ac:dyDescent="0.2"/>
    <row r="32" spans="1:26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" r:id="rId1" xr:uid="{00000000-0004-0000-0000-000000000000}"/>
    <hyperlink ref="B12" r:id="rId2" xr:uid="{00000000-0004-0000-0000-000001000000}"/>
    <hyperlink ref="B18" r:id="rId3" xr:uid="{00000000-0004-0000-0000-000002000000}"/>
    <hyperlink ref="B23" r:id="rId4" xr:uid="{00000000-0004-0000-0000-000003000000}"/>
    <hyperlink ref="B28" r:id="rId5" display="https://web-api.bps.go.id/download.php? uMU9wM1VVaFRtVHE5RzdrUGp2UmhwSmtrWTVoV0pnOWNkS29BZU1vREV5d0pIMWcwSml5Mm1nRUQyT3ZrWG5Oc1k2T2tZeE42NVZTY0JqUm1vRUJndlJSM0hac01zdFNIU1VwM2R6WE9xTEhuajNKVHBRdHVTVWp3QzJ0NkY0MFJTRWtTTmMwMGhBVkVCcG5nVm5idkpUT2NMTXdkamt1ME9naDZFUmNyOVdkbEZVdmN5RVZDMlF5MEo0T2pXSjFwVDFBR1QwbkhNYjFVQnhFVmx3WC82QktOZlVjSjFQZ0V1dFV4ODhnVUVBRFI2ZVZ6emJmQ2kycEhhRERVV1ViTUhFSkhpMzdBTlp2MFFDK1I2aTRlblNQS0ttSmRpS0dUSmkrUnRGbktHTnJVVmpkK1VIejFj&amp;_gl=1*1v2ygsk*_ga*MTc2ODIzODk2MS4xNzM4MDk2NjA1*_ga_XXTTVXWHDB*czE3NDc3NjM0OTIkbzkkZzAkdDE3NDc3NjM0OTIkajAkbDAkaDA." xr:uid="{AB91A130-4C46-4BD6-A4BF-FC176BBA101E}"/>
  </hyperlinks>
  <pageMargins left="0.7" right="0.7" top="0.75" bottom="0.75" header="0" footer="0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B1:AM998"/>
  <sheetViews>
    <sheetView topLeftCell="E3" workbookViewId="0">
      <selection activeCell="J22" sqref="J22"/>
    </sheetView>
  </sheetViews>
  <sheetFormatPr defaultColWidth="12.5703125" defaultRowHeight="15" customHeight="1" x14ac:dyDescent="0.2"/>
  <cols>
    <col min="2" max="2" width="34.5703125" customWidth="1"/>
    <col min="3" max="4" width="15.140625" customWidth="1"/>
    <col min="5" max="5" width="22" customWidth="1"/>
    <col min="6" max="6" width="20.42578125" customWidth="1"/>
    <col min="7" max="7" width="19.5703125" customWidth="1"/>
    <col min="8" max="8" width="18.85546875" customWidth="1"/>
    <col min="9" max="9" width="19.140625" customWidth="1"/>
    <col min="10" max="10" width="19.42578125" customWidth="1"/>
    <col min="11" max="12" width="19.140625" bestFit="1" customWidth="1"/>
    <col min="37" max="37" width="17.42578125" customWidth="1"/>
    <col min="38" max="38" width="18.5703125" customWidth="1"/>
  </cols>
  <sheetData>
    <row r="1" spans="2:11" ht="15.75" customHeight="1" x14ac:dyDescent="0.2"/>
    <row r="2" spans="2:11" ht="15.75" customHeight="1" x14ac:dyDescent="0.2"/>
    <row r="3" spans="2:11" ht="15.75" customHeight="1" x14ac:dyDescent="0.2">
      <c r="B3" s="100" t="s">
        <v>25</v>
      </c>
      <c r="C3" s="101"/>
      <c r="D3" s="101"/>
      <c r="E3" s="101"/>
      <c r="F3" s="101"/>
      <c r="G3" s="101"/>
    </row>
    <row r="4" spans="2:11" ht="15.75" customHeight="1" x14ac:dyDescent="0.2">
      <c r="B4" s="11" t="s">
        <v>26</v>
      </c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</row>
    <row r="5" spans="2:11" ht="15.75" customHeight="1" x14ac:dyDescent="0.2">
      <c r="B5" s="13" t="s">
        <v>27</v>
      </c>
      <c r="C5" s="14">
        <v>196309</v>
      </c>
      <c r="D5" s="14">
        <v>204512</v>
      </c>
      <c r="E5" s="14">
        <v>213359</v>
      </c>
      <c r="F5" s="14">
        <v>222872</v>
      </c>
      <c r="G5" s="14">
        <v>231569</v>
      </c>
      <c r="H5" s="14">
        <v>233261</v>
      </c>
      <c r="I5" s="14">
        <v>237566</v>
      </c>
      <c r="J5" s="14">
        <v>262435</v>
      </c>
      <c r="K5" s="14">
        <v>272806</v>
      </c>
    </row>
    <row r="6" spans="2:11" ht="15.75" customHeight="1" x14ac:dyDescent="0.2">
      <c r="B6" s="13" t="s">
        <v>28</v>
      </c>
      <c r="C6" s="14">
        <v>4145857</v>
      </c>
      <c r="D6" s="14">
        <v>4326731</v>
      </c>
      <c r="E6" s="14">
        <v>4540902</v>
      </c>
      <c r="F6" s="14">
        <v>4797254</v>
      </c>
      <c r="G6" s="14">
        <v>5021888</v>
      </c>
      <c r="H6" s="14">
        <v>5083405</v>
      </c>
      <c r="I6" s="14">
        <v>5299361</v>
      </c>
      <c r="J6" s="14">
        <v>5882009</v>
      </c>
      <c r="K6" s="14">
        <v>6088534</v>
      </c>
    </row>
    <row r="7" spans="2:11" ht="15.75" customHeight="1" x14ac:dyDescent="0.2">
      <c r="B7" s="13" t="s">
        <v>29</v>
      </c>
      <c r="C7" s="14">
        <v>88656931</v>
      </c>
      <c r="D7" s="14">
        <v>94531510</v>
      </c>
      <c r="E7" s="14">
        <v>100200245</v>
      </c>
      <c r="F7" s="14">
        <v>106657952</v>
      </c>
      <c r="G7" s="14">
        <v>112771136</v>
      </c>
      <c r="H7" s="14">
        <v>115023039</v>
      </c>
      <c r="I7" s="14">
        <v>120042298</v>
      </c>
      <c r="J7" s="14">
        <v>126957971</v>
      </c>
      <c r="K7" s="14">
        <v>133061234</v>
      </c>
    </row>
    <row r="8" spans="2:11" ht="15.75" customHeight="1" x14ac:dyDescent="0.2">
      <c r="B8" s="15" t="s">
        <v>30</v>
      </c>
    </row>
    <row r="9" spans="2:11" ht="15.75" customHeight="1" x14ac:dyDescent="0.2">
      <c r="B9" s="10"/>
      <c r="C9" s="10"/>
      <c r="D9" s="10"/>
      <c r="E9" s="10"/>
      <c r="F9" s="10"/>
      <c r="G9" s="10"/>
      <c r="H9" s="10"/>
    </row>
    <row r="10" spans="2:11" ht="15.75" customHeight="1" x14ac:dyDescent="0.2">
      <c r="B10" s="16" t="s">
        <v>31</v>
      </c>
    </row>
    <row r="11" spans="2:11" ht="15.75" customHeight="1" x14ac:dyDescent="0.2">
      <c r="B11" s="17"/>
      <c r="C11" s="12">
        <v>2012</v>
      </c>
      <c r="D11" s="12">
        <v>2014</v>
      </c>
      <c r="E11" s="12">
        <v>2016</v>
      </c>
      <c r="F11" s="12">
        <v>2018</v>
      </c>
      <c r="G11" s="12">
        <v>2020</v>
      </c>
      <c r="H11" s="12" t="s">
        <v>32</v>
      </c>
    </row>
    <row r="12" spans="2:11" ht="15.75" customHeight="1" x14ac:dyDescent="0.2">
      <c r="B12" s="11" t="s">
        <v>33</v>
      </c>
      <c r="C12" s="14">
        <v>10000</v>
      </c>
      <c r="D12" s="14">
        <v>10000</v>
      </c>
      <c r="E12" s="14">
        <v>10000</v>
      </c>
      <c r="F12" s="14">
        <v>10000</v>
      </c>
      <c r="G12" s="14">
        <v>10000</v>
      </c>
      <c r="H12" s="14">
        <f t="shared" ref="H12:H14" si="0">AVERAGE(C12:G12)</f>
        <v>10000</v>
      </c>
    </row>
    <row r="13" spans="2:11" ht="15.75" customHeight="1" x14ac:dyDescent="0.2">
      <c r="B13" s="11" t="s">
        <v>34</v>
      </c>
      <c r="C13" s="14">
        <v>20000</v>
      </c>
      <c r="D13" s="14">
        <v>20000</v>
      </c>
      <c r="E13" s="14">
        <v>20000</v>
      </c>
      <c r="F13" s="14">
        <v>20000</v>
      </c>
      <c r="G13" s="14">
        <v>20000</v>
      </c>
      <c r="H13" s="14">
        <f t="shared" si="0"/>
        <v>20000</v>
      </c>
    </row>
    <row r="14" spans="2:11" ht="15.75" customHeight="1" x14ac:dyDescent="0.2">
      <c r="B14" s="11" t="s">
        <v>35</v>
      </c>
      <c r="C14" s="14">
        <v>20000</v>
      </c>
      <c r="D14" s="14">
        <v>20000</v>
      </c>
      <c r="E14" s="14">
        <v>20000</v>
      </c>
      <c r="F14" s="14">
        <v>20000</v>
      </c>
      <c r="G14" s="14">
        <v>20000</v>
      </c>
      <c r="H14" s="14">
        <f t="shared" si="0"/>
        <v>20000</v>
      </c>
    </row>
    <row r="15" spans="2:11" ht="15.75" customHeight="1" x14ac:dyDescent="0.2">
      <c r="B15" s="3"/>
    </row>
    <row r="16" spans="2:11" ht="15.75" customHeight="1" x14ac:dyDescent="0.2">
      <c r="B16" s="16" t="s">
        <v>246</v>
      </c>
    </row>
    <row r="17" spans="2:39" ht="15.75" customHeight="1" x14ac:dyDescent="0.2">
      <c r="B17" s="17"/>
      <c r="C17" s="12">
        <v>2015</v>
      </c>
      <c r="D17" s="12">
        <v>2016</v>
      </c>
      <c r="E17" s="12">
        <v>2017</v>
      </c>
      <c r="F17" s="12">
        <v>2018</v>
      </c>
      <c r="G17" s="12">
        <v>2019</v>
      </c>
      <c r="H17" s="12">
        <v>2020</v>
      </c>
      <c r="I17" s="12">
        <v>2021</v>
      </c>
      <c r="J17" s="12">
        <v>2022</v>
      </c>
      <c r="K17" s="12">
        <v>2023</v>
      </c>
      <c r="L17" s="12">
        <v>2024</v>
      </c>
      <c r="M17" s="12">
        <v>2025</v>
      </c>
      <c r="N17" s="12">
        <v>2026</v>
      </c>
      <c r="O17" s="12">
        <v>2027</v>
      </c>
      <c r="P17" s="12">
        <v>2028</v>
      </c>
      <c r="Q17" s="12">
        <v>2029</v>
      </c>
      <c r="R17" s="12">
        <v>2030</v>
      </c>
      <c r="S17" s="12">
        <v>2031</v>
      </c>
      <c r="T17" s="12">
        <v>2032</v>
      </c>
      <c r="U17" s="12">
        <v>2033</v>
      </c>
      <c r="V17" s="12">
        <v>2034</v>
      </c>
      <c r="W17" s="12">
        <v>2035</v>
      </c>
      <c r="X17" s="12">
        <v>2036</v>
      </c>
      <c r="Y17" s="12">
        <v>2037</v>
      </c>
      <c r="Z17" s="12">
        <v>2038</v>
      </c>
      <c r="AA17" s="12">
        <v>2039</v>
      </c>
      <c r="AB17" s="12">
        <v>2040</v>
      </c>
      <c r="AC17" s="12">
        <v>2041</v>
      </c>
      <c r="AD17" s="12">
        <v>2042</v>
      </c>
      <c r="AE17" s="12">
        <v>2043</v>
      </c>
      <c r="AF17" s="12">
        <v>2044</v>
      </c>
      <c r="AG17" s="12">
        <v>2045</v>
      </c>
      <c r="AH17" s="12">
        <v>2046</v>
      </c>
      <c r="AI17" s="12">
        <v>2047</v>
      </c>
      <c r="AJ17" s="12">
        <v>2048</v>
      </c>
      <c r="AK17" s="12">
        <v>2049</v>
      </c>
      <c r="AL17" s="12">
        <v>2050</v>
      </c>
      <c r="AM17" s="12"/>
    </row>
    <row r="18" spans="2:39" ht="15.75" customHeight="1" x14ac:dyDescent="0.2">
      <c r="B18" s="11" t="s">
        <v>36</v>
      </c>
      <c r="C18" s="18">
        <f>C32/$G$32</f>
        <v>0.65023687498558325</v>
      </c>
      <c r="D18" s="18">
        <f t="shared" ref="D18:K18" si="1">D32/$G$32</f>
        <v>0.65735534249598959</v>
      </c>
      <c r="E18" s="18">
        <f t="shared" si="1"/>
        <v>0.8131496620611951</v>
      </c>
      <c r="F18" s="18">
        <f t="shared" si="1"/>
        <v>0.92714783789893562</v>
      </c>
      <c r="G18" s="18">
        <f t="shared" si="1"/>
        <v>1</v>
      </c>
      <c r="H18" s="18">
        <f t="shared" si="1"/>
        <v>0.36344545319697019</v>
      </c>
      <c r="I18" s="18">
        <f t="shared" si="1"/>
        <v>0.30701390419135982</v>
      </c>
      <c r="J18" s="18">
        <f t="shared" si="1"/>
        <v>0.73978916730672584</v>
      </c>
      <c r="K18" s="18">
        <f t="shared" si="1"/>
        <v>0.85951059556801634</v>
      </c>
      <c r="L18" s="18" cm="1">
        <f t="array" ref="L18">TREND(H18:K18,H17:K17,L17)</f>
        <v>1.0476824526228938</v>
      </c>
      <c r="M18" s="18">
        <f>L18*Population!D$29</f>
        <v>1.0548055545102049</v>
      </c>
      <c r="N18" s="18">
        <f>M18*Population!E$29</f>
        <v>1.0623613919151298</v>
      </c>
      <c r="O18" s="18">
        <f>N18*Population!F$29</f>
        <v>1.0697008615612478</v>
      </c>
      <c r="P18" s="18">
        <f>O18*Population!G$29</f>
        <v>1.0770403312073658</v>
      </c>
      <c r="Q18" s="18">
        <f>P18*Population!H$29</f>
        <v>1.0843798008534837</v>
      </c>
      <c r="R18" s="18">
        <f>Q18*Population!I$29</f>
        <v>1.1029843480410926</v>
      </c>
      <c r="S18" s="18">
        <f>R18*Population!J$29</f>
        <v>1.0990587401457179</v>
      </c>
      <c r="T18" s="18">
        <f>S18*Population!K$29</f>
        <v>1.1063982097918361</v>
      </c>
      <c r="U18" s="18">
        <f>T18*Population!L$29</f>
        <v>1.1137376794379543</v>
      </c>
      <c r="V18" s="18">
        <f>U18*Population!M$29</f>
        <v>1.1210771490840723</v>
      </c>
      <c r="W18" s="18">
        <f>V18*Population!N$29</f>
        <v>1.1435379077658077</v>
      </c>
      <c r="X18" s="18">
        <f>W18*Population!O$29</f>
        <v>1.1357560883763083</v>
      </c>
      <c r="Y18" s="18">
        <f>X18*Population!P$29</f>
        <v>1.1430955580224265</v>
      </c>
      <c r="Z18" s="18">
        <f>Y18*Population!Q$29</f>
        <v>1.1504350276685429</v>
      </c>
      <c r="AA18" s="18">
        <f>Z18*Population!R$29</f>
        <v>1.1577744973146609</v>
      </c>
      <c r="AB18" s="18">
        <f>AA18*Population!S$29</f>
        <v>1.1763927707855839</v>
      </c>
      <c r="AC18" s="18">
        <f>AB18*Population!T$29</f>
        <v>1.172453436606897</v>
      </c>
      <c r="AD18" s="18">
        <f>AC18*Population!U$29</f>
        <v>1.179792906253015</v>
      </c>
      <c r="AE18" s="18">
        <f>AD18*Population!V$29</f>
        <v>1.1871323758991332</v>
      </c>
      <c r="AF18" s="18">
        <f>AE18*Population!W$29</f>
        <v>1.1944718455452512</v>
      </c>
      <c r="AG18" s="18">
        <f>AF18*Population!X$29</f>
        <v>1.2017139968492383</v>
      </c>
      <c r="AH18" s="18">
        <f>AG18*Population!Y$29</f>
        <v>1.2091507848374856</v>
      </c>
      <c r="AI18" s="18">
        <f>AH18*Population!Z$29</f>
        <v>1.2164902544836036</v>
      </c>
      <c r="AJ18" s="18">
        <f>AI18*Population!AA$29</f>
        <v>1.2238297241297216</v>
      </c>
      <c r="AK18" s="18">
        <f>AJ18*Population!AB$29</f>
        <v>1.2311691937758396</v>
      </c>
      <c r="AL18" s="18">
        <f>AK18*Population!AC$29</f>
        <v>1.2197909504186937</v>
      </c>
    </row>
    <row r="19" spans="2:39" ht="15.75" customHeight="1" x14ac:dyDescent="0.2">
      <c r="B19" s="11" t="s">
        <v>37</v>
      </c>
      <c r="C19" s="18">
        <f>Rail!C13</f>
        <v>0.65602564102564098</v>
      </c>
      <c r="D19" s="18">
        <f>Rail!D13</f>
        <v>0.71942307692307694</v>
      </c>
      <c r="E19" s="18">
        <f>Rail!E13</f>
        <v>0.85871794871794871</v>
      </c>
      <c r="F19" s="18">
        <f>Rail!F13</f>
        <v>0.96730769230769231</v>
      </c>
      <c r="G19" s="18">
        <f>Rail!G13</f>
        <v>1</v>
      </c>
      <c r="H19" s="18">
        <f>Rail!H13</f>
        <v>0.74032051282051281</v>
      </c>
      <c r="I19" s="18">
        <f>Rail!I13</f>
        <v>0.81960400694937252</v>
      </c>
      <c r="J19" s="18">
        <f>Rail!J13</f>
        <v>0.94587087830818861</v>
      </c>
      <c r="K19" s="18">
        <f>Rail!K13</f>
        <v>1.0262086335846474</v>
      </c>
      <c r="L19" s="18">
        <f>Rail!L13</f>
        <v>1.122956192810691</v>
      </c>
      <c r="M19" s="18">
        <f>Rail!M13</f>
        <v>1.130591074311619</v>
      </c>
      <c r="N19" s="18">
        <f>Rail!N13</f>
        <v>1.1386897824502245</v>
      </c>
      <c r="O19" s="18">
        <f>Rail!O13</f>
        <v>1.1465565772699913</v>
      </c>
      <c r="P19" s="18">
        <f>Rail!P13</f>
        <v>1.1544233720897581</v>
      </c>
      <c r="Q19" s="18">
        <f>Rail!Q13</f>
        <v>1.1622901669095249</v>
      </c>
      <c r="R19" s="18">
        <f>Rail!R13</f>
        <v>1.1822314109634466</v>
      </c>
      <c r="S19" s="18">
        <f>Rail!S13</f>
        <v>1.1780237565490566</v>
      </c>
      <c r="T19" s="18">
        <f>Rail!T13</f>
        <v>1.1858905513688234</v>
      </c>
      <c r="U19" s="18">
        <f>Rail!U13</f>
        <v>1.1937573461885902</v>
      </c>
      <c r="V19" s="18">
        <f>Rail!V13</f>
        <v>1.201624141008357</v>
      </c>
      <c r="W19" s="18">
        <f>Rail!W13</f>
        <v>1.2256986570926307</v>
      </c>
      <c r="X19" s="18">
        <f>Rail!X13</f>
        <v>1.2173577306478904</v>
      </c>
      <c r="Y19" s="18">
        <f>Rail!Y13</f>
        <v>1.2252245254676573</v>
      </c>
      <c r="Z19" s="18">
        <f>Rail!Z13</f>
        <v>1.2330913202874223</v>
      </c>
      <c r="AA19" s="18">
        <f>Rail!AA13</f>
        <v>1.2409581151071891</v>
      </c>
      <c r="AB19" s="18">
        <f>Rail!AB13</f>
        <v>1.2609140716484804</v>
      </c>
      <c r="AC19" s="18">
        <f>Rail!AC13</f>
        <v>1.2566917047467228</v>
      </c>
      <c r="AD19" s="18">
        <f>Rail!AD13</f>
        <v>1.2645584995664896</v>
      </c>
      <c r="AE19" s="18">
        <f>Rail!AE13</f>
        <v>1.2724252943862564</v>
      </c>
      <c r="AF19" s="18">
        <f>Rail!AF13</f>
        <v>1.280292089206023</v>
      </c>
      <c r="AG19" s="18">
        <f>Rail!AG13</f>
        <v>1.2880545735692233</v>
      </c>
      <c r="AH19" s="18">
        <f>Rail!AH13</f>
        <v>1.2960256788455551</v>
      </c>
      <c r="AI19" s="18">
        <f>Rail!AI13</f>
        <v>1.3038924736653217</v>
      </c>
      <c r="AJ19" s="18">
        <f>Rail!AJ13</f>
        <v>1.3117592684850885</v>
      </c>
      <c r="AK19" s="18">
        <f>Rail!AK13</f>
        <v>1.3196260633048553</v>
      </c>
      <c r="AL19" s="18">
        <f>Rail!AL13</f>
        <v>1.3074303175335809</v>
      </c>
    </row>
    <row r="20" spans="2:39" ht="15.75" customHeight="1" x14ac:dyDescent="0.2">
      <c r="B20" s="11" t="s">
        <v>38</v>
      </c>
      <c r="C20" s="18">
        <f>C29</f>
        <v>0.82666586490967353</v>
      </c>
      <c r="D20" s="18">
        <f t="shared" ref="D20:K20" si="2">D29</f>
        <v>0.91609899408131534</v>
      </c>
      <c r="E20" s="18">
        <f t="shared" si="2"/>
        <v>0.89619537672556715</v>
      </c>
      <c r="F20" s="18">
        <f t="shared" si="2"/>
        <v>0.9381845358256522</v>
      </c>
      <c r="G20" s="18">
        <f t="shared" si="2"/>
        <v>1</v>
      </c>
      <c r="H20" s="18">
        <f t="shared" si="2"/>
        <v>0.85926587693602841</v>
      </c>
      <c r="I20" s="18">
        <f t="shared" si="2"/>
        <v>0.91204439443007967</v>
      </c>
      <c r="J20" s="18">
        <f t="shared" si="2"/>
        <v>1.1841750350052831</v>
      </c>
      <c r="K20" s="18">
        <f t="shared" si="2"/>
        <v>1.3057872537818591</v>
      </c>
      <c r="L20" s="18">
        <f>K20*Population!C$29</f>
        <v>1.3149993944606906</v>
      </c>
      <c r="M20" s="18">
        <f>L20*Population!D$29</f>
        <v>1.3239399609892657</v>
      </c>
      <c r="N20" s="18">
        <f>M20*Population!E$29</f>
        <v>1.3334236758183582</v>
      </c>
      <c r="O20" s="18">
        <f>N20*Population!F$29</f>
        <v>1.3426358164971921</v>
      </c>
      <c r="P20" s="18">
        <f>O20*Population!G$29</f>
        <v>1.3518479571760258</v>
      </c>
      <c r="Q20" s="18">
        <f>P20*Population!H$29</f>
        <v>1.3610600978548597</v>
      </c>
      <c r="R20" s="18">
        <f>Q20*Population!I$29</f>
        <v>1.3844116088252616</v>
      </c>
      <c r="S20" s="18">
        <f>R20*Population!J$29</f>
        <v>1.3794843792125253</v>
      </c>
      <c r="T20" s="18">
        <f>S20*Population!K$29</f>
        <v>1.3886965198913594</v>
      </c>
      <c r="U20" s="18">
        <f>T20*Population!L$29</f>
        <v>1.3979086605701934</v>
      </c>
      <c r="V20" s="18">
        <f>U20*Population!M$29</f>
        <v>1.4071208012490273</v>
      </c>
      <c r="W20" s="18">
        <f>V20*Population!N$29</f>
        <v>1.4353124388885297</v>
      </c>
      <c r="X20" s="18">
        <f>W20*Population!O$29</f>
        <v>1.4255450826066951</v>
      </c>
      <c r="Y20" s="18">
        <f>X20*Population!P$29</f>
        <v>1.434757223285529</v>
      </c>
      <c r="Z20" s="18">
        <f>Y20*Population!Q$29</f>
        <v>1.4439693639643609</v>
      </c>
      <c r="AA20" s="18">
        <f>Z20*Population!R$29</f>
        <v>1.4531815046431948</v>
      </c>
      <c r="AB20" s="18">
        <f>AA20*Population!S$29</f>
        <v>1.4765502441681086</v>
      </c>
      <c r="AC20" s="18">
        <f>AB20*Population!T$29</f>
        <v>1.4716057860008627</v>
      </c>
      <c r="AD20" s="18">
        <f>AC20*Population!U$29</f>
        <v>1.4808179266796966</v>
      </c>
      <c r="AE20" s="18">
        <f>AD20*Population!V$29</f>
        <v>1.4900300673585307</v>
      </c>
      <c r="AF20" s="18">
        <f>AE20*Population!W$29</f>
        <v>1.4992422080373646</v>
      </c>
      <c r="AG20" s="18">
        <f>AF20*Population!X$29</f>
        <v>1.5083321995281007</v>
      </c>
      <c r="AH20" s="18">
        <f>AG20*Population!Y$29</f>
        <v>1.5176664893950302</v>
      </c>
      <c r="AI20" s="18">
        <f>AH20*Population!Z$29</f>
        <v>1.5268786300738642</v>
      </c>
      <c r="AJ20" s="18">
        <f>AI20*Population!AA$29</f>
        <v>1.5360907707526981</v>
      </c>
      <c r="AK20" s="18">
        <f>AJ20*Population!AB$29</f>
        <v>1.545302911431532</v>
      </c>
      <c r="AL20" s="18">
        <f>AK20*Population!AC$29</f>
        <v>1.5310215009839152</v>
      </c>
    </row>
    <row r="21" spans="2:39" ht="15.75" customHeight="1" x14ac:dyDescent="0.2"/>
    <row r="22" spans="2:39" ht="15.75" customHeight="1" x14ac:dyDescent="0.2">
      <c r="B22" s="75" t="s">
        <v>270</v>
      </c>
    </row>
    <row r="23" spans="2:39" ht="15.75" customHeight="1" x14ac:dyDescent="0.2">
      <c r="B23" s="75" t="s">
        <v>269</v>
      </c>
    </row>
    <row r="24" spans="2:39" ht="15.75" customHeight="1" x14ac:dyDescent="0.2">
      <c r="B24" s="75" t="s">
        <v>271</v>
      </c>
    </row>
    <row r="25" spans="2:39" ht="15.75" customHeight="1" x14ac:dyDescent="0.2">
      <c r="B25" s="75"/>
    </row>
    <row r="26" spans="2:39" ht="15.75" customHeight="1" x14ac:dyDescent="0.2">
      <c r="B26" s="100" t="s">
        <v>244</v>
      </c>
      <c r="C26" s="101"/>
      <c r="D26" s="101"/>
      <c r="E26" s="101"/>
      <c r="F26" s="101"/>
      <c r="G26" s="101"/>
    </row>
    <row r="27" spans="2:39" ht="15.75" customHeight="1" x14ac:dyDescent="0.2">
      <c r="B27" s="11"/>
      <c r="C27" s="12">
        <v>2015</v>
      </c>
      <c r="D27" s="12">
        <v>2016</v>
      </c>
      <c r="E27" s="12">
        <v>2017</v>
      </c>
      <c r="F27" s="12">
        <v>2018</v>
      </c>
      <c r="G27" s="12">
        <v>2019</v>
      </c>
      <c r="H27" s="12">
        <v>2020</v>
      </c>
      <c r="I27" s="12">
        <v>2021</v>
      </c>
      <c r="J27" s="12">
        <v>2022</v>
      </c>
      <c r="K27" s="12">
        <v>2023</v>
      </c>
    </row>
    <row r="28" spans="2:39" ht="15.75" customHeight="1" x14ac:dyDescent="0.2">
      <c r="B28" s="13"/>
      <c r="C28" s="14">
        <v>96233</v>
      </c>
      <c r="D28" s="14">
        <v>106644</v>
      </c>
      <c r="E28" s="14">
        <v>104327</v>
      </c>
      <c r="F28" s="14">
        <v>109215</v>
      </c>
      <c r="G28" s="14">
        <v>116411</v>
      </c>
      <c r="H28" s="14">
        <v>100028</v>
      </c>
      <c r="I28" s="14">
        <v>106172</v>
      </c>
      <c r="J28" s="14">
        <v>137851</v>
      </c>
      <c r="K28" s="14">
        <v>152008</v>
      </c>
    </row>
    <row r="29" spans="2:39" ht="15.75" customHeight="1" x14ac:dyDescent="0.2">
      <c r="C29">
        <f t="shared" ref="C29:F29" si="3">C28/$G$28</f>
        <v>0.82666586490967353</v>
      </c>
      <c r="D29">
        <f t="shared" si="3"/>
        <v>0.91609899408131534</v>
      </c>
      <c r="E29">
        <f t="shared" si="3"/>
        <v>0.89619537672556715</v>
      </c>
      <c r="F29">
        <f t="shared" si="3"/>
        <v>0.9381845358256522</v>
      </c>
      <c r="G29">
        <f>G28/$G$28</f>
        <v>1</v>
      </c>
      <c r="H29">
        <f t="shared" ref="H29:K29" si="4">H28/$G$28</f>
        <v>0.85926587693602841</v>
      </c>
      <c r="I29">
        <f t="shared" si="4"/>
        <v>0.91204439443007967</v>
      </c>
      <c r="J29">
        <f t="shared" si="4"/>
        <v>1.1841750350052831</v>
      </c>
      <c r="K29">
        <f t="shared" si="4"/>
        <v>1.3057872537818591</v>
      </c>
    </row>
    <row r="30" spans="2:39" ht="15.75" customHeight="1" x14ac:dyDescent="0.2"/>
    <row r="31" spans="2:39" ht="15.75" customHeight="1" x14ac:dyDescent="0.2">
      <c r="C31" s="12">
        <v>2015</v>
      </c>
      <c r="D31" s="12">
        <v>2016</v>
      </c>
      <c r="E31" s="12">
        <v>2017</v>
      </c>
      <c r="F31" s="12">
        <v>2018</v>
      </c>
      <c r="G31" s="12">
        <v>2019</v>
      </c>
      <c r="H31" s="12">
        <v>2020</v>
      </c>
      <c r="I31" s="12">
        <v>2021</v>
      </c>
      <c r="J31" s="12">
        <v>2022</v>
      </c>
      <c r="K31" s="12">
        <v>2023</v>
      </c>
    </row>
    <row r="32" spans="2:39" ht="15.75" customHeight="1" x14ac:dyDescent="0.2">
      <c r="B32" s="99" t="s">
        <v>272</v>
      </c>
      <c r="C32" s="14">
        <f>C5*Rail!C8</f>
        <v>150574.70290353653</v>
      </c>
      <c r="D32" s="14">
        <f>D5*Rail!D8</f>
        <v>152223.11930645382</v>
      </c>
      <c r="E32" s="14">
        <f>E5*Rail!E8</f>
        <v>188300.2540938489</v>
      </c>
      <c r="F32" s="14">
        <f>F5*Rail!F8</f>
        <v>214698.69767441862</v>
      </c>
      <c r="G32" s="14">
        <f>G5*Rail!G8</f>
        <v>231569</v>
      </c>
      <c r="H32" s="14">
        <f>H5*Rail!H8</f>
        <v>84162.700151369194</v>
      </c>
      <c r="I32" s="14">
        <f>I5*Rail!I8</f>
        <v>71094.902779689</v>
      </c>
      <c r="J32" s="14">
        <f>J5*Rail!J8</f>
        <v>171312.23768405119</v>
      </c>
      <c r="K32" s="14">
        <f>K5*Rail!K8</f>
        <v>199036.00910508996</v>
      </c>
    </row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</sheetData>
  <mergeCells count="2">
    <mergeCell ref="B3:G3"/>
    <mergeCell ref="B26:G26"/>
  </mergeCells>
  <hyperlinks>
    <hyperlink ref="B8" r:id="rId1" xr:uid="{00000000-0004-0000-0100-000000000000}"/>
  </hyperlinks>
  <pageMargins left="0.7" right="0.7" top="0.75" bottom="0.75" header="0" footer="0"/>
  <pageSetup orientation="landscape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2397F-F75E-43B8-9FFC-13B708981BA7}">
  <dimension ref="A1:AC29"/>
  <sheetViews>
    <sheetView workbookViewId="0">
      <selection activeCell="C30" sqref="C30"/>
    </sheetView>
  </sheetViews>
  <sheetFormatPr defaultRowHeight="12.75" x14ac:dyDescent="0.2"/>
  <cols>
    <col min="1" max="1" width="11.42578125" customWidth="1"/>
    <col min="2" max="3" width="12.28515625" bestFit="1" customWidth="1"/>
    <col min="4" max="8" width="13.140625" customWidth="1"/>
    <col min="9" max="10" width="11.42578125" customWidth="1"/>
    <col min="14" max="14" width="12.140625" bestFit="1" customWidth="1"/>
    <col min="19" max="19" width="12.140625" bestFit="1" customWidth="1"/>
    <col min="24" max="24" width="12.140625" bestFit="1" customWidth="1"/>
    <col min="29" max="29" width="12.140625" bestFit="1" customWidth="1"/>
  </cols>
  <sheetData>
    <row r="1" spans="1:10" x14ac:dyDescent="0.2">
      <c r="B1" s="103" t="s">
        <v>215</v>
      </c>
      <c r="C1" s="103"/>
      <c r="D1" s="103"/>
      <c r="E1" s="103" t="s">
        <v>216</v>
      </c>
      <c r="F1" s="103"/>
      <c r="G1" s="103"/>
      <c r="H1" s="103" t="s">
        <v>217</v>
      </c>
      <c r="I1" s="103"/>
      <c r="J1" s="103"/>
    </row>
    <row r="2" spans="1:10" x14ac:dyDescent="0.2">
      <c r="A2" s="65" t="s">
        <v>98</v>
      </c>
      <c r="B2" s="70" t="s">
        <v>99</v>
      </c>
      <c r="C2" s="102" t="s">
        <v>100</v>
      </c>
      <c r="D2" s="102"/>
      <c r="E2" s="70" t="s">
        <v>99</v>
      </c>
      <c r="F2" s="102" t="s">
        <v>100</v>
      </c>
      <c r="G2" s="102"/>
      <c r="H2" s="70" t="s">
        <v>99</v>
      </c>
      <c r="I2" s="102" t="s">
        <v>100</v>
      </c>
      <c r="J2" s="102"/>
    </row>
    <row r="3" spans="1:10" x14ac:dyDescent="0.2">
      <c r="A3" s="65"/>
      <c r="B3" s="70" t="s">
        <v>101</v>
      </c>
      <c r="C3" s="65" t="s">
        <v>102</v>
      </c>
      <c r="D3" s="65" t="s">
        <v>103</v>
      </c>
      <c r="E3" s="70" t="s">
        <v>101</v>
      </c>
      <c r="F3" s="65" t="s">
        <v>102</v>
      </c>
      <c r="G3" s="65" t="s">
        <v>103</v>
      </c>
      <c r="H3" s="70" t="s">
        <v>101</v>
      </c>
      <c r="I3" s="65" t="s">
        <v>102</v>
      </c>
      <c r="J3" s="65" t="s">
        <v>103</v>
      </c>
    </row>
    <row r="4" spans="1:10" x14ac:dyDescent="0.2">
      <c r="A4" s="65">
        <v>2020</v>
      </c>
      <c r="B4" s="71" t="s">
        <v>214</v>
      </c>
      <c r="C4" s="65" t="s">
        <v>104</v>
      </c>
      <c r="D4" s="65" t="s">
        <v>104</v>
      </c>
      <c r="E4" s="70" t="s">
        <v>105</v>
      </c>
      <c r="F4" s="65" t="s">
        <v>105</v>
      </c>
      <c r="G4" s="65" t="s">
        <v>105</v>
      </c>
      <c r="H4" s="70" t="s">
        <v>106</v>
      </c>
      <c r="I4" s="65" t="s">
        <v>106</v>
      </c>
      <c r="J4" s="65" t="s">
        <v>106</v>
      </c>
    </row>
    <row r="5" spans="1:10" x14ac:dyDescent="0.2">
      <c r="A5" s="65">
        <v>2025</v>
      </c>
      <c r="B5" s="70" t="s">
        <v>107</v>
      </c>
      <c r="C5" s="65" t="s">
        <v>108</v>
      </c>
      <c r="D5" s="65" t="s">
        <v>109</v>
      </c>
      <c r="E5" s="70" t="s">
        <v>110</v>
      </c>
      <c r="F5" s="65" t="s">
        <v>111</v>
      </c>
      <c r="G5" s="65" t="s">
        <v>112</v>
      </c>
      <c r="H5" s="70" t="s">
        <v>113</v>
      </c>
      <c r="I5" s="65" t="s">
        <v>114</v>
      </c>
      <c r="J5" s="65" t="s">
        <v>115</v>
      </c>
    </row>
    <row r="6" spans="1:10" x14ac:dyDescent="0.2">
      <c r="A6" s="65">
        <v>2030</v>
      </c>
      <c r="B6" s="70" t="s">
        <v>116</v>
      </c>
      <c r="C6" s="65" t="s">
        <v>117</v>
      </c>
      <c r="D6" s="65" t="s">
        <v>118</v>
      </c>
      <c r="E6" s="70" t="s">
        <v>119</v>
      </c>
      <c r="F6" s="65" t="s">
        <v>120</v>
      </c>
      <c r="G6" s="65" t="s">
        <v>121</v>
      </c>
      <c r="H6" s="70" t="s">
        <v>122</v>
      </c>
      <c r="I6" s="65" t="s">
        <v>123</v>
      </c>
      <c r="J6" s="65" t="s">
        <v>124</v>
      </c>
    </row>
    <row r="7" spans="1:10" x14ac:dyDescent="0.2">
      <c r="A7" s="65">
        <v>2035</v>
      </c>
      <c r="B7" s="70" t="s">
        <v>125</v>
      </c>
      <c r="C7" s="65" t="s">
        <v>126</v>
      </c>
      <c r="D7" s="65" t="s">
        <v>127</v>
      </c>
      <c r="E7" s="70" t="s">
        <v>128</v>
      </c>
      <c r="F7" s="65" t="s">
        <v>129</v>
      </c>
      <c r="G7" s="65" t="s">
        <v>130</v>
      </c>
      <c r="H7" s="70" t="s">
        <v>131</v>
      </c>
      <c r="I7" s="65" t="s">
        <v>132</v>
      </c>
      <c r="J7" s="65" t="s">
        <v>133</v>
      </c>
    </row>
    <row r="8" spans="1:10" x14ac:dyDescent="0.2">
      <c r="A8" s="65">
        <v>2040</v>
      </c>
      <c r="B8" s="70" t="s">
        <v>134</v>
      </c>
      <c r="C8" s="65" t="s">
        <v>135</v>
      </c>
      <c r="D8" s="65" t="s">
        <v>136</v>
      </c>
      <c r="E8" s="70" t="s">
        <v>137</v>
      </c>
      <c r="F8" s="65" t="s">
        <v>138</v>
      </c>
      <c r="G8" s="65" t="s">
        <v>139</v>
      </c>
      <c r="H8" s="70" t="s">
        <v>140</v>
      </c>
      <c r="I8" s="65" t="s">
        <v>141</v>
      </c>
      <c r="J8" s="65" t="s">
        <v>142</v>
      </c>
    </row>
    <row r="9" spans="1:10" x14ac:dyDescent="0.2">
      <c r="A9" s="65">
        <v>2045</v>
      </c>
      <c r="B9" s="70" t="s">
        <v>143</v>
      </c>
      <c r="C9" s="65" t="s">
        <v>144</v>
      </c>
      <c r="D9" s="65" t="s">
        <v>145</v>
      </c>
      <c r="E9" s="70" t="s">
        <v>146</v>
      </c>
      <c r="F9" s="65" t="s">
        <v>147</v>
      </c>
      <c r="G9" s="65" t="s">
        <v>148</v>
      </c>
      <c r="H9" s="70" t="s">
        <v>149</v>
      </c>
      <c r="I9" s="65" t="s">
        <v>150</v>
      </c>
      <c r="J9" s="65" t="s">
        <v>151</v>
      </c>
    </row>
    <row r="10" spans="1:10" x14ac:dyDescent="0.2">
      <c r="A10" s="65">
        <v>2050</v>
      </c>
      <c r="B10" s="70" t="s">
        <v>152</v>
      </c>
      <c r="C10" s="65" t="s">
        <v>153</v>
      </c>
      <c r="D10" s="65" t="s">
        <v>154</v>
      </c>
      <c r="E10" s="70" t="s">
        <v>155</v>
      </c>
      <c r="F10" s="65" t="s">
        <v>156</v>
      </c>
      <c r="G10" s="65" t="s">
        <v>157</v>
      </c>
      <c r="H10" s="70" t="s">
        <v>158</v>
      </c>
      <c r="I10" s="65" t="s">
        <v>159</v>
      </c>
      <c r="J10" s="65" t="s">
        <v>160</v>
      </c>
    </row>
    <row r="11" spans="1:10" x14ac:dyDescent="0.2">
      <c r="A11" s="65"/>
      <c r="B11" s="65"/>
      <c r="C11" s="65"/>
      <c r="D11" s="65" t="s">
        <v>161</v>
      </c>
      <c r="E11" s="65"/>
      <c r="F11" s="65"/>
      <c r="G11" s="65"/>
      <c r="H11" s="65"/>
      <c r="I11" s="65"/>
      <c r="J11" s="65"/>
    </row>
    <row r="12" spans="1:10" x14ac:dyDescent="0.2">
      <c r="A12" s="65" t="s">
        <v>162</v>
      </c>
      <c r="B12" s="65" t="s">
        <v>163</v>
      </c>
      <c r="C12" s="65" t="s">
        <v>164</v>
      </c>
      <c r="D12" s="65" t="s">
        <v>164</v>
      </c>
      <c r="E12" s="65" t="s">
        <v>165</v>
      </c>
      <c r="F12" s="65" t="s">
        <v>165</v>
      </c>
      <c r="G12" s="65" t="s">
        <v>165</v>
      </c>
      <c r="H12" s="65" t="s">
        <v>166</v>
      </c>
      <c r="I12" s="65" t="s">
        <v>167</v>
      </c>
      <c r="J12" s="65" t="s">
        <v>168</v>
      </c>
    </row>
    <row r="13" spans="1:10" x14ac:dyDescent="0.2">
      <c r="A13" s="65" t="s">
        <v>169</v>
      </c>
      <c r="B13" s="65" t="s">
        <v>170</v>
      </c>
      <c r="C13" s="65" t="s">
        <v>171</v>
      </c>
      <c r="D13" s="65" t="s">
        <v>171</v>
      </c>
      <c r="E13" s="65" t="s">
        <v>172</v>
      </c>
      <c r="F13" s="65" t="s">
        <v>173</v>
      </c>
      <c r="G13" s="65" t="s">
        <v>172</v>
      </c>
      <c r="H13" s="65" t="s">
        <v>174</v>
      </c>
      <c r="I13" s="65" t="s">
        <v>175</v>
      </c>
      <c r="J13" s="65" t="s">
        <v>176</v>
      </c>
    </row>
    <row r="14" spans="1:10" x14ac:dyDescent="0.2">
      <c r="A14" s="65" t="s">
        <v>177</v>
      </c>
      <c r="B14" s="65" t="s">
        <v>178</v>
      </c>
      <c r="C14" s="65" t="s">
        <v>179</v>
      </c>
      <c r="D14" s="65" t="s">
        <v>180</v>
      </c>
      <c r="E14" s="65" t="s">
        <v>181</v>
      </c>
      <c r="F14" s="65" t="s">
        <v>182</v>
      </c>
      <c r="G14" s="65" t="s">
        <v>182</v>
      </c>
      <c r="H14" s="65" t="s">
        <v>183</v>
      </c>
      <c r="I14" s="65" t="s">
        <v>184</v>
      </c>
      <c r="J14" s="65" t="s">
        <v>185</v>
      </c>
    </row>
    <row r="15" spans="1:10" x14ac:dyDescent="0.2">
      <c r="A15" s="65" t="s">
        <v>186</v>
      </c>
      <c r="B15" s="65" t="s">
        <v>187</v>
      </c>
      <c r="C15" s="65" t="s">
        <v>187</v>
      </c>
      <c r="D15" s="65" t="s">
        <v>188</v>
      </c>
      <c r="E15" s="65" t="s">
        <v>189</v>
      </c>
      <c r="F15" s="65" t="s">
        <v>190</v>
      </c>
      <c r="G15" s="65" t="s">
        <v>191</v>
      </c>
      <c r="H15" s="65" t="s">
        <v>192</v>
      </c>
      <c r="I15" s="65" t="s">
        <v>193</v>
      </c>
      <c r="J15" s="65" t="s">
        <v>194</v>
      </c>
    </row>
    <row r="16" spans="1:10" x14ac:dyDescent="0.2">
      <c r="A16" s="65" t="s">
        <v>195</v>
      </c>
      <c r="B16" s="65" t="s">
        <v>196</v>
      </c>
      <c r="C16" s="65" t="s">
        <v>197</v>
      </c>
      <c r="D16" s="65" t="s">
        <v>198</v>
      </c>
      <c r="E16" s="65" t="s">
        <v>199</v>
      </c>
      <c r="F16" s="65" t="s">
        <v>200</v>
      </c>
      <c r="G16" s="65" t="s">
        <v>201</v>
      </c>
      <c r="H16" s="65" t="s">
        <v>202</v>
      </c>
      <c r="I16" s="65" t="s">
        <v>203</v>
      </c>
      <c r="J16" s="65" t="s">
        <v>204</v>
      </c>
    </row>
    <row r="17" spans="1:29" x14ac:dyDescent="0.2">
      <c r="A17" s="65" t="s">
        <v>205</v>
      </c>
      <c r="B17" s="65" t="s">
        <v>206</v>
      </c>
      <c r="C17" s="65" t="s">
        <v>207</v>
      </c>
      <c r="D17" s="65" t="s">
        <v>208</v>
      </c>
      <c r="E17" s="65" t="s">
        <v>209</v>
      </c>
      <c r="F17" s="65" t="s">
        <v>171</v>
      </c>
      <c r="G17" s="65" t="s">
        <v>210</v>
      </c>
      <c r="H17" s="65" t="s">
        <v>211</v>
      </c>
      <c r="I17" s="65" t="s">
        <v>212</v>
      </c>
      <c r="J17" s="65" t="s">
        <v>213</v>
      </c>
    </row>
    <row r="19" spans="1:29" x14ac:dyDescent="0.2">
      <c r="B19" s="66"/>
    </row>
    <row r="20" spans="1:29" x14ac:dyDescent="0.2">
      <c r="A20" s="63" t="s">
        <v>218</v>
      </c>
      <c r="B20">
        <v>2020</v>
      </c>
      <c r="C20">
        <v>2025</v>
      </c>
      <c r="D20">
        <v>2030</v>
      </c>
      <c r="E20">
        <v>2035</v>
      </c>
      <c r="F20">
        <v>2040</v>
      </c>
      <c r="G20">
        <v>2045</v>
      </c>
      <c r="H20">
        <v>2050</v>
      </c>
    </row>
    <row r="21" spans="1:29" x14ac:dyDescent="0.2">
      <c r="A21" s="67" t="s">
        <v>219</v>
      </c>
      <c r="B21" s="68">
        <f>66208650+186774090+16593810</f>
        <v>269576550</v>
      </c>
      <c r="C21" s="69">
        <f>66724160+196131320+21583310</f>
        <v>284438790</v>
      </c>
      <c r="D21" s="69">
        <f>66765050+203081360+27584270</f>
        <v>297430680</v>
      </c>
      <c r="E21" s="69">
        <f>66329650+207887110+34149590</f>
        <v>308366350</v>
      </c>
      <c r="F21" s="69">
        <f>64736640+211617400+40871950</f>
        <v>317225990</v>
      </c>
      <c r="G21" s="69">
        <f>63538650+213181400+47334060</f>
        <v>324054110</v>
      </c>
      <c r="H21" s="69">
        <f>62796880+213408010+52723850</f>
        <v>328928740</v>
      </c>
    </row>
    <row r="22" spans="1:29" x14ac:dyDescent="0.2">
      <c r="C22">
        <f>C21/$B$21</f>
        <v>1.0551317983704442</v>
      </c>
      <c r="D22">
        <f t="shared" ref="D22:H22" si="0">D21/$B$21</f>
        <v>1.1033254932597067</v>
      </c>
      <c r="E22">
        <f t="shared" si="0"/>
        <v>1.1438915959121816</v>
      </c>
      <c r="F22">
        <f t="shared" si="0"/>
        <v>1.1767566207075504</v>
      </c>
      <c r="G22">
        <f t="shared" si="0"/>
        <v>1.2020856784464375</v>
      </c>
      <c r="H22">
        <f t="shared" si="0"/>
        <v>1.2201682230891373</v>
      </c>
    </row>
    <row r="23" spans="1:29" x14ac:dyDescent="0.2">
      <c r="E23">
        <f>E21/$D$21</f>
        <v>1.0367671216701653</v>
      </c>
      <c r="F23">
        <f t="shared" ref="F23:H23" si="1">F21/$D$21</f>
        <v>1.066554364869152</v>
      </c>
      <c r="G23">
        <f t="shared" si="1"/>
        <v>1.0895113779116532</v>
      </c>
      <c r="H23">
        <f t="shared" si="1"/>
        <v>1.1059005076409736</v>
      </c>
    </row>
    <row r="25" spans="1:29" x14ac:dyDescent="0.2">
      <c r="B25">
        <v>2023</v>
      </c>
      <c r="C25">
        <v>2024</v>
      </c>
      <c r="D25">
        <v>2025</v>
      </c>
      <c r="E25">
        <v>2026</v>
      </c>
      <c r="F25">
        <v>2027</v>
      </c>
      <c r="G25">
        <v>2028</v>
      </c>
      <c r="H25">
        <v>2029</v>
      </c>
      <c r="I25">
        <v>2030</v>
      </c>
      <c r="J25">
        <v>2031</v>
      </c>
      <c r="K25">
        <v>2032</v>
      </c>
      <c r="L25">
        <v>2033</v>
      </c>
      <c r="M25">
        <v>2034</v>
      </c>
      <c r="N25">
        <v>2035</v>
      </c>
      <c r="O25">
        <v>2036</v>
      </c>
      <c r="P25">
        <v>2037</v>
      </c>
      <c r="Q25">
        <v>2038</v>
      </c>
      <c r="R25">
        <v>2039</v>
      </c>
      <c r="S25">
        <v>2040</v>
      </c>
      <c r="T25">
        <v>2041</v>
      </c>
      <c r="U25">
        <v>2042</v>
      </c>
      <c r="V25">
        <v>2043</v>
      </c>
      <c r="W25">
        <v>2044</v>
      </c>
      <c r="X25">
        <v>2045</v>
      </c>
      <c r="Y25">
        <v>2046</v>
      </c>
      <c r="Z25">
        <v>2047</v>
      </c>
      <c r="AA25">
        <v>2048</v>
      </c>
      <c r="AB25">
        <v>2049</v>
      </c>
      <c r="AC25">
        <v>2050</v>
      </c>
    </row>
    <row r="26" spans="1:29" x14ac:dyDescent="0.2">
      <c r="B26" cm="1">
        <f t="array" ref="B26">TREND($B$21:$H$21,$B$20:$H$20,B25)</f>
        <v>280538814</v>
      </c>
      <c r="C26" cm="1">
        <f t="array" ref="C26">TREND($B$21:$H$21,$B$20:$H$20,C25)</f>
        <v>282517974.85714245</v>
      </c>
      <c r="D26" s="68">
        <f>C21</f>
        <v>284438790</v>
      </c>
      <c r="E26" cm="1">
        <f t="array" ref="E26">TREND($B$21:$H$21,$B$20:$H$20,E25)</f>
        <v>286476296.5714283</v>
      </c>
      <c r="F26" cm="1">
        <f t="array" ref="F26">TREND($B$21:$H$21,$B$20:$H$20,F25)</f>
        <v>288455457.42857122</v>
      </c>
      <c r="G26" cm="1">
        <f t="array" ref="G26">TREND($B$21:$H$21,$B$20:$H$20,G25)</f>
        <v>290434618.28571415</v>
      </c>
      <c r="H26" cm="1">
        <f t="array" ref="H26">TREND($B$21:$H$21,$B$20:$H$20,H25)</f>
        <v>292413779.14285707</v>
      </c>
      <c r="I26" s="68">
        <f>D21</f>
        <v>297430680</v>
      </c>
      <c r="J26" cm="1">
        <f t="array" ref="J26">TREND($B$21:$H$21,$B$20:$H$20,J25)</f>
        <v>296372100.85714245</v>
      </c>
      <c r="K26" cm="1">
        <f t="array" ref="K26">TREND($B$21:$H$21,$B$20:$H$20,K25)</f>
        <v>298351261.71428537</v>
      </c>
      <c r="L26" cm="1">
        <f t="array" ref="L26">TREND($B$21:$H$21,$B$20:$H$20,L25)</f>
        <v>300330422.5714283</v>
      </c>
      <c r="M26" cm="1">
        <f t="array" ref="M26">TREND($B$21:$H$21,$B$20:$H$20,M25)</f>
        <v>302309583.42857122</v>
      </c>
      <c r="N26" s="68">
        <f>E21</f>
        <v>308366350</v>
      </c>
      <c r="O26" cm="1">
        <f t="array" ref="O26">TREND($B$21:$H$21,$B$20:$H$20,O25)</f>
        <v>306267905.14285707</v>
      </c>
      <c r="P26" cm="1">
        <f t="array" ref="P26">TREND($B$21:$H$21,$B$20:$H$20,P25)</f>
        <v>308247066</v>
      </c>
      <c r="Q26" cm="1">
        <f t="array" ref="Q26">TREND($B$21:$H$21,$B$20:$H$20,Q25)</f>
        <v>310226226.85714245</v>
      </c>
      <c r="R26" cm="1">
        <f t="array" ref="R26">TREND($B$21:$H$21,$B$20:$H$20,R25)</f>
        <v>312205387.71428537</v>
      </c>
      <c r="S26" s="68">
        <f>F21</f>
        <v>317225990</v>
      </c>
      <c r="T26" cm="1">
        <f t="array" ref="T26">TREND($B$21:$H$21,$B$20:$H$20,T25)</f>
        <v>316163709.42857122</v>
      </c>
      <c r="U26" cm="1">
        <f t="array" ref="U26">TREND($B$21:$H$21,$B$20:$H$20,U25)</f>
        <v>318142870.28571415</v>
      </c>
      <c r="V26" cm="1">
        <f t="array" ref="V26">TREND($B$21:$H$21,$B$20:$H$20,V25)</f>
        <v>320122031.14285707</v>
      </c>
      <c r="W26" cm="1">
        <f t="array" ref="W26">TREND($B$21:$H$21,$B$20:$H$20,W25)</f>
        <v>322101192</v>
      </c>
      <c r="X26" s="68">
        <f>G21</f>
        <v>324054110</v>
      </c>
      <c r="Y26" cm="1">
        <f t="array" ref="Y26">TREND($B$21:$H$21,$B$20:$H$20,Y25)</f>
        <v>326059513.71428537</v>
      </c>
      <c r="Z26" cm="1">
        <f t="array" ref="Z26">TREND($B$21:$H$21,$B$20:$H$20,Z25)</f>
        <v>328038674.5714283</v>
      </c>
      <c r="AA26" cm="1">
        <f t="array" ref="AA26">TREND($B$21:$H$21,$B$20:$H$20,AA25)</f>
        <v>330017835.42857122</v>
      </c>
      <c r="AB26" cm="1">
        <f t="array" ref="AB26">TREND($B$21:$H$21,$B$20:$H$20,AB25)</f>
        <v>331996996.28571415</v>
      </c>
      <c r="AC26" s="68">
        <f>H21</f>
        <v>328928740</v>
      </c>
    </row>
    <row r="28" spans="1:29" x14ac:dyDescent="0.2">
      <c r="C28">
        <v>2024</v>
      </c>
      <c r="D28">
        <v>2025</v>
      </c>
      <c r="E28">
        <v>2026</v>
      </c>
      <c r="F28">
        <v>2027</v>
      </c>
      <c r="G28">
        <v>2028</v>
      </c>
      <c r="H28">
        <v>2029</v>
      </c>
      <c r="I28">
        <v>2030</v>
      </c>
      <c r="J28">
        <v>2031</v>
      </c>
      <c r="K28">
        <v>2032</v>
      </c>
      <c r="L28">
        <v>2033</v>
      </c>
      <c r="M28">
        <v>2034</v>
      </c>
      <c r="N28">
        <v>2035</v>
      </c>
      <c r="O28">
        <v>2036</v>
      </c>
      <c r="P28">
        <v>2037</v>
      </c>
      <c r="Q28">
        <v>2038</v>
      </c>
      <c r="R28">
        <v>2039</v>
      </c>
      <c r="S28">
        <v>2040</v>
      </c>
      <c r="T28">
        <v>2041</v>
      </c>
      <c r="U28">
        <v>2042</v>
      </c>
      <c r="V28">
        <v>2043</v>
      </c>
      <c r="W28">
        <v>2044</v>
      </c>
      <c r="X28">
        <v>2045</v>
      </c>
      <c r="Y28">
        <v>2046</v>
      </c>
      <c r="Z28">
        <v>2047</v>
      </c>
      <c r="AA28">
        <v>2048</v>
      </c>
      <c r="AB28">
        <v>2049</v>
      </c>
      <c r="AC28">
        <v>2050</v>
      </c>
    </row>
    <row r="29" spans="1:29" x14ac:dyDescent="0.2">
      <c r="C29" s="74">
        <f>C26/B26</f>
        <v>1.0070548557218268</v>
      </c>
      <c r="D29" s="74">
        <f>D26/C26</f>
        <v>1.0067989130384671</v>
      </c>
      <c r="E29" s="74">
        <f t="shared" ref="E29:AC29" si="2">E26/D26</f>
        <v>1.0071632514377813</v>
      </c>
      <c r="F29" s="74">
        <f t="shared" si="2"/>
        <v>1.0069086374015221</v>
      </c>
      <c r="G29" s="74">
        <f t="shared" si="2"/>
        <v>1.0068612356125486</v>
      </c>
      <c r="H29" s="74">
        <f t="shared" si="2"/>
        <v>1.0068144798606478</v>
      </c>
      <c r="I29" s="74">
        <f t="shared" si="2"/>
        <v>1.0171568551654742</v>
      </c>
      <c r="J29" s="74">
        <f t="shared" si="2"/>
        <v>0.99644092148510854</v>
      </c>
      <c r="K29" s="74">
        <f t="shared" si="2"/>
        <v>1.0066779594011008</v>
      </c>
      <c r="L29" s="74">
        <f t="shared" si="2"/>
        <v>1.0066336600883501</v>
      </c>
      <c r="M29" s="74">
        <f t="shared" si="2"/>
        <v>1.0065899446356361</v>
      </c>
      <c r="N29" s="74">
        <f t="shared" si="2"/>
        <v>1.0200349803758697</v>
      </c>
      <c r="O29" s="74">
        <f t="shared" si="2"/>
        <v>0.99319496158662279</v>
      </c>
      <c r="P29" s="74">
        <f t="shared" si="2"/>
        <v>1.0064621882473117</v>
      </c>
      <c r="Q29" s="74">
        <f t="shared" si="2"/>
        <v>1.0064206964978621</v>
      </c>
      <c r="R29" s="74">
        <f t="shared" si="2"/>
        <v>1.0063797341610783</v>
      </c>
      <c r="S29" s="74">
        <f t="shared" si="2"/>
        <v>1.0160810879096975</v>
      </c>
      <c r="T29" s="74">
        <f t="shared" si="2"/>
        <v>0.99665134445185666</v>
      </c>
      <c r="U29" s="74">
        <f t="shared" si="2"/>
        <v>1.0062599242042043</v>
      </c>
      <c r="V29" s="74">
        <f t="shared" si="2"/>
        <v>1.0062209813325866</v>
      </c>
      <c r="W29" s="74">
        <f t="shared" si="2"/>
        <v>1.0061825199911334</v>
      </c>
      <c r="X29" s="74">
        <f t="shared" si="2"/>
        <v>1.0060630573512439</v>
      </c>
      <c r="Y29" s="74">
        <f t="shared" si="2"/>
        <v>1.0061884841216344</v>
      </c>
      <c r="Z29" s="74">
        <f t="shared" si="2"/>
        <v>1.0060699374620217</v>
      </c>
      <c r="AA29" s="74">
        <f t="shared" si="2"/>
        <v>1.0060333156135588</v>
      </c>
      <c r="AB29" s="74">
        <f t="shared" si="2"/>
        <v>1.005997133017289</v>
      </c>
      <c r="AC29" s="74">
        <f t="shared" si="2"/>
        <v>0.99075818058584597</v>
      </c>
    </row>
  </sheetData>
  <mergeCells count="6">
    <mergeCell ref="C2:D2"/>
    <mergeCell ref="F2:G2"/>
    <mergeCell ref="I2:J2"/>
    <mergeCell ref="B1:D1"/>
    <mergeCell ref="E1:G1"/>
    <mergeCell ref="H1:J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tabSelected="1" topLeftCell="N1" workbookViewId="0">
      <selection activeCell="Q9" sqref="Q9"/>
    </sheetView>
  </sheetViews>
  <sheetFormatPr defaultColWidth="12.5703125" defaultRowHeight="15" customHeight="1" x14ac:dyDescent="0.2"/>
  <cols>
    <col min="1" max="37" width="10.85546875" customWidth="1"/>
  </cols>
  <sheetData>
    <row r="1" spans="1:37" ht="13.5" customHeight="1" x14ac:dyDescent="0.2">
      <c r="A1" s="104" t="s">
        <v>39</v>
      </c>
      <c r="B1" s="101"/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</row>
    <row r="2" spans="1:37" ht="13.5" customHeight="1" x14ac:dyDescent="0.2">
      <c r="A2" s="19" t="s">
        <v>40</v>
      </c>
      <c r="B2" s="20">
        <v>2015</v>
      </c>
      <c r="C2" s="20">
        <v>2016</v>
      </c>
      <c r="D2" s="20">
        <v>2017</v>
      </c>
      <c r="E2" s="20">
        <v>2018</v>
      </c>
      <c r="F2" s="20">
        <v>2019</v>
      </c>
      <c r="G2" s="20">
        <v>2020</v>
      </c>
      <c r="H2" s="20">
        <v>2021</v>
      </c>
      <c r="I2" s="19">
        <v>2022</v>
      </c>
      <c r="J2" s="19">
        <v>2023</v>
      </c>
      <c r="K2" s="19">
        <v>2024</v>
      </c>
      <c r="L2" s="19">
        <v>2025</v>
      </c>
      <c r="M2" s="19">
        <v>2026</v>
      </c>
      <c r="N2" s="19">
        <v>2027</v>
      </c>
      <c r="O2" s="19">
        <v>2028</v>
      </c>
      <c r="P2" s="19">
        <v>2029</v>
      </c>
      <c r="Q2" s="19">
        <v>2030</v>
      </c>
      <c r="R2" s="19">
        <v>2031</v>
      </c>
      <c r="S2" s="19">
        <v>2032</v>
      </c>
      <c r="T2" s="19">
        <v>2033</v>
      </c>
      <c r="U2" s="19">
        <v>2034</v>
      </c>
      <c r="V2" s="19">
        <v>2035</v>
      </c>
      <c r="W2" s="19">
        <v>2036</v>
      </c>
      <c r="X2" s="19">
        <v>2037</v>
      </c>
      <c r="Y2" s="19">
        <v>2038</v>
      </c>
      <c r="Z2" s="19">
        <v>2039</v>
      </c>
      <c r="AA2" s="19">
        <v>2040</v>
      </c>
      <c r="AB2" s="19">
        <v>2041</v>
      </c>
      <c r="AC2" s="19">
        <v>2042</v>
      </c>
      <c r="AD2" s="19">
        <v>2043</v>
      </c>
      <c r="AE2" s="19">
        <v>2044</v>
      </c>
      <c r="AF2" s="19">
        <v>2045</v>
      </c>
      <c r="AG2" s="19">
        <v>2046</v>
      </c>
      <c r="AH2" s="19">
        <v>2047</v>
      </c>
      <c r="AI2" s="19">
        <v>2048</v>
      </c>
      <c r="AJ2" s="19">
        <v>2049</v>
      </c>
      <c r="AK2" s="19">
        <v>2050</v>
      </c>
    </row>
    <row r="3" spans="1:37" ht="13.5" customHeight="1" x14ac:dyDescent="0.2">
      <c r="A3" s="19" t="s">
        <v>41</v>
      </c>
      <c r="B3" s="20">
        <v>12304221</v>
      </c>
      <c r="C3" s="20">
        <v>13142958</v>
      </c>
      <c r="D3" s="20">
        <v>13968202</v>
      </c>
      <c r="E3" s="20">
        <v>14830698</v>
      </c>
      <c r="F3" s="20">
        <v>15592419</v>
      </c>
      <c r="G3" s="20">
        <v>15797746</v>
      </c>
      <c r="H3" s="20">
        <v>16413348</v>
      </c>
      <c r="I3" s="19">
        <v>18950390</v>
      </c>
      <c r="J3" s="19">
        <v>19711593</v>
      </c>
      <c r="K3" s="19" cm="1">
        <f t="array" ref="K3">TREND($B$3:$J$3, $B$2:$J$2, K2)</f>
        <v>20043713.111111164</v>
      </c>
      <c r="L3" s="19" cm="1">
        <f t="array" ref="L3">TREND($B$3:$J$3, $B$2:$J$2, L2)</f>
        <v>20925531.844444513</v>
      </c>
      <c r="M3" s="19" cm="1">
        <f t="array" ref="M3">TREND($B$3:$J$3, $B$2:$J$2, M2)</f>
        <v>21807350.577777624</v>
      </c>
      <c r="N3" s="19" cm="1">
        <f t="array" ref="N3">TREND($B$3:$J$3, $B$2:$J$2, N2)</f>
        <v>22689169.311110973</v>
      </c>
      <c r="O3" s="19" cm="1">
        <f t="array" ref="O3">TREND($B$3:$J$3, $B$2:$J$2, O2)</f>
        <v>23570988.044444323</v>
      </c>
      <c r="P3" s="19" cm="1">
        <f t="array" ref="P3">TREND($B$3:$J$3, $B$2:$J$2, P2)</f>
        <v>24452806.777777672</v>
      </c>
      <c r="Q3" s="19" cm="1">
        <f t="array" ref="Q3">TREND($B$3:$J$3, $B$2:$J$2, Q2)</f>
        <v>25334625.511111021</v>
      </c>
      <c r="R3" s="19"/>
      <c r="S3" s="19"/>
      <c r="T3" s="19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</row>
    <row r="4" spans="1:37" ht="13.5" customHeight="1" x14ac:dyDescent="0.2">
      <c r="A4" s="19" t="s">
        <v>42</v>
      </c>
      <c r="B4" s="19">
        <f t="shared" ref="B4:Q4" si="0">$F$3</f>
        <v>15592419</v>
      </c>
      <c r="C4" s="19">
        <f t="shared" si="0"/>
        <v>15592419</v>
      </c>
      <c r="D4" s="19">
        <f t="shared" si="0"/>
        <v>15592419</v>
      </c>
      <c r="E4" s="19">
        <f t="shared" si="0"/>
        <v>15592419</v>
      </c>
      <c r="F4" s="19">
        <f t="shared" si="0"/>
        <v>15592419</v>
      </c>
      <c r="G4" s="19">
        <f t="shared" si="0"/>
        <v>15592419</v>
      </c>
      <c r="H4" s="19">
        <f t="shared" si="0"/>
        <v>15592419</v>
      </c>
      <c r="I4" s="19">
        <f t="shared" si="0"/>
        <v>15592419</v>
      </c>
      <c r="J4" s="19">
        <f t="shared" si="0"/>
        <v>15592419</v>
      </c>
      <c r="K4" s="19">
        <f t="shared" si="0"/>
        <v>15592419</v>
      </c>
      <c r="L4" s="19">
        <f t="shared" si="0"/>
        <v>15592419</v>
      </c>
      <c r="M4" s="19">
        <f t="shared" si="0"/>
        <v>15592419</v>
      </c>
      <c r="N4" s="19">
        <f t="shared" si="0"/>
        <v>15592419</v>
      </c>
      <c r="O4" s="19">
        <f t="shared" si="0"/>
        <v>15592419</v>
      </c>
      <c r="P4" s="19">
        <f t="shared" si="0"/>
        <v>15592419</v>
      </c>
      <c r="Q4" s="19">
        <f t="shared" si="0"/>
        <v>15592419</v>
      </c>
      <c r="R4" s="19"/>
      <c r="S4" s="19"/>
      <c r="T4" s="19"/>
      <c r="U4" s="19"/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  <c r="AG4" s="19"/>
      <c r="AH4" s="19"/>
      <c r="AI4" s="19"/>
      <c r="AJ4" s="19"/>
      <c r="AK4" s="19"/>
    </row>
    <row r="5" spans="1:37" ht="13.5" customHeight="1" x14ac:dyDescent="0.2">
      <c r="A5" s="19" t="s">
        <v>43</v>
      </c>
      <c r="B5" s="19">
        <f>C36</f>
        <v>0.82666586490967353</v>
      </c>
      <c r="C5" s="19">
        <f t="shared" ref="C5:J5" si="1">D36</f>
        <v>0.91609899408131534</v>
      </c>
      <c r="D5" s="19">
        <f t="shared" si="1"/>
        <v>0.89619537672556715</v>
      </c>
      <c r="E5" s="19">
        <f t="shared" si="1"/>
        <v>0.9381845358256522</v>
      </c>
      <c r="F5" s="19">
        <f t="shared" si="1"/>
        <v>1</v>
      </c>
      <c r="G5" s="19">
        <f t="shared" si="1"/>
        <v>0.85926587693602841</v>
      </c>
      <c r="H5" s="19">
        <f t="shared" si="1"/>
        <v>0.91204439443007967</v>
      </c>
      <c r="I5" s="19">
        <f t="shared" si="1"/>
        <v>1.1841750350052831</v>
      </c>
      <c r="J5" s="19">
        <f t="shared" si="1"/>
        <v>1.3057872537818591</v>
      </c>
      <c r="K5" s="19">
        <f>J5*Population!C29</f>
        <v>1.3149993944606906</v>
      </c>
      <c r="L5" s="19">
        <f>K5*Population!D29</f>
        <v>1.3239399609892657</v>
      </c>
      <c r="M5" s="19">
        <f>L5*Population!E29</f>
        <v>1.3334236758183582</v>
      </c>
      <c r="N5" s="19">
        <f>M5*Population!F29</f>
        <v>1.3426358164971921</v>
      </c>
      <c r="O5" s="19">
        <f>N5*Population!G29</f>
        <v>1.3518479571760258</v>
      </c>
      <c r="P5" s="19">
        <f>O5*Population!H29</f>
        <v>1.3610600978548597</v>
      </c>
      <c r="Q5" s="19">
        <f>P5*Population!I29</f>
        <v>1.3844116088252616</v>
      </c>
      <c r="R5" s="19">
        <f>Q5*Population!J29</f>
        <v>1.3794843792125253</v>
      </c>
      <c r="S5" s="19">
        <f>R5*Population!K29</f>
        <v>1.3886965198913594</v>
      </c>
      <c r="T5" s="19">
        <f>S5*Population!L29</f>
        <v>1.3979086605701934</v>
      </c>
      <c r="U5" s="19">
        <f>T5*Population!M29</f>
        <v>1.4071208012490273</v>
      </c>
      <c r="V5" s="19">
        <f>U5*Population!N29</f>
        <v>1.4353124388885297</v>
      </c>
      <c r="W5" s="19">
        <f>V5*Population!O29</f>
        <v>1.4255450826066951</v>
      </c>
      <c r="X5" s="19">
        <f>W5*Population!P29</f>
        <v>1.434757223285529</v>
      </c>
      <c r="Y5" s="19">
        <f>X5*Population!Q29</f>
        <v>1.4439693639643609</v>
      </c>
      <c r="Z5" s="19">
        <f>Y5*Population!R29</f>
        <v>1.4531815046431948</v>
      </c>
      <c r="AA5" s="19">
        <f>Z5*Population!S29</f>
        <v>1.4765502441681086</v>
      </c>
      <c r="AB5" s="19">
        <f>AA5*Population!T29</f>
        <v>1.4716057860008627</v>
      </c>
      <c r="AC5" s="19">
        <f>AB5*Population!U29</f>
        <v>1.4808179266796966</v>
      </c>
      <c r="AD5" s="19">
        <f>AC5*Population!V29</f>
        <v>1.4900300673585307</v>
      </c>
      <c r="AE5" s="19">
        <f>AD5*Population!W29</f>
        <v>1.4992422080373646</v>
      </c>
      <c r="AF5" s="19">
        <f>AE5*Population!X29</f>
        <v>1.5083321995281007</v>
      </c>
      <c r="AG5" s="19">
        <f>AF5*Population!Y29</f>
        <v>1.5176664893950302</v>
      </c>
      <c r="AH5" s="19">
        <f>AG5*Population!Z29</f>
        <v>1.5268786300738642</v>
      </c>
      <c r="AI5" s="19">
        <f>AH5*Population!AA29</f>
        <v>1.5360907707526981</v>
      </c>
      <c r="AJ5" s="19">
        <f>AI5*Population!AB29</f>
        <v>1.545302911431532</v>
      </c>
      <c r="AK5" s="19">
        <f>AJ5*Population!AC29</f>
        <v>1.5310215009839152</v>
      </c>
    </row>
    <row r="6" spans="1:37" ht="13.5" customHeight="1" x14ac:dyDescent="0.2">
      <c r="A6" s="19"/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  <c r="AA6" s="19"/>
      <c r="AB6" s="19"/>
      <c r="AC6" s="19"/>
      <c r="AD6" s="19"/>
      <c r="AE6" s="19"/>
      <c r="AF6" s="19"/>
      <c r="AG6" s="19"/>
      <c r="AH6" s="19"/>
      <c r="AI6" s="19"/>
      <c r="AJ6" s="19"/>
      <c r="AK6" s="19"/>
    </row>
    <row r="7" spans="1:37" ht="13.5" customHeight="1" x14ac:dyDescent="0.2">
      <c r="A7" s="105" t="s">
        <v>44</v>
      </c>
      <c r="B7" s="101"/>
      <c r="C7" s="19"/>
      <c r="D7" s="19"/>
      <c r="E7" s="19"/>
      <c r="F7" s="19"/>
      <c r="G7" s="19"/>
      <c r="H7" s="19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  <c r="AG7" s="19"/>
      <c r="AH7" s="19"/>
      <c r="AI7" s="19"/>
      <c r="AJ7" s="19"/>
      <c r="AK7" s="19"/>
    </row>
    <row r="8" spans="1:37" ht="13.5" customHeight="1" x14ac:dyDescent="0.2">
      <c r="A8" s="105" t="s">
        <v>45</v>
      </c>
      <c r="B8" s="101"/>
      <c r="C8" s="19"/>
      <c r="D8" s="19"/>
      <c r="E8" s="19"/>
      <c r="F8" s="19"/>
      <c r="G8" s="19"/>
      <c r="H8" s="19"/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  <c r="AA8" s="19"/>
      <c r="AB8" s="19"/>
      <c r="AC8" s="19"/>
      <c r="AD8" s="19"/>
      <c r="AE8" s="19"/>
      <c r="AF8" s="19"/>
      <c r="AG8" s="19"/>
      <c r="AH8" s="19"/>
      <c r="AI8" s="19"/>
      <c r="AJ8" s="19"/>
      <c r="AK8" s="19"/>
    </row>
    <row r="9" spans="1:37" ht="13.5" customHeight="1" x14ac:dyDescent="0.2">
      <c r="A9" s="105" t="s">
        <v>46</v>
      </c>
      <c r="B9" s="101"/>
      <c r="C9" s="19"/>
      <c r="D9" s="19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  <c r="AA9" s="19"/>
      <c r="AB9" s="19"/>
      <c r="AC9" s="19"/>
      <c r="AD9" s="19"/>
      <c r="AE9" s="19"/>
      <c r="AF9" s="19"/>
      <c r="AG9" s="19"/>
      <c r="AH9" s="19"/>
      <c r="AI9" s="19"/>
      <c r="AJ9" s="19"/>
      <c r="AK9" s="19"/>
    </row>
    <row r="10" spans="1:37" ht="13.5" customHeight="1" x14ac:dyDescent="0.2">
      <c r="A10" s="19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  <c r="AA10" s="19"/>
      <c r="AB10" s="19"/>
      <c r="AC10" s="19"/>
      <c r="AD10" s="19"/>
      <c r="AE10" s="19"/>
      <c r="AF10" s="19"/>
      <c r="AG10" s="19"/>
      <c r="AH10" s="19"/>
      <c r="AI10" s="19"/>
      <c r="AJ10" s="19"/>
      <c r="AK10" s="19"/>
    </row>
    <row r="11" spans="1:37" ht="13.5" customHeight="1" x14ac:dyDescent="0.2">
      <c r="A11" s="19"/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  <c r="AA11" s="19"/>
      <c r="AB11" s="19"/>
      <c r="AC11" s="19"/>
      <c r="AD11" s="19"/>
      <c r="AE11" s="19"/>
      <c r="AF11" s="19"/>
      <c r="AG11" s="19"/>
      <c r="AH11" s="19"/>
      <c r="AI11" s="19"/>
      <c r="AJ11" s="19"/>
      <c r="AK11" s="19"/>
    </row>
    <row r="12" spans="1:37" ht="13.5" customHeight="1" x14ac:dyDescent="0.2">
      <c r="A12" s="19"/>
      <c r="B12" s="19"/>
      <c r="C12" s="19"/>
      <c r="D12" s="19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</row>
    <row r="13" spans="1:37" ht="13.5" customHeight="1" x14ac:dyDescent="0.2">
      <c r="A13" s="19"/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</row>
    <row r="14" spans="1:37" ht="13.5" customHeight="1" x14ac:dyDescent="0.2">
      <c r="A14" s="19"/>
      <c r="B14" s="19"/>
      <c r="C14" s="19"/>
      <c r="D14" s="19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</row>
    <row r="15" spans="1:37" ht="13.5" customHeight="1" x14ac:dyDescent="0.2">
      <c r="A15" s="19"/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</row>
    <row r="16" spans="1:37" ht="13.5" customHeight="1" x14ac:dyDescent="0.2">
      <c r="A16" s="19"/>
      <c r="B16" s="19"/>
      <c r="C16" s="19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  <c r="AA16" s="19"/>
      <c r="AB16" s="19"/>
      <c r="AC16" s="19"/>
      <c r="AD16" s="19"/>
      <c r="AE16" s="19"/>
      <c r="AF16" s="19"/>
      <c r="AG16" s="19"/>
      <c r="AH16" s="19"/>
      <c r="AI16" s="19"/>
      <c r="AJ16" s="19"/>
      <c r="AK16" s="19"/>
    </row>
    <row r="17" spans="1:37" ht="13.5" customHeight="1" x14ac:dyDescent="0.2">
      <c r="A17" s="19"/>
      <c r="B17" s="19"/>
      <c r="C17" s="19"/>
      <c r="D17" s="19"/>
      <c r="E17" s="19"/>
      <c r="F17" s="19"/>
      <c r="G17" s="19"/>
      <c r="H17" s="19"/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</row>
    <row r="18" spans="1:37" ht="13.5" customHeight="1" x14ac:dyDescent="0.2">
      <c r="A18" s="19"/>
      <c r="B18" s="19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</row>
    <row r="19" spans="1:37" ht="13.5" customHeight="1" x14ac:dyDescent="0.2">
      <c r="A19" s="19"/>
      <c r="B19" s="19"/>
      <c r="C19" s="19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</row>
    <row r="20" spans="1:37" ht="13.5" customHeight="1" x14ac:dyDescent="0.2">
      <c r="A20" s="19"/>
      <c r="B20" s="19"/>
      <c r="C20" s="19"/>
      <c r="D20" s="19"/>
      <c r="E20" s="19"/>
      <c r="F20" s="19"/>
      <c r="G20" s="19"/>
      <c r="H20" s="19"/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</row>
    <row r="21" spans="1:37" ht="13.5" customHeight="1" x14ac:dyDescent="0.2">
      <c r="A21" s="19"/>
      <c r="B21" s="19"/>
      <c r="C21" s="19"/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</row>
    <row r="22" spans="1:37" ht="13.5" customHeight="1" x14ac:dyDescent="0.2">
      <c r="A22" s="19"/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</row>
    <row r="23" spans="1:37" ht="13.5" customHeight="1" x14ac:dyDescent="0.2">
      <c r="A23" s="19"/>
      <c r="B23" s="19"/>
      <c r="C23" s="19"/>
      <c r="D23" s="19"/>
      <c r="E23" s="19"/>
      <c r="F23" s="19"/>
      <c r="G23" s="19"/>
      <c r="H23" s="19"/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</row>
    <row r="24" spans="1:37" ht="13.5" customHeight="1" x14ac:dyDescent="0.2">
      <c r="A24" s="19"/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  <c r="AA24" s="19"/>
      <c r="AB24" s="19"/>
      <c r="AC24" s="19"/>
      <c r="AD24" s="19"/>
      <c r="AE24" s="19"/>
      <c r="AF24" s="19"/>
      <c r="AG24" s="19"/>
      <c r="AH24" s="19"/>
      <c r="AI24" s="19"/>
      <c r="AJ24" s="19"/>
      <c r="AK24" s="19"/>
    </row>
    <row r="25" spans="1:37" ht="13.5" customHeight="1" x14ac:dyDescent="0.2">
      <c r="A25" s="19"/>
      <c r="B25" s="19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</row>
    <row r="26" spans="1:37" ht="13.5" customHeight="1" x14ac:dyDescent="0.2">
      <c r="A26" s="19"/>
      <c r="B26" s="19"/>
      <c r="C26" s="19"/>
      <c r="D26" s="19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</row>
    <row r="27" spans="1:37" ht="13.5" customHeight="1" x14ac:dyDescent="0.2">
      <c r="A27" s="19"/>
      <c r="B27" s="19"/>
      <c r="C27" s="19"/>
      <c r="D27" s="19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</row>
    <row r="28" spans="1:37" ht="13.5" customHeight="1" x14ac:dyDescent="0.2">
      <c r="A28" s="19"/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</row>
    <row r="29" spans="1:37" ht="13.5" customHeight="1" x14ac:dyDescent="0.2">
      <c r="Y29" s="1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</row>
    <row r="30" spans="1:37" ht="13.5" customHeight="1" x14ac:dyDescent="0.2">
      <c r="B30" s="75" t="s">
        <v>245</v>
      </c>
      <c r="Y30" s="19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19"/>
    </row>
    <row r="31" spans="1:37" ht="13.5" customHeight="1" x14ac:dyDescent="0.2">
      <c r="Y31" s="1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</row>
    <row r="32" spans="1:37" ht="13.5" customHeight="1" x14ac:dyDescent="0.2">
      <c r="Y32" s="19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</row>
    <row r="33" spans="2:37" ht="13.5" customHeight="1" x14ac:dyDescent="0.2">
      <c r="B33" s="100" t="s">
        <v>244</v>
      </c>
      <c r="C33" s="101"/>
      <c r="D33" s="101"/>
      <c r="E33" s="101"/>
      <c r="F33" s="101"/>
      <c r="G33" s="101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</row>
    <row r="34" spans="2:37" ht="13.5" customHeight="1" x14ac:dyDescent="0.2">
      <c r="B34" s="11" t="s">
        <v>26</v>
      </c>
      <c r="C34" s="12">
        <v>2015</v>
      </c>
      <c r="D34" s="12">
        <v>2016</v>
      </c>
      <c r="E34" s="12">
        <v>2017</v>
      </c>
      <c r="F34" s="12">
        <v>2018</v>
      </c>
      <c r="G34" s="12">
        <v>2019</v>
      </c>
      <c r="H34" s="12">
        <v>2020</v>
      </c>
      <c r="I34" s="12">
        <v>2021</v>
      </c>
      <c r="J34" s="12">
        <v>2022</v>
      </c>
      <c r="K34" s="12">
        <v>2023</v>
      </c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</row>
    <row r="35" spans="2:37" ht="13.5" customHeight="1" x14ac:dyDescent="0.2">
      <c r="B35" s="13" t="s">
        <v>27</v>
      </c>
      <c r="C35" s="14">
        <v>96233</v>
      </c>
      <c r="D35" s="14">
        <v>106644</v>
      </c>
      <c r="E35" s="14">
        <v>104327</v>
      </c>
      <c r="F35" s="14">
        <v>109215</v>
      </c>
      <c r="G35" s="14">
        <v>116411</v>
      </c>
      <c r="H35" s="14">
        <v>100028</v>
      </c>
      <c r="I35" s="14">
        <v>106172</v>
      </c>
      <c r="J35" s="14">
        <v>137851</v>
      </c>
      <c r="K35" s="14">
        <v>152008</v>
      </c>
      <c r="Y35" s="1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</row>
    <row r="36" spans="2:37" ht="13.5" customHeight="1" x14ac:dyDescent="0.2">
      <c r="C36">
        <f>C35/$G$35</f>
        <v>0.82666586490967353</v>
      </c>
      <c r="D36">
        <f t="shared" ref="D36:K36" si="2">D35/$G$35</f>
        <v>0.91609899408131534</v>
      </c>
      <c r="E36">
        <f t="shared" si="2"/>
        <v>0.89619537672556715</v>
      </c>
      <c r="F36">
        <f t="shared" si="2"/>
        <v>0.9381845358256522</v>
      </c>
      <c r="G36">
        <f t="shared" si="2"/>
        <v>1</v>
      </c>
      <c r="H36">
        <f t="shared" si="2"/>
        <v>0.85926587693602841</v>
      </c>
      <c r="I36">
        <f t="shared" si="2"/>
        <v>0.91204439443007967</v>
      </c>
      <c r="J36">
        <f t="shared" si="2"/>
        <v>1.1841750350052831</v>
      </c>
      <c r="K36">
        <f t="shared" si="2"/>
        <v>1.3057872537818591</v>
      </c>
      <c r="Y36" s="19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</row>
    <row r="37" spans="2:37" ht="13.5" customHeight="1" x14ac:dyDescent="0.2">
      <c r="Y37" s="1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</row>
    <row r="38" spans="2:37" ht="13.5" customHeight="1" x14ac:dyDescent="0.2">
      <c r="Y38" s="19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19"/>
    </row>
    <row r="39" spans="2:37" ht="13.5" customHeight="1" x14ac:dyDescent="0.2">
      <c r="Y39" s="1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</row>
    <row r="40" spans="2:37" ht="13.5" customHeight="1" x14ac:dyDescent="0.2">
      <c r="Y40" s="19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19"/>
    </row>
    <row r="41" spans="2:37" ht="13.5" customHeight="1" x14ac:dyDescent="0.2">
      <c r="Y41" s="1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</row>
    <row r="42" spans="2:37" ht="13.5" customHeight="1" x14ac:dyDescent="0.2">
      <c r="Y42" s="19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19"/>
    </row>
    <row r="43" spans="2:37" ht="13.5" customHeight="1" x14ac:dyDescent="0.2">
      <c r="Y43" s="1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</row>
    <row r="44" spans="2:37" ht="13.5" customHeight="1" x14ac:dyDescent="0.2">
      <c r="Y44" s="19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</row>
    <row r="45" spans="2:37" ht="13.5" customHeight="1" x14ac:dyDescent="0.2">
      <c r="Y45" s="1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</row>
    <row r="46" spans="2:37" ht="13.5" customHeight="1" x14ac:dyDescent="0.2"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</row>
    <row r="47" spans="2:37" ht="13.5" customHeight="1" x14ac:dyDescent="0.2">
      <c r="Y47" s="1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</row>
    <row r="48" spans="2:37" ht="13.5" customHeight="1" x14ac:dyDescent="0.2">
      <c r="Y48" s="19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</row>
    <row r="49" spans="1:37" ht="13.5" customHeight="1" x14ac:dyDescent="0.2">
      <c r="Y49" s="1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</row>
    <row r="50" spans="1:37" ht="13.5" customHeight="1" x14ac:dyDescent="0.2">
      <c r="Y50" s="19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</row>
    <row r="51" spans="1:37" ht="13.5" customHeight="1" x14ac:dyDescent="0.2"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</row>
    <row r="52" spans="1:37" ht="13.5" customHeight="1" x14ac:dyDescent="0.2">
      <c r="Y52" s="19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</row>
    <row r="53" spans="1:37" ht="13.5" customHeight="1" x14ac:dyDescent="0.2">
      <c r="Y53" s="1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</row>
    <row r="54" spans="1:37" ht="13.5" customHeight="1" x14ac:dyDescent="0.2">
      <c r="Y54" s="19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</row>
    <row r="55" spans="1:37" ht="13.5" customHeight="1" x14ac:dyDescent="0.2">
      <c r="Y55" s="1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</row>
    <row r="56" spans="1:37" ht="13.5" customHeight="1" x14ac:dyDescent="0.2">
      <c r="Y56" s="19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</row>
    <row r="57" spans="1:37" ht="13.5" customHeight="1" x14ac:dyDescent="0.2">
      <c r="Y57" s="19"/>
      <c r="Z57" s="19"/>
      <c r="AA57" s="19"/>
      <c r="AB57" s="19"/>
      <c r="AC57" s="19"/>
      <c r="AD57" s="19"/>
      <c r="AE57" s="19"/>
      <c r="AF57" s="19"/>
      <c r="AG57" s="19"/>
      <c r="AH57" s="19"/>
      <c r="AI57" s="19"/>
      <c r="AJ57" s="19"/>
      <c r="AK57" s="19"/>
    </row>
    <row r="58" spans="1:37" ht="13.5" customHeight="1" x14ac:dyDescent="0.2">
      <c r="Y58" s="19"/>
      <c r="Z58" s="19"/>
      <c r="AA58" s="19"/>
      <c r="AB58" s="19"/>
      <c r="AC58" s="19"/>
      <c r="AD58" s="19"/>
      <c r="AE58" s="19"/>
      <c r="AF58" s="19"/>
      <c r="AG58" s="19"/>
      <c r="AH58" s="19"/>
      <c r="AI58" s="19"/>
      <c r="AJ58" s="19"/>
      <c r="AK58" s="19"/>
    </row>
    <row r="59" spans="1:37" ht="13.5" customHeight="1" x14ac:dyDescent="0.2">
      <c r="A59" s="19"/>
      <c r="B59" s="19"/>
      <c r="C59" s="19"/>
      <c r="D59" s="19"/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  <c r="AA59" s="19"/>
      <c r="AB59" s="19"/>
      <c r="AC59" s="19"/>
      <c r="AD59" s="19"/>
      <c r="AE59" s="19"/>
      <c r="AF59" s="19"/>
      <c r="AG59" s="19"/>
      <c r="AH59" s="19"/>
      <c r="AI59" s="19"/>
      <c r="AJ59" s="19"/>
      <c r="AK59" s="19"/>
    </row>
    <row r="60" spans="1:37" ht="13.5" customHeight="1" x14ac:dyDescent="0.2">
      <c r="A60" s="19"/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  <c r="AA60" s="19"/>
      <c r="AB60" s="19"/>
      <c r="AC60" s="19"/>
      <c r="AD60" s="19"/>
      <c r="AE60" s="19"/>
      <c r="AF60" s="19"/>
      <c r="AG60" s="19"/>
      <c r="AH60" s="19"/>
      <c r="AI60" s="19"/>
      <c r="AJ60" s="19"/>
      <c r="AK60" s="19"/>
    </row>
    <row r="61" spans="1:37" ht="13.5" customHeight="1" x14ac:dyDescent="0.2">
      <c r="A61" s="19"/>
      <c r="B61" s="19"/>
      <c r="C61" s="19"/>
      <c r="D61" s="19"/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  <c r="AA61" s="19"/>
      <c r="AB61" s="19"/>
      <c r="AC61" s="19"/>
      <c r="AD61" s="19"/>
      <c r="AE61" s="19"/>
      <c r="AF61" s="19"/>
      <c r="AG61" s="19"/>
      <c r="AH61" s="19"/>
      <c r="AI61" s="19"/>
      <c r="AJ61" s="19"/>
      <c r="AK61" s="19"/>
    </row>
    <row r="62" spans="1:37" ht="13.5" customHeight="1" x14ac:dyDescent="0.2">
      <c r="A62" s="19"/>
      <c r="B62" s="19"/>
      <c r="C62" s="19"/>
      <c r="D62" s="19"/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  <c r="AA62" s="19"/>
      <c r="AB62" s="19"/>
      <c r="AC62" s="19"/>
      <c r="AD62" s="19"/>
      <c r="AE62" s="19"/>
      <c r="AF62" s="19"/>
      <c r="AG62" s="19"/>
      <c r="AH62" s="19"/>
      <c r="AI62" s="19"/>
      <c r="AJ62" s="19"/>
      <c r="AK62" s="19"/>
    </row>
    <row r="63" spans="1:37" ht="13.5" customHeight="1" x14ac:dyDescent="0.2">
      <c r="A63" s="19"/>
      <c r="B63" s="19"/>
      <c r="C63" s="19"/>
      <c r="D63" s="19"/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  <c r="AA63" s="19"/>
      <c r="AB63" s="19"/>
      <c r="AC63" s="19"/>
      <c r="AD63" s="19"/>
      <c r="AE63" s="19"/>
      <c r="AF63" s="19"/>
      <c r="AG63" s="19"/>
      <c r="AH63" s="19"/>
      <c r="AI63" s="19"/>
      <c r="AJ63" s="19"/>
      <c r="AK63" s="19"/>
    </row>
    <row r="64" spans="1:37" ht="13.5" customHeight="1" x14ac:dyDescent="0.2">
      <c r="A64" s="19"/>
      <c r="B64" s="19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19"/>
      <c r="AD64" s="19"/>
      <c r="AE64" s="19"/>
      <c r="AF64" s="19"/>
      <c r="AG64" s="19"/>
      <c r="AH64" s="19"/>
      <c r="AI64" s="19"/>
      <c r="AJ64" s="19"/>
      <c r="AK64" s="19"/>
    </row>
    <row r="65" spans="1:37" ht="13.5" customHeight="1" x14ac:dyDescent="0.2">
      <c r="A65" s="19"/>
      <c r="B65" s="19"/>
      <c r="C65" s="19"/>
      <c r="D65" s="19"/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  <c r="AA65" s="19"/>
      <c r="AB65" s="19"/>
      <c r="AC65" s="19"/>
      <c r="AD65" s="19"/>
      <c r="AE65" s="19"/>
      <c r="AF65" s="19"/>
      <c r="AG65" s="19"/>
      <c r="AH65" s="19"/>
      <c r="AI65" s="19"/>
      <c r="AJ65" s="19"/>
      <c r="AK65" s="19"/>
    </row>
    <row r="66" spans="1:37" ht="13.5" customHeight="1" x14ac:dyDescent="0.2">
      <c r="A66" s="19"/>
      <c r="B66" s="19"/>
      <c r="C66" s="19"/>
      <c r="D66" s="19"/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  <c r="AA66" s="19"/>
      <c r="AB66" s="19"/>
      <c r="AC66" s="19"/>
      <c r="AD66" s="19"/>
      <c r="AE66" s="19"/>
      <c r="AF66" s="19"/>
      <c r="AG66" s="19"/>
      <c r="AH66" s="19"/>
      <c r="AI66" s="19"/>
      <c r="AJ66" s="19"/>
      <c r="AK66" s="19"/>
    </row>
    <row r="67" spans="1:37" ht="13.5" customHeight="1" x14ac:dyDescent="0.2">
      <c r="A67" s="19"/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  <c r="AA67" s="19"/>
      <c r="AB67" s="19"/>
      <c r="AC67" s="19"/>
      <c r="AD67" s="19"/>
      <c r="AE67" s="19"/>
      <c r="AF67" s="19"/>
      <c r="AG67" s="19"/>
      <c r="AH67" s="19"/>
      <c r="AI67" s="19"/>
      <c r="AJ67" s="19"/>
      <c r="AK67" s="19"/>
    </row>
    <row r="68" spans="1:37" ht="13.5" customHeight="1" x14ac:dyDescent="0.2">
      <c r="A68" s="19"/>
      <c r="B68" s="19"/>
      <c r="C68" s="19"/>
      <c r="D68" s="19"/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  <c r="AA68" s="19"/>
      <c r="AB68" s="19"/>
      <c r="AC68" s="19"/>
      <c r="AD68" s="19"/>
      <c r="AE68" s="19"/>
      <c r="AF68" s="19"/>
      <c r="AG68" s="19"/>
      <c r="AH68" s="19"/>
      <c r="AI68" s="19"/>
      <c r="AJ68" s="19"/>
      <c r="AK68" s="19"/>
    </row>
    <row r="69" spans="1:37" ht="13.5" customHeight="1" x14ac:dyDescent="0.2">
      <c r="A69" s="19"/>
      <c r="B69" s="19"/>
      <c r="C69" s="19"/>
      <c r="D69" s="19"/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  <c r="AA69" s="19"/>
      <c r="AB69" s="19"/>
      <c r="AC69" s="19"/>
      <c r="AD69" s="19"/>
      <c r="AE69" s="19"/>
      <c r="AF69" s="19"/>
      <c r="AG69" s="19"/>
      <c r="AH69" s="19"/>
      <c r="AI69" s="19"/>
      <c r="AJ69" s="19"/>
      <c r="AK69" s="19"/>
    </row>
    <row r="70" spans="1:37" ht="13.5" customHeight="1" x14ac:dyDescent="0.2">
      <c r="A70" s="19"/>
      <c r="B70" s="19"/>
      <c r="C70" s="19"/>
      <c r="D70" s="19"/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  <c r="AA70" s="19"/>
      <c r="AB70" s="19"/>
      <c r="AC70" s="19"/>
      <c r="AD70" s="19"/>
      <c r="AE70" s="19"/>
      <c r="AF70" s="19"/>
      <c r="AG70" s="19"/>
      <c r="AH70" s="19"/>
      <c r="AI70" s="19"/>
      <c r="AJ70" s="19"/>
      <c r="AK70" s="19"/>
    </row>
    <row r="71" spans="1:37" ht="13.5" customHeight="1" x14ac:dyDescent="0.2">
      <c r="A71" s="19"/>
      <c r="B71" s="19"/>
      <c r="C71" s="19"/>
      <c r="D71" s="19"/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 spans="1:37" ht="13.5" customHeight="1" x14ac:dyDescent="0.2">
      <c r="A72" s="19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 spans="1:37" ht="13.5" customHeight="1" x14ac:dyDescent="0.2">
      <c r="A73" s="19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 spans="1:37" ht="13.5" customHeight="1" x14ac:dyDescent="0.2">
      <c r="A74" s="19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 spans="1:37" ht="13.5" customHeight="1" x14ac:dyDescent="0.2">
      <c r="A75" s="19"/>
      <c r="B75" s="19"/>
      <c r="C75" s="19"/>
      <c r="D75" s="19"/>
      <c r="E75" s="19"/>
      <c r="F75" s="19"/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 spans="1:37" ht="13.5" customHeight="1" x14ac:dyDescent="0.2">
      <c r="A76" s="19"/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 spans="1:37" ht="13.5" customHeight="1" x14ac:dyDescent="0.2">
      <c r="A77" s="19"/>
      <c r="B77" s="19"/>
      <c r="C77" s="19"/>
      <c r="D77" s="19"/>
      <c r="E77" s="19"/>
      <c r="F77" s="19"/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 spans="1:37" ht="13.5" customHeight="1" x14ac:dyDescent="0.2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 spans="1:37" ht="13.5" customHeight="1" x14ac:dyDescent="0.2">
      <c r="A79" s="19"/>
      <c r="B79" s="19"/>
      <c r="C79" s="19"/>
      <c r="D79" s="19"/>
      <c r="E79" s="19"/>
      <c r="F79" s="19"/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 spans="1:37" ht="13.5" customHeight="1" x14ac:dyDescent="0.2">
      <c r="A80" s="19"/>
      <c r="B80" s="19"/>
      <c r="C80" s="19"/>
      <c r="D80" s="19"/>
      <c r="E80" s="19"/>
      <c r="F80" s="19"/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 spans="1:37" ht="13.5" customHeight="1" x14ac:dyDescent="0.2">
      <c r="A81" s="19"/>
      <c r="B81" s="19"/>
      <c r="C81" s="19"/>
      <c r="D81" s="19"/>
      <c r="E81" s="19"/>
      <c r="F81" s="19"/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 spans="1:37" ht="13.5" customHeight="1" x14ac:dyDescent="0.2">
      <c r="A82" s="19"/>
      <c r="B82" s="19"/>
      <c r="C82" s="19"/>
      <c r="D82" s="19"/>
      <c r="E82" s="19"/>
      <c r="F82" s="19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 spans="1:37" ht="13.5" customHeight="1" x14ac:dyDescent="0.2">
      <c r="A83" s="19"/>
      <c r="B83" s="19"/>
      <c r="C83" s="19"/>
      <c r="D83" s="19"/>
      <c r="E83" s="19"/>
      <c r="F83" s="19"/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 spans="1:37" ht="13.5" customHeight="1" x14ac:dyDescent="0.2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 spans="1:37" ht="13.5" customHeight="1" x14ac:dyDescent="0.2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 spans="1:37" ht="13.5" customHeight="1" x14ac:dyDescent="0.2">
      <c r="A86" s="19"/>
      <c r="B86" s="19"/>
      <c r="C86" s="19"/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 spans="1:37" ht="13.5" customHeight="1" x14ac:dyDescent="0.2">
      <c r="A87" s="19"/>
      <c r="B87" s="19"/>
      <c r="C87" s="19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 spans="1:37" ht="13.5" customHeight="1" x14ac:dyDescent="0.2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 spans="1:37" ht="13.5" customHeight="1" x14ac:dyDescent="0.2">
      <c r="A89" s="19"/>
      <c r="B89" s="19"/>
      <c r="C89" s="19"/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 spans="1:37" ht="13.5" customHeight="1" x14ac:dyDescent="0.2">
      <c r="A90" s="19"/>
      <c r="B90" s="19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 spans="1:37" ht="13.5" customHeight="1" x14ac:dyDescent="0.2">
      <c r="A91" s="19"/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 spans="1:37" ht="13.5" customHeight="1" x14ac:dyDescent="0.2">
      <c r="A92" s="19"/>
      <c r="B92" s="19"/>
      <c r="C92" s="19"/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 spans="1:37" ht="13.5" customHeight="1" x14ac:dyDescent="0.2">
      <c r="A93" s="19"/>
      <c r="B93" s="19"/>
      <c r="C93" s="19"/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 spans="1:37" ht="13.5" customHeight="1" x14ac:dyDescent="0.2">
      <c r="A94" s="19"/>
      <c r="B94" s="19"/>
      <c r="C94" s="19"/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 spans="1:37" ht="13.5" customHeight="1" x14ac:dyDescent="0.2">
      <c r="A95" s="19"/>
      <c r="B95" s="19"/>
      <c r="C95" s="19"/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 spans="1:37" ht="13.5" customHeight="1" x14ac:dyDescent="0.2">
      <c r="A96" s="19"/>
      <c r="B96" s="19"/>
      <c r="C96" s="19"/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 spans="1:37" ht="13.5" customHeight="1" x14ac:dyDescent="0.2">
      <c r="A97" s="19"/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 spans="1:37" ht="13.5" customHeight="1" x14ac:dyDescent="0.2">
      <c r="A98" s="19"/>
      <c r="B98" s="19"/>
      <c r="C98" s="19"/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 spans="1:37" ht="13.5" customHeight="1" x14ac:dyDescent="0.2">
      <c r="A99" s="19"/>
      <c r="B99" s="19"/>
      <c r="C99" s="19"/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 spans="1:37" ht="13.5" customHeight="1" x14ac:dyDescent="0.2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 spans="1:37" ht="13.5" customHeight="1" x14ac:dyDescent="0.2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 spans="1:37" ht="13.5" customHeight="1" x14ac:dyDescent="0.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  <c r="AA102" s="19"/>
      <c r="AB102" s="19"/>
      <c r="AC102" s="19"/>
      <c r="AD102" s="19"/>
      <c r="AE102" s="19"/>
      <c r="AF102" s="19"/>
      <c r="AG102" s="19"/>
      <c r="AH102" s="19"/>
      <c r="AI102" s="19"/>
      <c r="AJ102" s="19"/>
      <c r="AK102" s="19"/>
    </row>
    <row r="103" spans="1:37" ht="13.5" customHeight="1" x14ac:dyDescent="0.2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  <c r="AA103" s="19"/>
      <c r="AB103" s="19"/>
      <c r="AC103" s="19"/>
      <c r="AD103" s="19"/>
      <c r="AE103" s="19"/>
      <c r="AF103" s="19"/>
      <c r="AG103" s="19"/>
      <c r="AH103" s="19"/>
      <c r="AI103" s="19"/>
      <c r="AJ103" s="19"/>
      <c r="AK103" s="19"/>
    </row>
    <row r="104" spans="1:37" ht="13.5" customHeight="1" x14ac:dyDescent="0.2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  <c r="AA104" s="19"/>
      <c r="AB104" s="19"/>
      <c r="AC104" s="19"/>
      <c r="AD104" s="19"/>
      <c r="AE104" s="19"/>
      <c r="AF104" s="19"/>
      <c r="AG104" s="19"/>
      <c r="AH104" s="19"/>
      <c r="AI104" s="19"/>
      <c r="AJ104" s="19"/>
      <c r="AK104" s="19"/>
    </row>
    <row r="105" spans="1:37" ht="13.5" customHeight="1" x14ac:dyDescent="0.2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  <c r="AA105" s="19"/>
      <c r="AB105" s="19"/>
      <c r="AC105" s="19"/>
      <c r="AD105" s="19"/>
      <c r="AE105" s="19"/>
      <c r="AF105" s="19"/>
      <c r="AG105" s="19"/>
      <c r="AH105" s="19"/>
      <c r="AI105" s="19"/>
      <c r="AJ105" s="19"/>
      <c r="AK105" s="19"/>
    </row>
    <row r="106" spans="1:37" ht="13.5" customHeight="1" x14ac:dyDescent="0.2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  <c r="AA106" s="19"/>
      <c r="AB106" s="19"/>
      <c r="AC106" s="19"/>
      <c r="AD106" s="19"/>
      <c r="AE106" s="19"/>
      <c r="AF106" s="19"/>
      <c r="AG106" s="19"/>
      <c r="AH106" s="19"/>
      <c r="AI106" s="19"/>
      <c r="AJ106" s="19"/>
      <c r="AK106" s="19"/>
    </row>
    <row r="107" spans="1:37" ht="13.5" customHeight="1" x14ac:dyDescent="0.2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  <c r="AA107" s="19"/>
      <c r="AB107" s="19"/>
      <c r="AC107" s="19"/>
      <c r="AD107" s="19"/>
      <c r="AE107" s="19"/>
      <c r="AF107" s="19"/>
      <c r="AG107" s="19"/>
      <c r="AH107" s="19"/>
      <c r="AI107" s="19"/>
      <c r="AJ107" s="19"/>
      <c r="AK107" s="19"/>
    </row>
    <row r="108" spans="1:37" ht="13.5" customHeight="1" x14ac:dyDescent="0.2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</row>
    <row r="109" spans="1:37" ht="13.5" customHeight="1" x14ac:dyDescent="0.2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  <c r="AA109" s="19"/>
      <c r="AB109" s="19"/>
      <c r="AC109" s="19"/>
      <c r="AD109" s="19"/>
      <c r="AE109" s="19"/>
      <c r="AF109" s="19"/>
      <c r="AG109" s="19"/>
      <c r="AH109" s="19"/>
      <c r="AI109" s="19"/>
      <c r="AJ109" s="19"/>
      <c r="AK109" s="19"/>
    </row>
    <row r="110" spans="1:37" ht="13.5" customHeight="1" x14ac:dyDescent="0.2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  <c r="AA110" s="19"/>
      <c r="AB110" s="19"/>
      <c r="AC110" s="19"/>
      <c r="AD110" s="19"/>
      <c r="AE110" s="19"/>
      <c r="AF110" s="19"/>
      <c r="AG110" s="19"/>
      <c r="AH110" s="19"/>
      <c r="AI110" s="19"/>
      <c r="AJ110" s="19"/>
      <c r="AK110" s="19"/>
    </row>
    <row r="111" spans="1:37" ht="13.5" customHeight="1" x14ac:dyDescent="0.2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  <c r="AA111" s="19"/>
      <c r="AB111" s="19"/>
      <c r="AC111" s="19"/>
      <c r="AD111" s="19"/>
      <c r="AE111" s="19"/>
      <c r="AF111" s="19"/>
      <c r="AG111" s="19"/>
      <c r="AH111" s="19"/>
      <c r="AI111" s="19"/>
      <c r="AJ111" s="19"/>
      <c r="AK111" s="19"/>
    </row>
    <row r="112" spans="1:37" ht="13.5" customHeight="1" x14ac:dyDescent="0.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  <c r="AA112" s="19"/>
      <c r="AB112" s="19"/>
      <c r="AC112" s="19"/>
      <c r="AD112" s="19"/>
      <c r="AE112" s="19"/>
      <c r="AF112" s="19"/>
      <c r="AG112" s="19"/>
      <c r="AH112" s="19"/>
      <c r="AI112" s="19"/>
      <c r="AJ112" s="19"/>
      <c r="AK112" s="19"/>
    </row>
    <row r="113" spans="1:37" ht="13.5" customHeight="1" x14ac:dyDescent="0.2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  <c r="AA113" s="19"/>
      <c r="AB113" s="19"/>
      <c r="AC113" s="19"/>
      <c r="AD113" s="19"/>
      <c r="AE113" s="19"/>
      <c r="AF113" s="19"/>
      <c r="AG113" s="19"/>
      <c r="AH113" s="19"/>
      <c r="AI113" s="19"/>
      <c r="AJ113" s="19"/>
      <c r="AK113" s="19"/>
    </row>
    <row r="114" spans="1:37" ht="13.5" customHeight="1" x14ac:dyDescent="0.2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  <c r="AA114" s="19"/>
      <c r="AB114" s="19"/>
      <c r="AC114" s="19"/>
      <c r="AD114" s="19"/>
      <c r="AE114" s="19"/>
      <c r="AF114" s="19"/>
      <c r="AG114" s="19"/>
      <c r="AH114" s="19"/>
      <c r="AI114" s="19"/>
      <c r="AJ114" s="19"/>
      <c r="AK114" s="19"/>
    </row>
    <row r="115" spans="1:37" ht="13.5" customHeight="1" x14ac:dyDescent="0.2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  <c r="AA115" s="19"/>
      <c r="AB115" s="19"/>
      <c r="AC115" s="19"/>
      <c r="AD115" s="19"/>
      <c r="AE115" s="19"/>
      <c r="AF115" s="19"/>
      <c r="AG115" s="19"/>
      <c r="AH115" s="19"/>
      <c r="AI115" s="19"/>
      <c r="AJ115" s="19"/>
      <c r="AK115" s="19"/>
    </row>
    <row r="116" spans="1:37" ht="13.5" customHeight="1" x14ac:dyDescent="0.2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  <c r="AA116" s="19"/>
      <c r="AB116" s="19"/>
      <c r="AC116" s="19"/>
      <c r="AD116" s="19"/>
      <c r="AE116" s="19"/>
      <c r="AF116" s="19"/>
      <c r="AG116" s="19"/>
      <c r="AH116" s="19"/>
      <c r="AI116" s="19"/>
      <c r="AJ116" s="19"/>
      <c r="AK116" s="19"/>
    </row>
    <row r="117" spans="1:37" ht="13.5" customHeight="1" x14ac:dyDescent="0.2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  <c r="AA117" s="19"/>
      <c r="AB117" s="19"/>
      <c r="AC117" s="19"/>
      <c r="AD117" s="19"/>
      <c r="AE117" s="19"/>
      <c r="AF117" s="19"/>
      <c r="AG117" s="19"/>
      <c r="AH117" s="19"/>
      <c r="AI117" s="19"/>
      <c r="AJ117" s="19"/>
      <c r="AK117" s="19"/>
    </row>
    <row r="118" spans="1:37" ht="13.5" customHeight="1" x14ac:dyDescent="0.2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 spans="1:37" ht="13.5" customHeight="1" x14ac:dyDescent="0.2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  <c r="AA119" s="19"/>
      <c r="AB119" s="19"/>
      <c r="AC119" s="19"/>
      <c r="AD119" s="19"/>
      <c r="AE119" s="19"/>
      <c r="AF119" s="19"/>
      <c r="AG119" s="19"/>
      <c r="AH119" s="19"/>
      <c r="AI119" s="19"/>
      <c r="AJ119" s="19"/>
      <c r="AK119" s="19"/>
    </row>
    <row r="120" spans="1:37" ht="13.5" customHeight="1" x14ac:dyDescent="0.2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 spans="1:37" ht="13.5" customHeight="1" x14ac:dyDescent="0.2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 spans="1:37" ht="13.5" customHeight="1" x14ac:dyDescent="0.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 spans="1:37" ht="13.5" customHeight="1" x14ac:dyDescent="0.2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 spans="1:37" ht="13.5" customHeight="1" x14ac:dyDescent="0.2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 spans="1:37" ht="13.5" customHeight="1" x14ac:dyDescent="0.2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 spans="1:37" ht="13.5" customHeight="1" x14ac:dyDescent="0.2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 spans="1:37" ht="13.5" customHeight="1" x14ac:dyDescent="0.2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 spans="1:37" ht="13.5" customHeight="1" x14ac:dyDescent="0.2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 spans="1:37" ht="13.5" customHeight="1" x14ac:dyDescent="0.2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 spans="1:37" ht="13.5" customHeight="1" x14ac:dyDescent="0.2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 spans="1:37" ht="13.5" customHeight="1" x14ac:dyDescent="0.2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 spans="1:37" ht="13.5" customHeight="1" x14ac:dyDescent="0.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 spans="1:37" ht="13.5" customHeight="1" x14ac:dyDescent="0.2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 spans="1:37" ht="13.5" customHeight="1" x14ac:dyDescent="0.2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 spans="1:37" ht="13.5" customHeight="1" x14ac:dyDescent="0.2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 spans="1:37" ht="13.5" customHeight="1" x14ac:dyDescent="0.2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 spans="1:37" ht="13.5" customHeight="1" x14ac:dyDescent="0.2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 spans="1:37" ht="13.5" customHeight="1" x14ac:dyDescent="0.2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 spans="1:37" ht="13.5" customHeight="1" x14ac:dyDescent="0.2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 spans="1:37" ht="13.5" customHeight="1" x14ac:dyDescent="0.2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 spans="1:37" ht="13.5" customHeight="1" x14ac:dyDescent="0.2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 spans="1:37" ht="13.5" customHeight="1" x14ac:dyDescent="0.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 spans="1:37" ht="13.5" customHeight="1" x14ac:dyDescent="0.2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 spans="1:37" ht="13.5" customHeight="1" x14ac:dyDescent="0.2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 spans="1:37" ht="13.5" customHeight="1" x14ac:dyDescent="0.2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 spans="1:37" ht="13.5" customHeight="1" x14ac:dyDescent="0.2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 spans="1:37" ht="13.5" customHeight="1" x14ac:dyDescent="0.2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 spans="1:37" ht="13.5" customHeight="1" x14ac:dyDescent="0.2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 spans="1:37" ht="13.5" customHeight="1" x14ac:dyDescent="0.2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 spans="1:37" ht="13.5" customHeight="1" x14ac:dyDescent="0.2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 spans="1:37" ht="13.5" customHeight="1" x14ac:dyDescent="0.2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 spans="1:37" ht="13.5" customHeight="1" x14ac:dyDescent="0.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 spans="1:37" ht="13.5" customHeight="1" x14ac:dyDescent="0.2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 spans="1:37" ht="13.5" customHeight="1" x14ac:dyDescent="0.2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 spans="1:37" ht="13.5" customHeight="1" x14ac:dyDescent="0.2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 spans="1:37" ht="13.5" customHeight="1" x14ac:dyDescent="0.2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 spans="1:37" ht="13.5" customHeight="1" x14ac:dyDescent="0.2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 spans="1:37" ht="13.5" customHeight="1" x14ac:dyDescent="0.2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 spans="1:37" ht="13.5" customHeight="1" x14ac:dyDescent="0.2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 spans="1:37" ht="13.5" customHeight="1" x14ac:dyDescent="0.2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 spans="1:37" ht="13.5" customHeight="1" x14ac:dyDescent="0.2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 spans="1:37" ht="13.5" customHeight="1" x14ac:dyDescent="0.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 spans="1:37" ht="13.5" customHeight="1" x14ac:dyDescent="0.2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 spans="1:37" ht="13.5" customHeight="1" x14ac:dyDescent="0.2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 spans="1:37" ht="13.5" customHeight="1" x14ac:dyDescent="0.2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 spans="1:37" ht="13.5" customHeight="1" x14ac:dyDescent="0.2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 spans="1:37" ht="13.5" customHeight="1" x14ac:dyDescent="0.2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 spans="1:37" ht="13.5" customHeight="1" x14ac:dyDescent="0.2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 spans="1:37" ht="13.5" customHeight="1" x14ac:dyDescent="0.2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 spans="1:37" ht="13.5" customHeight="1" x14ac:dyDescent="0.2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 spans="1:37" ht="13.5" customHeight="1" x14ac:dyDescent="0.2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 spans="1:37" ht="13.5" customHeight="1" x14ac:dyDescent="0.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 spans="1:37" ht="13.5" customHeight="1" x14ac:dyDescent="0.2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 spans="1:37" ht="13.5" customHeight="1" x14ac:dyDescent="0.2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 spans="1:37" ht="13.5" customHeight="1" x14ac:dyDescent="0.2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 spans="1:37" ht="13.5" customHeight="1" x14ac:dyDescent="0.2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 spans="1:37" ht="13.5" customHeight="1" x14ac:dyDescent="0.2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 spans="1:37" ht="13.5" customHeight="1" x14ac:dyDescent="0.2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 spans="1:37" ht="13.5" customHeight="1" x14ac:dyDescent="0.2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 spans="1:37" ht="13.5" customHeight="1" x14ac:dyDescent="0.2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 spans="1:37" ht="13.5" customHeight="1" x14ac:dyDescent="0.2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 spans="1:37" ht="13.5" customHeight="1" x14ac:dyDescent="0.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 spans="1:37" ht="13.5" customHeight="1" x14ac:dyDescent="0.2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 spans="1:37" ht="13.5" customHeight="1" x14ac:dyDescent="0.2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 spans="1:37" ht="13.5" customHeight="1" x14ac:dyDescent="0.2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 spans="1:37" ht="13.5" customHeight="1" x14ac:dyDescent="0.2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 spans="1:37" ht="13.5" customHeight="1" x14ac:dyDescent="0.2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 spans="1:37" ht="13.5" customHeight="1" x14ac:dyDescent="0.2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 spans="1:37" ht="13.5" customHeight="1" x14ac:dyDescent="0.2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 spans="1:37" ht="13.5" customHeight="1" x14ac:dyDescent="0.2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 spans="1:37" ht="13.5" customHeight="1" x14ac:dyDescent="0.2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 spans="1:37" ht="13.5" customHeight="1" x14ac:dyDescent="0.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 spans="1:37" ht="13.5" customHeight="1" x14ac:dyDescent="0.2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 spans="1:37" ht="13.5" customHeight="1" x14ac:dyDescent="0.2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  <c r="AA194" s="19"/>
      <c r="AB194" s="19"/>
      <c r="AC194" s="19"/>
      <c r="AD194" s="19"/>
      <c r="AE194" s="19"/>
      <c r="AF194" s="19"/>
      <c r="AG194" s="19"/>
      <c r="AH194" s="19"/>
      <c r="AI194" s="19"/>
      <c r="AJ194" s="19"/>
      <c r="AK194" s="19"/>
    </row>
    <row r="195" spans="1:37" ht="13.5" customHeight="1" x14ac:dyDescent="0.2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  <c r="AA195" s="19"/>
      <c r="AB195" s="19"/>
      <c r="AC195" s="19"/>
      <c r="AD195" s="19"/>
      <c r="AE195" s="19"/>
      <c r="AF195" s="19"/>
      <c r="AG195" s="19"/>
      <c r="AH195" s="19"/>
      <c r="AI195" s="19"/>
      <c r="AJ195" s="19"/>
      <c r="AK195" s="19"/>
    </row>
    <row r="196" spans="1:37" ht="13.5" customHeight="1" x14ac:dyDescent="0.2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  <c r="AA196" s="19"/>
      <c r="AB196" s="19"/>
      <c r="AC196" s="19"/>
      <c r="AD196" s="19"/>
      <c r="AE196" s="19"/>
      <c r="AF196" s="19"/>
      <c r="AG196" s="19"/>
      <c r="AH196" s="19"/>
      <c r="AI196" s="19"/>
      <c r="AJ196" s="19"/>
      <c r="AK196" s="19"/>
    </row>
    <row r="197" spans="1:37" ht="13.5" customHeight="1" x14ac:dyDescent="0.2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  <c r="AA197" s="19"/>
      <c r="AB197" s="19"/>
      <c r="AC197" s="19"/>
      <c r="AD197" s="19"/>
      <c r="AE197" s="19"/>
      <c r="AF197" s="19"/>
      <c r="AG197" s="19"/>
      <c r="AH197" s="19"/>
      <c r="AI197" s="19"/>
      <c r="AJ197" s="19"/>
      <c r="AK197" s="19"/>
    </row>
    <row r="198" spans="1:37" ht="13.5" customHeight="1" x14ac:dyDescent="0.2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  <c r="AA198" s="19"/>
      <c r="AB198" s="19"/>
      <c r="AC198" s="19"/>
      <c r="AD198" s="19"/>
      <c r="AE198" s="19"/>
      <c r="AF198" s="19"/>
      <c r="AG198" s="19"/>
      <c r="AH198" s="19"/>
      <c r="AI198" s="19"/>
      <c r="AJ198" s="19"/>
      <c r="AK198" s="19"/>
    </row>
    <row r="199" spans="1:37" ht="13.5" customHeight="1" x14ac:dyDescent="0.2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  <c r="AA199" s="19"/>
      <c r="AB199" s="19"/>
      <c r="AC199" s="19"/>
      <c r="AD199" s="19"/>
      <c r="AE199" s="19"/>
      <c r="AF199" s="19"/>
      <c r="AG199" s="19"/>
      <c r="AH199" s="19"/>
      <c r="AI199" s="19"/>
      <c r="AJ199" s="19"/>
      <c r="AK199" s="19"/>
    </row>
    <row r="200" spans="1:37" ht="13.5" customHeight="1" x14ac:dyDescent="0.2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  <c r="AA200" s="19"/>
      <c r="AB200" s="19"/>
      <c r="AC200" s="19"/>
      <c r="AD200" s="19"/>
      <c r="AE200" s="19"/>
      <c r="AF200" s="19"/>
      <c r="AG200" s="19"/>
      <c r="AH200" s="19"/>
      <c r="AI200" s="19"/>
      <c r="AJ200" s="19"/>
      <c r="AK200" s="19"/>
    </row>
    <row r="201" spans="1:37" ht="13.5" customHeight="1" x14ac:dyDescent="0.2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  <c r="AA201" s="19"/>
      <c r="AB201" s="19"/>
      <c r="AC201" s="19"/>
      <c r="AD201" s="19"/>
      <c r="AE201" s="19"/>
      <c r="AF201" s="19"/>
      <c r="AG201" s="19"/>
      <c r="AH201" s="19"/>
      <c r="AI201" s="19"/>
      <c r="AJ201" s="19"/>
      <c r="AK201" s="19"/>
    </row>
    <row r="202" spans="1:37" ht="13.5" customHeight="1" x14ac:dyDescent="0.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  <c r="AA202" s="19"/>
      <c r="AB202" s="19"/>
      <c r="AC202" s="19"/>
      <c r="AD202" s="19"/>
      <c r="AE202" s="19"/>
      <c r="AF202" s="19"/>
      <c r="AG202" s="19"/>
      <c r="AH202" s="19"/>
      <c r="AI202" s="19"/>
      <c r="AJ202" s="19"/>
      <c r="AK202" s="19"/>
    </row>
    <row r="203" spans="1:37" ht="13.5" customHeight="1" x14ac:dyDescent="0.2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  <c r="AA203" s="19"/>
      <c r="AB203" s="19"/>
      <c r="AC203" s="19"/>
      <c r="AD203" s="19"/>
      <c r="AE203" s="19"/>
      <c r="AF203" s="19"/>
      <c r="AG203" s="19"/>
      <c r="AH203" s="19"/>
      <c r="AI203" s="19"/>
      <c r="AJ203" s="19"/>
      <c r="AK203" s="19"/>
    </row>
    <row r="204" spans="1:37" ht="13.5" customHeight="1" x14ac:dyDescent="0.2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  <c r="AA204" s="19"/>
      <c r="AB204" s="19"/>
      <c r="AC204" s="19"/>
      <c r="AD204" s="19"/>
      <c r="AE204" s="19"/>
      <c r="AF204" s="19"/>
      <c r="AG204" s="19"/>
      <c r="AH204" s="19"/>
      <c r="AI204" s="19"/>
      <c r="AJ204" s="19"/>
      <c r="AK204" s="19"/>
    </row>
    <row r="205" spans="1:37" ht="13.5" customHeight="1" x14ac:dyDescent="0.2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  <c r="AA205" s="19"/>
      <c r="AB205" s="19"/>
      <c r="AC205" s="19"/>
      <c r="AD205" s="19"/>
      <c r="AE205" s="19"/>
      <c r="AF205" s="19"/>
      <c r="AG205" s="19"/>
      <c r="AH205" s="19"/>
      <c r="AI205" s="19"/>
      <c r="AJ205" s="19"/>
      <c r="AK205" s="19"/>
    </row>
    <row r="206" spans="1:37" ht="13.5" customHeight="1" x14ac:dyDescent="0.2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  <c r="AA206" s="19"/>
      <c r="AB206" s="19"/>
      <c r="AC206" s="19"/>
      <c r="AD206" s="19"/>
      <c r="AE206" s="19"/>
      <c r="AF206" s="19"/>
      <c r="AG206" s="19"/>
      <c r="AH206" s="19"/>
      <c r="AI206" s="19"/>
      <c r="AJ206" s="19"/>
      <c r="AK206" s="19"/>
    </row>
    <row r="207" spans="1:37" ht="13.5" customHeight="1" x14ac:dyDescent="0.2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  <c r="AA207" s="19"/>
      <c r="AB207" s="19"/>
      <c r="AC207" s="19"/>
      <c r="AD207" s="19"/>
      <c r="AE207" s="19"/>
      <c r="AF207" s="19"/>
      <c r="AG207" s="19"/>
      <c r="AH207" s="19"/>
      <c r="AI207" s="19"/>
      <c r="AJ207" s="19"/>
      <c r="AK207" s="19"/>
    </row>
    <row r="208" spans="1:37" ht="13.5" customHeight="1" x14ac:dyDescent="0.2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  <c r="AA208" s="19"/>
      <c r="AB208" s="19"/>
      <c r="AC208" s="19"/>
      <c r="AD208" s="19"/>
      <c r="AE208" s="19"/>
      <c r="AF208" s="19"/>
      <c r="AG208" s="19"/>
      <c r="AH208" s="19"/>
      <c r="AI208" s="19"/>
      <c r="AJ208" s="19"/>
      <c r="AK208" s="19"/>
    </row>
    <row r="209" spans="1:37" ht="13.5" customHeight="1" x14ac:dyDescent="0.2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  <c r="AA209" s="19"/>
      <c r="AB209" s="19"/>
      <c r="AC209" s="19"/>
      <c r="AD209" s="19"/>
      <c r="AE209" s="19"/>
      <c r="AF209" s="19"/>
      <c r="AG209" s="19"/>
      <c r="AH209" s="19"/>
      <c r="AI209" s="19"/>
      <c r="AJ209" s="19"/>
      <c r="AK209" s="19"/>
    </row>
    <row r="210" spans="1:37" ht="13.5" customHeight="1" x14ac:dyDescent="0.2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  <c r="AA210" s="19"/>
      <c r="AB210" s="19"/>
      <c r="AC210" s="19"/>
      <c r="AD210" s="19"/>
      <c r="AE210" s="19"/>
      <c r="AF210" s="19"/>
      <c r="AG210" s="19"/>
      <c r="AH210" s="19"/>
      <c r="AI210" s="19"/>
      <c r="AJ210" s="19"/>
      <c r="AK210" s="19"/>
    </row>
    <row r="211" spans="1:37" ht="13.5" customHeight="1" x14ac:dyDescent="0.2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  <c r="AA211" s="19"/>
      <c r="AB211" s="19"/>
      <c r="AC211" s="19"/>
      <c r="AD211" s="19"/>
      <c r="AE211" s="19"/>
      <c r="AF211" s="19"/>
      <c r="AG211" s="19"/>
      <c r="AH211" s="19"/>
      <c r="AI211" s="19"/>
      <c r="AJ211" s="19"/>
      <c r="AK211" s="19"/>
    </row>
    <row r="212" spans="1:37" ht="13.5" customHeight="1" x14ac:dyDescent="0.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  <c r="AA212" s="19"/>
      <c r="AB212" s="19"/>
      <c r="AC212" s="19"/>
      <c r="AD212" s="19"/>
      <c r="AE212" s="19"/>
      <c r="AF212" s="19"/>
      <c r="AG212" s="19"/>
      <c r="AH212" s="19"/>
      <c r="AI212" s="19"/>
      <c r="AJ212" s="19"/>
      <c r="AK212" s="19"/>
    </row>
    <row r="213" spans="1:37" ht="13.5" customHeight="1" x14ac:dyDescent="0.2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  <c r="AA213" s="19"/>
      <c r="AB213" s="19"/>
      <c r="AC213" s="19"/>
      <c r="AD213" s="19"/>
      <c r="AE213" s="19"/>
      <c r="AF213" s="19"/>
      <c r="AG213" s="19"/>
      <c r="AH213" s="19"/>
      <c r="AI213" s="19"/>
      <c r="AJ213" s="19"/>
      <c r="AK213" s="19"/>
    </row>
    <row r="214" spans="1:37" ht="13.5" customHeight="1" x14ac:dyDescent="0.2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  <c r="AA214" s="19"/>
      <c r="AB214" s="19"/>
      <c r="AC214" s="19"/>
      <c r="AD214" s="19"/>
      <c r="AE214" s="19"/>
      <c r="AF214" s="19"/>
      <c r="AG214" s="19"/>
      <c r="AH214" s="19"/>
      <c r="AI214" s="19"/>
      <c r="AJ214" s="19"/>
      <c r="AK214" s="19"/>
    </row>
    <row r="215" spans="1:37" ht="13.5" customHeight="1" x14ac:dyDescent="0.2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  <c r="AA215" s="19"/>
      <c r="AB215" s="19"/>
      <c r="AC215" s="19"/>
      <c r="AD215" s="19"/>
      <c r="AE215" s="19"/>
      <c r="AF215" s="19"/>
      <c r="AG215" s="19"/>
      <c r="AH215" s="19"/>
      <c r="AI215" s="19"/>
      <c r="AJ215" s="19"/>
      <c r="AK215" s="19"/>
    </row>
    <row r="216" spans="1:37" ht="13.5" customHeight="1" x14ac:dyDescent="0.2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  <c r="AA216" s="19"/>
      <c r="AB216" s="19"/>
      <c r="AC216" s="19"/>
      <c r="AD216" s="19"/>
      <c r="AE216" s="19"/>
      <c r="AF216" s="19"/>
      <c r="AG216" s="19"/>
      <c r="AH216" s="19"/>
      <c r="AI216" s="19"/>
      <c r="AJ216" s="19"/>
      <c r="AK216" s="19"/>
    </row>
    <row r="217" spans="1:37" ht="13.5" customHeight="1" x14ac:dyDescent="0.2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  <c r="AA217" s="19"/>
      <c r="AB217" s="19"/>
      <c r="AC217" s="19"/>
      <c r="AD217" s="19"/>
      <c r="AE217" s="19"/>
      <c r="AF217" s="19"/>
      <c r="AG217" s="19"/>
      <c r="AH217" s="19"/>
      <c r="AI217" s="19"/>
      <c r="AJ217" s="19"/>
      <c r="AK217" s="19"/>
    </row>
    <row r="218" spans="1:37" ht="13.5" customHeight="1" x14ac:dyDescent="0.2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  <c r="AA218" s="19"/>
      <c r="AB218" s="19"/>
      <c r="AC218" s="19"/>
      <c r="AD218" s="19"/>
      <c r="AE218" s="19"/>
      <c r="AF218" s="19"/>
      <c r="AG218" s="19"/>
      <c r="AH218" s="19"/>
      <c r="AI218" s="19"/>
      <c r="AJ218" s="19"/>
      <c r="AK218" s="19"/>
    </row>
    <row r="219" spans="1:37" ht="13.5" customHeight="1" x14ac:dyDescent="0.2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  <c r="AA219" s="19"/>
      <c r="AB219" s="19"/>
      <c r="AC219" s="19"/>
      <c r="AD219" s="19"/>
      <c r="AE219" s="19"/>
      <c r="AF219" s="19"/>
      <c r="AG219" s="19"/>
      <c r="AH219" s="19"/>
      <c r="AI219" s="19"/>
      <c r="AJ219" s="19"/>
      <c r="AK219" s="19"/>
    </row>
    <row r="220" spans="1:37" ht="13.5" customHeight="1" x14ac:dyDescent="0.2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  <c r="AA220" s="19"/>
      <c r="AB220" s="19"/>
      <c r="AC220" s="19"/>
      <c r="AD220" s="19"/>
      <c r="AE220" s="19"/>
      <c r="AF220" s="19"/>
      <c r="AG220" s="19"/>
      <c r="AH220" s="19"/>
      <c r="AI220" s="19"/>
      <c r="AJ220" s="19"/>
      <c r="AK220" s="19"/>
    </row>
    <row r="221" spans="1:37" ht="13.5" customHeight="1" x14ac:dyDescent="0.2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  <c r="AA221" s="19"/>
      <c r="AB221" s="19"/>
      <c r="AC221" s="19"/>
      <c r="AD221" s="19"/>
      <c r="AE221" s="19"/>
      <c r="AF221" s="19"/>
      <c r="AG221" s="19"/>
      <c r="AH221" s="19"/>
      <c r="AI221" s="19"/>
      <c r="AJ221" s="19"/>
      <c r="AK221" s="19"/>
    </row>
    <row r="222" spans="1:37" ht="13.5" customHeight="1" x14ac:dyDescent="0.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  <c r="AA222" s="19"/>
      <c r="AB222" s="19"/>
      <c r="AC222" s="19"/>
      <c r="AD222" s="19"/>
      <c r="AE222" s="19"/>
      <c r="AF222" s="19"/>
      <c r="AG222" s="19"/>
      <c r="AH222" s="19"/>
      <c r="AI222" s="19"/>
      <c r="AJ222" s="19"/>
      <c r="AK222" s="19"/>
    </row>
    <row r="223" spans="1:37" ht="13.5" customHeight="1" x14ac:dyDescent="0.2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  <c r="AA223" s="19"/>
      <c r="AB223" s="19"/>
      <c r="AC223" s="19"/>
      <c r="AD223" s="19"/>
      <c r="AE223" s="19"/>
      <c r="AF223" s="19"/>
      <c r="AG223" s="19"/>
      <c r="AH223" s="19"/>
      <c r="AI223" s="19"/>
      <c r="AJ223" s="19"/>
      <c r="AK223" s="19"/>
    </row>
    <row r="224" spans="1:37" ht="13.5" customHeight="1" x14ac:dyDescent="0.2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  <c r="AA224" s="19"/>
      <c r="AB224" s="19"/>
      <c r="AC224" s="19"/>
      <c r="AD224" s="19"/>
      <c r="AE224" s="19"/>
      <c r="AF224" s="19"/>
      <c r="AG224" s="19"/>
      <c r="AH224" s="19"/>
      <c r="AI224" s="19"/>
      <c r="AJ224" s="19"/>
      <c r="AK224" s="19"/>
    </row>
    <row r="225" spans="1:37" ht="13.5" customHeight="1" x14ac:dyDescent="0.2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  <c r="AA225" s="19"/>
      <c r="AB225" s="19"/>
      <c r="AC225" s="19"/>
      <c r="AD225" s="19"/>
      <c r="AE225" s="19"/>
      <c r="AF225" s="19"/>
      <c r="AG225" s="19"/>
      <c r="AH225" s="19"/>
      <c r="AI225" s="19"/>
      <c r="AJ225" s="19"/>
      <c r="AK225" s="19"/>
    </row>
    <row r="226" spans="1:37" ht="13.5" customHeight="1" x14ac:dyDescent="0.2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  <c r="AA226" s="19"/>
      <c r="AB226" s="19"/>
      <c r="AC226" s="19"/>
      <c r="AD226" s="19"/>
      <c r="AE226" s="19"/>
      <c r="AF226" s="19"/>
      <c r="AG226" s="19"/>
      <c r="AH226" s="19"/>
      <c r="AI226" s="19"/>
      <c r="AJ226" s="19"/>
      <c r="AK226" s="19"/>
    </row>
    <row r="227" spans="1:37" ht="13.5" customHeight="1" x14ac:dyDescent="0.2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  <c r="AA227" s="19"/>
      <c r="AB227" s="19"/>
      <c r="AC227" s="19"/>
      <c r="AD227" s="19"/>
      <c r="AE227" s="19"/>
      <c r="AF227" s="19"/>
      <c r="AG227" s="19"/>
      <c r="AH227" s="19"/>
      <c r="AI227" s="19"/>
      <c r="AJ227" s="19"/>
      <c r="AK227" s="19"/>
    </row>
    <row r="228" spans="1:37" ht="13.5" customHeight="1" x14ac:dyDescent="0.2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  <c r="AA228" s="19"/>
      <c r="AB228" s="19"/>
      <c r="AC228" s="19"/>
      <c r="AD228" s="19"/>
      <c r="AE228" s="19"/>
      <c r="AF228" s="19"/>
      <c r="AG228" s="19"/>
      <c r="AH228" s="19"/>
      <c r="AI228" s="19"/>
      <c r="AJ228" s="19"/>
      <c r="AK228" s="19"/>
    </row>
    <row r="229" spans="1:37" ht="13.5" customHeight="1" x14ac:dyDescent="0.2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  <c r="AA229" s="19"/>
      <c r="AB229" s="19"/>
      <c r="AC229" s="19"/>
      <c r="AD229" s="19"/>
      <c r="AE229" s="19"/>
      <c r="AF229" s="19"/>
      <c r="AG229" s="19"/>
      <c r="AH229" s="19"/>
      <c r="AI229" s="19"/>
      <c r="AJ229" s="19"/>
      <c r="AK229" s="19"/>
    </row>
    <row r="230" spans="1:37" ht="13.5" customHeight="1" x14ac:dyDescent="0.2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  <c r="AA230" s="19"/>
      <c r="AB230" s="19"/>
      <c r="AC230" s="19"/>
      <c r="AD230" s="19"/>
      <c r="AE230" s="19"/>
      <c r="AF230" s="19"/>
      <c r="AG230" s="19"/>
      <c r="AH230" s="19"/>
      <c r="AI230" s="19"/>
      <c r="AJ230" s="19"/>
      <c r="AK230" s="19"/>
    </row>
    <row r="231" spans="1:37" ht="13.5" customHeight="1" x14ac:dyDescent="0.2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  <c r="AA231" s="19"/>
      <c r="AB231" s="19"/>
      <c r="AC231" s="19"/>
      <c r="AD231" s="19"/>
      <c r="AE231" s="19"/>
      <c r="AF231" s="19"/>
      <c r="AG231" s="19"/>
      <c r="AH231" s="19"/>
      <c r="AI231" s="19"/>
      <c r="AJ231" s="19"/>
      <c r="AK231" s="19"/>
    </row>
    <row r="232" spans="1:37" ht="13.5" customHeight="1" x14ac:dyDescent="0.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  <c r="AA232" s="19"/>
      <c r="AB232" s="19"/>
      <c r="AC232" s="19"/>
      <c r="AD232" s="19"/>
      <c r="AE232" s="19"/>
      <c r="AF232" s="19"/>
      <c r="AG232" s="19"/>
      <c r="AH232" s="19"/>
      <c r="AI232" s="19"/>
      <c r="AJ232" s="19"/>
      <c r="AK232" s="19"/>
    </row>
    <row r="233" spans="1:37" ht="13.5" customHeight="1" x14ac:dyDescent="0.2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  <c r="AA233" s="19"/>
      <c r="AB233" s="19"/>
      <c r="AC233" s="19"/>
      <c r="AD233" s="19"/>
      <c r="AE233" s="19"/>
      <c r="AF233" s="19"/>
      <c r="AG233" s="19"/>
      <c r="AH233" s="19"/>
      <c r="AI233" s="19"/>
      <c r="AJ233" s="19"/>
      <c r="AK233" s="19"/>
    </row>
    <row r="234" spans="1:37" ht="13.5" customHeight="1" x14ac:dyDescent="0.2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  <c r="AA234" s="19"/>
      <c r="AB234" s="19"/>
      <c r="AC234" s="19"/>
      <c r="AD234" s="19"/>
      <c r="AE234" s="19"/>
      <c r="AF234" s="19"/>
      <c r="AG234" s="19"/>
      <c r="AH234" s="19"/>
      <c r="AI234" s="19"/>
      <c r="AJ234" s="19"/>
      <c r="AK234" s="19"/>
    </row>
    <row r="235" spans="1:37" ht="13.5" customHeight="1" x14ac:dyDescent="0.2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  <c r="AA235" s="19"/>
      <c r="AB235" s="19"/>
      <c r="AC235" s="19"/>
      <c r="AD235" s="19"/>
      <c r="AE235" s="19"/>
      <c r="AF235" s="19"/>
      <c r="AG235" s="19"/>
      <c r="AH235" s="19"/>
      <c r="AI235" s="19"/>
      <c r="AJ235" s="19"/>
      <c r="AK235" s="19"/>
    </row>
    <row r="236" spans="1:37" ht="13.5" customHeight="1" x14ac:dyDescent="0.2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  <c r="AA236" s="19"/>
      <c r="AB236" s="19"/>
      <c r="AC236" s="19"/>
      <c r="AD236" s="19"/>
      <c r="AE236" s="19"/>
      <c r="AF236" s="19"/>
      <c r="AG236" s="19"/>
      <c r="AH236" s="19"/>
      <c r="AI236" s="19"/>
      <c r="AJ236" s="19"/>
      <c r="AK236" s="19"/>
    </row>
    <row r="237" spans="1:37" ht="13.5" customHeight="1" x14ac:dyDescent="0.2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  <c r="AA237" s="19"/>
      <c r="AB237" s="19"/>
      <c r="AC237" s="19"/>
      <c r="AD237" s="19"/>
      <c r="AE237" s="19"/>
      <c r="AF237" s="19"/>
      <c r="AG237" s="19"/>
      <c r="AH237" s="19"/>
      <c r="AI237" s="19"/>
      <c r="AJ237" s="19"/>
      <c r="AK237" s="19"/>
    </row>
    <row r="238" spans="1:37" ht="13.5" customHeight="1" x14ac:dyDescent="0.2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  <c r="AA238" s="19"/>
      <c r="AB238" s="19"/>
      <c r="AC238" s="19"/>
      <c r="AD238" s="19"/>
      <c r="AE238" s="19"/>
      <c r="AF238" s="19"/>
      <c r="AG238" s="19"/>
      <c r="AH238" s="19"/>
      <c r="AI238" s="19"/>
      <c r="AJ238" s="19"/>
      <c r="AK238" s="19"/>
    </row>
    <row r="239" spans="1:37" ht="13.5" customHeight="1" x14ac:dyDescent="0.2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  <c r="AA239" s="19"/>
      <c r="AB239" s="19"/>
      <c r="AC239" s="19"/>
      <c r="AD239" s="19"/>
      <c r="AE239" s="19"/>
      <c r="AF239" s="19"/>
      <c r="AG239" s="19"/>
      <c r="AH239" s="19"/>
      <c r="AI239" s="19"/>
      <c r="AJ239" s="19"/>
      <c r="AK239" s="19"/>
    </row>
    <row r="240" spans="1:37" ht="13.5" customHeight="1" x14ac:dyDescent="0.2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  <c r="AA240" s="19"/>
      <c r="AB240" s="19"/>
      <c r="AC240" s="19"/>
      <c r="AD240" s="19"/>
      <c r="AE240" s="19"/>
      <c r="AF240" s="19"/>
      <c r="AG240" s="19"/>
      <c r="AH240" s="19"/>
      <c r="AI240" s="19"/>
      <c r="AJ240" s="19"/>
      <c r="AK240" s="19"/>
    </row>
    <row r="241" spans="1:37" ht="13.5" customHeight="1" x14ac:dyDescent="0.2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  <c r="AA241" s="19"/>
      <c r="AB241" s="19"/>
      <c r="AC241" s="19"/>
      <c r="AD241" s="19"/>
      <c r="AE241" s="19"/>
      <c r="AF241" s="19"/>
      <c r="AG241" s="19"/>
      <c r="AH241" s="19"/>
      <c r="AI241" s="19"/>
      <c r="AJ241" s="19"/>
      <c r="AK241" s="19"/>
    </row>
    <row r="242" spans="1:37" ht="13.5" customHeight="1" x14ac:dyDescent="0.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  <c r="AA242" s="19"/>
      <c r="AB242" s="19"/>
      <c r="AC242" s="19"/>
      <c r="AD242" s="19"/>
      <c r="AE242" s="19"/>
      <c r="AF242" s="19"/>
      <c r="AG242" s="19"/>
      <c r="AH242" s="19"/>
      <c r="AI242" s="19"/>
      <c r="AJ242" s="19"/>
      <c r="AK242" s="19"/>
    </row>
    <row r="243" spans="1:37" ht="13.5" customHeight="1" x14ac:dyDescent="0.2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  <c r="AA243" s="19"/>
      <c r="AB243" s="19"/>
      <c r="AC243" s="19"/>
      <c r="AD243" s="19"/>
      <c r="AE243" s="19"/>
      <c r="AF243" s="19"/>
      <c r="AG243" s="19"/>
      <c r="AH243" s="19"/>
      <c r="AI243" s="19"/>
      <c r="AJ243" s="19"/>
      <c r="AK243" s="19"/>
    </row>
    <row r="244" spans="1:37" ht="13.5" customHeight="1" x14ac:dyDescent="0.2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  <c r="AA244" s="19"/>
      <c r="AB244" s="19"/>
      <c r="AC244" s="19"/>
      <c r="AD244" s="19"/>
      <c r="AE244" s="19"/>
      <c r="AF244" s="19"/>
      <c r="AG244" s="19"/>
      <c r="AH244" s="19"/>
      <c r="AI244" s="19"/>
      <c r="AJ244" s="19"/>
      <c r="AK244" s="19"/>
    </row>
    <row r="245" spans="1:37" ht="13.5" customHeight="1" x14ac:dyDescent="0.2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  <c r="AA245" s="19"/>
      <c r="AB245" s="19"/>
      <c r="AC245" s="19"/>
      <c r="AD245" s="19"/>
      <c r="AE245" s="19"/>
      <c r="AF245" s="19"/>
      <c r="AG245" s="19"/>
      <c r="AH245" s="19"/>
      <c r="AI245" s="19"/>
      <c r="AJ245" s="19"/>
      <c r="AK245" s="19"/>
    </row>
    <row r="246" spans="1:37" ht="13.5" customHeight="1" x14ac:dyDescent="0.2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  <c r="AA246" s="19"/>
      <c r="AB246" s="19"/>
      <c r="AC246" s="19"/>
      <c r="AD246" s="19"/>
      <c r="AE246" s="19"/>
      <c r="AF246" s="19"/>
      <c r="AG246" s="19"/>
      <c r="AH246" s="19"/>
      <c r="AI246" s="19"/>
      <c r="AJ246" s="19"/>
      <c r="AK246" s="19"/>
    </row>
    <row r="247" spans="1:37" ht="13.5" customHeight="1" x14ac:dyDescent="0.2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  <c r="AA247" s="19"/>
      <c r="AB247" s="19"/>
      <c r="AC247" s="19"/>
      <c r="AD247" s="19"/>
      <c r="AE247" s="19"/>
      <c r="AF247" s="19"/>
      <c r="AG247" s="19"/>
      <c r="AH247" s="19"/>
      <c r="AI247" s="19"/>
      <c r="AJ247" s="19"/>
      <c r="AK247" s="19"/>
    </row>
    <row r="248" spans="1:37" ht="13.5" customHeight="1" x14ac:dyDescent="0.2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  <c r="AA248" s="19"/>
      <c r="AB248" s="19"/>
      <c r="AC248" s="19"/>
      <c r="AD248" s="19"/>
      <c r="AE248" s="19"/>
      <c r="AF248" s="19"/>
      <c r="AG248" s="19"/>
      <c r="AH248" s="19"/>
      <c r="AI248" s="19"/>
      <c r="AJ248" s="19"/>
      <c r="AK248" s="19"/>
    </row>
    <row r="249" spans="1:37" ht="13.5" customHeight="1" x14ac:dyDescent="0.2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  <c r="AA249" s="19"/>
      <c r="AB249" s="19"/>
      <c r="AC249" s="19"/>
      <c r="AD249" s="19"/>
      <c r="AE249" s="19"/>
      <c r="AF249" s="19"/>
      <c r="AG249" s="19"/>
      <c r="AH249" s="19"/>
      <c r="AI249" s="19"/>
      <c r="AJ249" s="19"/>
      <c r="AK249" s="19"/>
    </row>
    <row r="250" spans="1:37" ht="13.5" customHeight="1" x14ac:dyDescent="0.2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  <c r="AA250" s="19"/>
      <c r="AB250" s="19"/>
      <c r="AC250" s="19"/>
      <c r="AD250" s="19"/>
      <c r="AE250" s="19"/>
      <c r="AF250" s="19"/>
      <c r="AG250" s="19"/>
      <c r="AH250" s="19"/>
      <c r="AI250" s="19"/>
      <c r="AJ250" s="19"/>
      <c r="AK250" s="19"/>
    </row>
    <row r="251" spans="1:37" ht="13.5" customHeight="1" x14ac:dyDescent="0.2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  <c r="AA251" s="19"/>
      <c r="AB251" s="19"/>
      <c r="AC251" s="19"/>
      <c r="AD251" s="19"/>
      <c r="AE251" s="19"/>
      <c r="AF251" s="19"/>
      <c r="AG251" s="19"/>
      <c r="AH251" s="19"/>
      <c r="AI251" s="19"/>
      <c r="AJ251" s="19"/>
      <c r="AK251" s="19"/>
    </row>
    <row r="252" spans="1:37" ht="13.5" customHeight="1" x14ac:dyDescent="0.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  <c r="AA252" s="19"/>
      <c r="AB252" s="19"/>
      <c r="AC252" s="19"/>
      <c r="AD252" s="19"/>
      <c r="AE252" s="19"/>
      <c r="AF252" s="19"/>
      <c r="AG252" s="19"/>
      <c r="AH252" s="19"/>
      <c r="AI252" s="19"/>
      <c r="AJ252" s="19"/>
      <c r="AK252" s="19"/>
    </row>
    <row r="253" spans="1:37" ht="13.5" customHeight="1" x14ac:dyDescent="0.2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 spans="1:37" ht="13.5" customHeight="1" x14ac:dyDescent="0.2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 spans="1:37" ht="13.5" customHeight="1" x14ac:dyDescent="0.2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 spans="1:37" ht="13.5" customHeight="1" x14ac:dyDescent="0.2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 spans="1:37" ht="13.5" customHeight="1" x14ac:dyDescent="0.2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 spans="1:37" ht="13.5" customHeight="1" x14ac:dyDescent="0.2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 spans="1:37" ht="13.5" customHeight="1" x14ac:dyDescent="0.2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 spans="1:37" ht="13.5" customHeight="1" x14ac:dyDescent="0.2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 spans="1:37" ht="13.5" customHeight="1" x14ac:dyDescent="0.2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 spans="1:37" ht="13.5" customHeight="1" x14ac:dyDescent="0.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 spans="1:37" ht="13.5" customHeight="1" x14ac:dyDescent="0.2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 spans="1:37" ht="13.5" customHeight="1" x14ac:dyDescent="0.2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 spans="1:37" ht="13.5" customHeight="1" x14ac:dyDescent="0.2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 spans="1:37" ht="13.5" customHeight="1" x14ac:dyDescent="0.2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 spans="1:37" ht="13.5" customHeight="1" x14ac:dyDescent="0.2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 spans="1:37" ht="13.5" customHeight="1" x14ac:dyDescent="0.2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 spans="1:37" ht="13.5" customHeight="1" x14ac:dyDescent="0.2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 spans="1:37" ht="13.5" customHeight="1" x14ac:dyDescent="0.2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 spans="1:37" ht="13.5" customHeight="1" x14ac:dyDescent="0.2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 spans="1:37" ht="13.5" customHeight="1" x14ac:dyDescent="0.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 spans="1:37" ht="13.5" customHeight="1" x14ac:dyDescent="0.2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 spans="1:37" ht="13.5" customHeight="1" x14ac:dyDescent="0.2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 spans="1:37" ht="13.5" customHeight="1" x14ac:dyDescent="0.2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 spans="1:37" ht="13.5" customHeight="1" x14ac:dyDescent="0.2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 spans="1:37" ht="13.5" customHeight="1" x14ac:dyDescent="0.2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 spans="1:37" ht="13.5" customHeight="1" x14ac:dyDescent="0.2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 spans="1:37" ht="13.5" customHeight="1" x14ac:dyDescent="0.2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 spans="1:37" ht="13.5" customHeight="1" x14ac:dyDescent="0.2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 spans="1:37" ht="13.5" customHeight="1" x14ac:dyDescent="0.2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 spans="1:37" ht="13.5" customHeight="1" x14ac:dyDescent="0.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 spans="1:37" ht="13.5" customHeight="1" x14ac:dyDescent="0.2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 spans="1:37" ht="13.5" customHeight="1" x14ac:dyDescent="0.2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 spans="1:37" ht="13.5" customHeight="1" x14ac:dyDescent="0.2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 spans="1:37" ht="13.5" customHeight="1" x14ac:dyDescent="0.2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 spans="1:37" ht="13.5" customHeight="1" x14ac:dyDescent="0.2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 spans="1:37" ht="13.5" customHeight="1" x14ac:dyDescent="0.2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 spans="1:37" ht="13.5" customHeight="1" x14ac:dyDescent="0.2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 spans="1:37" ht="13.5" customHeight="1" x14ac:dyDescent="0.2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 spans="1:37" ht="13.5" customHeight="1" x14ac:dyDescent="0.2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 spans="1:37" ht="13.5" customHeight="1" x14ac:dyDescent="0.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 spans="1:37" ht="13.5" customHeight="1" x14ac:dyDescent="0.2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 spans="1:37" ht="13.5" customHeight="1" x14ac:dyDescent="0.2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 spans="1:37" ht="13.5" customHeight="1" x14ac:dyDescent="0.2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 spans="1:37" ht="13.5" customHeight="1" x14ac:dyDescent="0.2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 spans="1:37" ht="13.5" customHeight="1" x14ac:dyDescent="0.2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 spans="1:37" ht="13.5" customHeight="1" x14ac:dyDescent="0.2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 spans="1:37" ht="13.5" customHeight="1" x14ac:dyDescent="0.2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 spans="1:37" ht="13.5" customHeight="1" x14ac:dyDescent="0.2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 spans="1:37" ht="13.5" customHeight="1" x14ac:dyDescent="0.2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 spans="1:37" ht="13.5" customHeight="1" x14ac:dyDescent="0.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 spans="1:37" ht="13.5" customHeight="1" x14ac:dyDescent="0.2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 spans="1:37" ht="13.5" customHeight="1" x14ac:dyDescent="0.2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 spans="1:37" ht="13.5" customHeight="1" x14ac:dyDescent="0.2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 spans="1:37" ht="13.5" customHeight="1" x14ac:dyDescent="0.2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 spans="1:37" ht="13.5" customHeight="1" x14ac:dyDescent="0.2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 spans="1:37" ht="13.5" customHeight="1" x14ac:dyDescent="0.2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 spans="1:37" ht="13.5" customHeight="1" x14ac:dyDescent="0.2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 spans="1:37" ht="13.5" customHeight="1" x14ac:dyDescent="0.2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 spans="1:37" ht="13.5" customHeight="1" x14ac:dyDescent="0.2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 spans="1:37" ht="13.5" customHeight="1" x14ac:dyDescent="0.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 spans="1:37" ht="13.5" customHeight="1" x14ac:dyDescent="0.2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 spans="1:37" ht="13.5" customHeight="1" x14ac:dyDescent="0.2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 spans="1:37" ht="13.5" customHeight="1" x14ac:dyDescent="0.2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 spans="1:37" ht="13.5" customHeight="1" x14ac:dyDescent="0.2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 spans="1:37" ht="13.5" customHeight="1" x14ac:dyDescent="0.2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 spans="1:37" ht="13.5" customHeight="1" x14ac:dyDescent="0.2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  <c r="AA318" s="19"/>
      <c r="AB318" s="19"/>
      <c r="AC318" s="19"/>
      <c r="AD318" s="19"/>
      <c r="AE318" s="19"/>
      <c r="AF318" s="19"/>
      <c r="AG318" s="19"/>
      <c r="AH318" s="19"/>
      <c r="AI318" s="19"/>
      <c r="AJ318" s="19"/>
      <c r="AK318" s="19"/>
    </row>
    <row r="319" spans="1:37" ht="13.5" customHeight="1" x14ac:dyDescent="0.2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  <c r="AA319" s="19"/>
      <c r="AB319" s="19"/>
      <c r="AC319" s="19"/>
      <c r="AD319" s="19"/>
      <c r="AE319" s="19"/>
      <c r="AF319" s="19"/>
      <c r="AG319" s="19"/>
      <c r="AH319" s="19"/>
      <c r="AI319" s="19"/>
      <c r="AJ319" s="19"/>
      <c r="AK319" s="19"/>
    </row>
    <row r="320" spans="1:37" ht="13.5" customHeight="1" x14ac:dyDescent="0.2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  <c r="AA320" s="19"/>
      <c r="AB320" s="19"/>
      <c r="AC320" s="19"/>
      <c r="AD320" s="19"/>
      <c r="AE320" s="19"/>
      <c r="AF320" s="19"/>
      <c r="AG320" s="19"/>
      <c r="AH320" s="19"/>
      <c r="AI320" s="19"/>
      <c r="AJ320" s="19"/>
      <c r="AK320" s="19"/>
    </row>
    <row r="321" spans="1:37" ht="13.5" customHeight="1" x14ac:dyDescent="0.2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  <c r="AA321" s="19"/>
      <c r="AB321" s="19"/>
      <c r="AC321" s="19"/>
      <c r="AD321" s="19"/>
      <c r="AE321" s="19"/>
      <c r="AF321" s="19"/>
      <c r="AG321" s="19"/>
      <c r="AH321" s="19"/>
      <c r="AI321" s="19"/>
      <c r="AJ321" s="19"/>
      <c r="AK321" s="19"/>
    </row>
    <row r="322" spans="1:37" ht="13.5" customHeight="1" x14ac:dyDescent="0.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  <c r="AA322" s="19"/>
      <c r="AB322" s="19"/>
      <c r="AC322" s="19"/>
      <c r="AD322" s="19"/>
      <c r="AE322" s="19"/>
      <c r="AF322" s="19"/>
      <c r="AG322" s="19"/>
      <c r="AH322" s="19"/>
      <c r="AI322" s="19"/>
      <c r="AJ322" s="19"/>
      <c r="AK322" s="19"/>
    </row>
    <row r="323" spans="1:37" ht="13.5" customHeight="1" x14ac:dyDescent="0.2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  <c r="AA323" s="19"/>
      <c r="AB323" s="19"/>
      <c r="AC323" s="19"/>
      <c r="AD323" s="19"/>
      <c r="AE323" s="19"/>
      <c r="AF323" s="19"/>
      <c r="AG323" s="19"/>
      <c r="AH323" s="19"/>
      <c r="AI323" s="19"/>
      <c r="AJ323" s="19"/>
      <c r="AK323" s="19"/>
    </row>
    <row r="324" spans="1:37" ht="13.5" customHeight="1" x14ac:dyDescent="0.2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  <c r="AA324" s="19"/>
      <c r="AB324" s="19"/>
      <c r="AC324" s="19"/>
      <c r="AD324" s="19"/>
      <c r="AE324" s="19"/>
      <c r="AF324" s="19"/>
      <c r="AG324" s="19"/>
      <c r="AH324" s="19"/>
      <c r="AI324" s="19"/>
      <c r="AJ324" s="19"/>
      <c r="AK324" s="19"/>
    </row>
    <row r="325" spans="1:37" ht="13.5" customHeight="1" x14ac:dyDescent="0.2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  <c r="AA325" s="19"/>
      <c r="AB325" s="19"/>
      <c r="AC325" s="19"/>
      <c r="AD325" s="19"/>
      <c r="AE325" s="19"/>
      <c r="AF325" s="19"/>
      <c r="AG325" s="19"/>
      <c r="AH325" s="19"/>
      <c r="AI325" s="19"/>
      <c r="AJ325" s="19"/>
      <c r="AK325" s="19"/>
    </row>
    <row r="326" spans="1:37" ht="13.5" customHeight="1" x14ac:dyDescent="0.2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  <c r="AA326" s="19"/>
      <c r="AB326" s="19"/>
      <c r="AC326" s="19"/>
      <c r="AD326" s="19"/>
      <c r="AE326" s="19"/>
      <c r="AF326" s="19"/>
      <c r="AG326" s="19"/>
      <c r="AH326" s="19"/>
      <c r="AI326" s="19"/>
      <c r="AJ326" s="19"/>
      <c r="AK326" s="19"/>
    </row>
    <row r="327" spans="1:37" ht="13.5" customHeight="1" x14ac:dyDescent="0.2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 spans="1:37" ht="13.5" customHeight="1" x14ac:dyDescent="0.2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 spans="1:37" ht="13.5" customHeight="1" x14ac:dyDescent="0.2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 spans="1:37" ht="13.5" customHeight="1" x14ac:dyDescent="0.2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 spans="1:37" ht="13.5" customHeight="1" x14ac:dyDescent="0.2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  <c r="AA331" s="19"/>
      <c r="AB331" s="19"/>
      <c r="AC331" s="19"/>
      <c r="AD331" s="19"/>
      <c r="AE331" s="19"/>
      <c r="AF331" s="19"/>
      <c r="AG331" s="19"/>
      <c r="AH331" s="19"/>
      <c r="AI331" s="19"/>
      <c r="AJ331" s="19"/>
      <c r="AK331" s="19"/>
    </row>
    <row r="332" spans="1:37" ht="13.5" customHeight="1" x14ac:dyDescent="0.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 spans="1:37" ht="13.5" customHeight="1" x14ac:dyDescent="0.2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 spans="1:37" ht="13.5" customHeight="1" x14ac:dyDescent="0.2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 spans="1:37" ht="13.5" customHeight="1" x14ac:dyDescent="0.2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 spans="1:37" ht="13.5" customHeight="1" x14ac:dyDescent="0.2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 spans="1:37" ht="13.5" customHeight="1" x14ac:dyDescent="0.2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 spans="1:37" ht="13.5" customHeight="1" x14ac:dyDescent="0.2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 spans="1:37" ht="13.5" customHeight="1" x14ac:dyDescent="0.2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 spans="1:37" ht="13.5" customHeight="1" x14ac:dyDescent="0.2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 spans="1:37" ht="13.5" customHeight="1" x14ac:dyDescent="0.2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 spans="1:37" ht="13.5" customHeight="1" x14ac:dyDescent="0.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 spans="1:37" ht="13.5" customHeight="1" x14ac:dyDescent="0.2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 spans="1:37" ht="13.5" customHeight="1" x14ac:dyDescent="0.2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 spans="1:37" ht="13.5" customHeight="1" x14ac:dyDescent="0.2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 spans="1:37" ht="13.5" customHeight="1" x14ac:dyDescent="0.2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 spans="1:37" ht="13.5" customHeight="1" x14ac:dyDescent="0.2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 spans="1:37" ht="13.5" customHeight="1" x14ac:dyDescent="0.2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 spans="1:37" ht="13.5" customHeight="1" x14ac:dyDescent="0.2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 spans="1:37" ht="13.5" customHeight="1" x14ac:dyDescent="0.2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 spans="1:37" ht="13.5" customHeight="1" x14ac:dyDescent="0.2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 spans="1:37" ht="13.5" customHeight="1" x14ac:dyDescent="0.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 spans="1:37" ht="13.5" customHeight="1" x14ac:dyDescent="0.2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 spans="1:37" ht="13.5" customHeight="1" x14ac:dyDescent="0.2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 spans="1:37" ht="13.5" customHeight="1" x14ac:dyDescent="0.2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 spans="1:37" ht="13.5" customHeight="1" x14ac:dyDescent="0.2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 spans="1:37" ht="13.5" customHeight="1" x14ac:dyDescent="0.2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 spans="1:37" ht="13.5" customHeight="1" x14ac:dyDescent="0.2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 spans="1:37" ht="13.5" customHeight="1" x14ac:dyDescent="0.2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 spans="1:37" ht="13.5" customHeight="1" x14ac:dyDescent="0.2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 spans="1:37" ht="13.5" customHeight="1" x14ac:dyDescent="0.2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 spans="1:37" ht="13.5" customHeight="1" x14ac:dyDescent="0.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 spans="1:37" ht="13.5" customHeight="1" x14ac:dyDescent="0.2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 spans="1:37" ht="13.5" customHeight="1" x14ac:dyDescent="0.2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 spans="1:37" ht="13.5" customHeight="1" x14ac:dyDescent="0.2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 spans="1:37" ht="13.5" customHeight="1" x14ac:dyDescent="0.2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 spans="1:37" ht="13.5" customHeight="1" x14ac:dyDescent="0.2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 spans="1:37" ht="13.5" customHeight="1" x14ac:dyDescent="0.2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 spans="1:37" ht="13.5" customHeight="1" x14ac:dyDescent="0.2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 spans="1:37" ht="13.5" customHeight="1" x14ac:dyDescent="0.2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 spans="1:37" ht="13.5" customHeight="1" x14ac:dyDescent="0.2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 spans="1:37" ht="13.5" customHeight="1" x14ac:dyDescent="0.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 spans="1:37" ht="13.5" customHeight="1" x14ac:dyDescent="0.2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 spans="1:37" ht="13.5" customHeight="1" x14ac:dyDescent="0.2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 spans="1:37" ht="13.5" customHeight="1" x14ac:dyDescent="0.2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 spans="1:37" ht="13.5" customHeight="1" x14ac:dyDescent="0.2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 spans="1:37" ht="13.5" customHeight="1" x14ac:dyDescent="0.2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 spans="1:37" ht="13.5" customHeight="1" x14ac:dyDescent="0.2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 spans="1:37" ht="13.5" customHeight="1" x14ac:dyDescent="0.2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 spans="1:37" ht="13.5" customHeight="1" x14ac:dyDescent="0.2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 spans="1:37" ht="13.5" customHeight="1" x14ac:dyDescent="0.2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 spans="1:37" ht="13.5" customHeight="1" x14ac:dyDescent="0.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 spans="1:37" ht="13.5" customHeight="1" x14ac:dyDescent="0.2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 spans="1:37" ht="13.5" customHeight="1" x14ac:dyDescent="0.2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 spans="1:37" ht="13.5" customHeight="1" x14ac:dyDescent="0.2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 spans="1:37" ht="13.5" customHeight="1" x14ac:dyDescent="0.2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 spans="1:37" ht="13.5" customHeight="1" x14ac:dyDescent="0.2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 spans="1:37" ht="13.5" customHeight="1" x14ac:dyDescent="0.2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 spans="1:37" ht="13.5" customHeight="1" x14ac:dyDescent="0.2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 spans="1:37" ht="13.5" customHeight="1" x14ac:dyDescent="0.2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 spans="1:37" ht="13.5" customHeight="1" x14ac:dyDescent="0.2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 spans="1:37" ht="13.5" customHeight="1" x14ac:dyDescent="0.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 spans="1:37" ht="13.5" customHeight="1" x14ac:dyDescent="0.2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 spans="1:37" ht="13.5" customHeight="1" x14ac:dyDescent="0.2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 spans="1:37" ht="13.5" customHeight="1" x14ac:dyDescent="0.2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 spans="1:37" ht="13.5" customHeight="1" x14ac:dyDescent="0.2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 spans="1:37" ht="13.5" customHeight="1" x14ac:dyDescent="0.2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 spans="1:37" ht="13.5" customHeight="1" x14ac:dyDescent="0.2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 spans="1:37" ht="13.5" customHeight="1" x14ac:dyDescent="0.2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 spans="1:37" ht="13.5" customHeight="1" x14ac:dyDescent="0.2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  <c r="AA400" s="19"/>
      <c r="AB400" s="19"/>
      <c r="AC400" s="19"/>
      <c r="AD400" s="19"/>
      <c r="AE400" s="19"/>
      <c r="AF400" s="19"/>
      <c r="AG400" s="19"/>
      <c r="AH400" s="19"/>
      <c r="AI400" s="19"/>
      <c r="AJ400" s="19"/>
      <c r="AK400" s="19"/>
    </row>
    <row r="401" spans="1:37" ht="13.5" customHeight="1" x14ac:dyDescent="0.2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  <c r="AA401" s="19"/>
      <c r="AB401" s="19"/>
      <c r="AC401" s="19"/>
      <c r="AD401" s="19"/>
      <c r="AE401" s="19"/>
      <c r="AF401" s="19"/>
      <c r="AG401" s="19"/>
      <c r="AH401" s="19"/>
      <c r="AI401" s="19"/>
      <c r="AJ401" s="19"/>
      <c r="AK401" s="19"/>
    </row>
    <row r="402" spans="1:37" ht="13.5" customHeight="1" x14ac:dyDescent="0.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  <c r="AA402" s="19"/>
      <c r="AB402" s="19"/>
      <c r="AC402" s="19"/>
      <c r="AD402" s="19"/>
      <c r="AE402" s="19"/>
      <c r="AF402" s="19"/>
      <c r="AG402" s="19"/>
      <c r="AH402" s="19"/>
      <c r="AI402" s="19"/>
      <c r="AJ402" s="19"/>
      <c r="AK402" s="19"/>
    </row>
    <row r="403" spans="1:37" ht="13.5" customHeight="1" x14ac:dyDescent="0.2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  <c r="AA403" s="19"/>
      <c r="AB403" s="19"/>
      <c r="AC403" s="19"/>
      <c r="AD403" s="19"/>
      <c r="AE403" s="19"/>
      <c r="AF403" s="19"/>
      <c r="AG403" s="19"/>
      <c r="AH403" s="19"/>
      <c r="AI403" s="19"/>
      <c r="AJ403" s="19"/>
      <c r="AK403" s="19"/>
    </row>
    <row r="404" spans="1:37" ht="13.5" customHeight="1" x14ac:dyDescent="0.2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  <c r="AA404" s="19"/>
      <c r="AB404" s="19"/>
      <c r="AC404" s="19"/>
      <c r="AD404" s="19"/>
      <c r="AE404" s="19"/>
      <c r="AF404" s="19"/>
      <c r="AG404" s="19"/>
      <c r="AH404" s="19"/>
      <c r="AI404" s="19"/>
      <c r="AJ404" s="19"/>
      <c r="AK404" s="19"/>
    </row>
    <row r="405" spans="1:37" ht="13.5" customHeight="1" x14ac:dyDescent="0.2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  <c r="AA405" s="19"/>
      <c r="AB405" s="19"/>
      <c r="AC405" s="19"/>
      <c r="AD405" s="19"/>
      <c r="AE405" s="19"/>
      <c r="AF405" s="19"/>
      <c r="AG405" s="19"/>
      <c r="AH405" s="19"/>
      <c r="AI405" s="19"/>
      <c r="AJ405" s="19"/>
      <c r="AK405" s="19"/>
    </row>
    <row r="406" spans="1:37" ht="13.5" customHeight="1" x14ac:dyDescent="0.2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  <c r="AA406" s="19"/>
      <c r="AB406" s="19"/>
      <c r="AC406" s="19"/>
      <c r="AD406" s="19"/>
      <c r="AE406" s="19"/>
      <c r="AF406" s="19"/>
      <c r="AG406" s="19"/>
      <c r="AH406" s="19"/>
      <c r="AI406" s="19"/>
      <c r="AJ406" s="19"/>
      <c r="AK406" s="19"/>
    </row>
    <row r="407" spans="1:37" ht="13.5" customHeight="1" x14ac:dyDescent="0.2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  <c r="AA407" s="19"/>
      <c r="AB407" s="19"/>
      <c r="AC407" s="19"/>
      <c r="AD407" s="19"/>
      <c r="AE407" s="19"/>
      <c r="AF407" s="19"/>
      <c r="AG407" s="19"/>
      <c r="AH407" s="19"/>
      <c r="AI407" s="19"/>
      <c r="AJ407" s="19"/>
      <c r="AK407" s="19"/>
    </row>
    <row r="408" spans="1:37" ht="13.5" customHeight="1" x14ac:dyDescent="0.2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  <c r="AA408" s="19"/>
      <c r="AB408" s="19"/>
      <c r="AC408" s="19"/>
      <c r="AD408" s="19"/>
      <c r="AE408" s="19"/>
      <c r="AF408" s="19"/>
      <c r="AG408" s="19"/>
      <c r="AH408" s="19"/>
      <c r="AI408" s="19"/>
      <c r="AJ408" s="19"/>
      <c r="AK408" s="19"/>
    </row>
    <row r="409" spans="1:37" ht="13.5" customHeight="1" x14ac:dyDescent="0.2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  <c r="AA409" s="19"/>
      <c r="AB409" s="19"/>
      <c r="AC409" s="19"/>
      <c r="AD409" s="19"/>
      <c r="AE409" s="19"/>
      <c r="AF409" s="19"/>
      <c r="AG409" s="19"/>
      <c r="AH409" s="19"/>
      <c r="AI409" s="19"/>
      <c r="AJ409" s="19"/>
      <c r="AK409" s="19"/>
    </row>
    <row r="410" spans="1:37" ht="13.5" customHeight="1" x14ac:dyDescent="0.2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  <c r="AA410" s="19"/>
      <c r="AB410" s="19"/>
      <c r="AC410" s="19"/>
      <c r="AD410" s="19"/>
      <c r="AE410" s="19"/>
      <c r="AF410" s="19"/>
      <c r="AG410" s="19"/>
      <c r="AH410" s="19"/>
      <c r="AI410" s="19"/>
      <c r="AJ410" s="19"/>
      <c r="AK410" s="19"/>
    </row>
    <row r="411" spans="1:37" ht="13.5" customHeight="1" x14ac:dyDescent="0.2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  <c r="AA411" s="19"/>
      <c r="AB411" s="19"/>
      <c r="AC411" s="19"/>
      <c r="AD411" s="19"/>
      <c r="AE411" s="19"/>
      <c r="AF411" s="19"/>
      <c r="AG411" s="19"/>
      <c r="AH411" s="19"/>
      <c r="AI411" s="19"/>
      <c r="AJ411" s="19"/>
      <c r="AK411" s="19"/>
    </row>
    <row r="412" spans="1:37" ht="13.5" customHeight="1" x14ac:dyDescent="0.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  <c r="AA412" s="19"/>
      <c r="AB412" s="19"/>
      <c r="AC412" s="19"/>
      <c r="AD412" s="19"/>
      <c r="AE412" s="19"/>
      <c r="AF412" s="19"/>
      <c r="AG412" s="19"/>
      <c r="AH412" s="19"/>
      <c r="AI412" s="19"/>
      <c r="AJ412" s="19"/>
      <c r="AK412" s="19"/>
    </row>
    <row r="413" spans="1:37" ht="13.5" customHeight="1" x14ac:dyDescent="0.2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  <c r="AA413" s="19"/>
      <c r="AB413" s="19"/>
      <c r="AC413" s="19"/>
      <c r="AD413" s="19"/>
      <c r="AE413" s="19"/>
      <c r="AF413" s="19"/>
      <c r="AG413" s="19"/>
      <c r="AH413" s="19"/>
      <c r="AI413" s="19"/>
      <c r="AJ413" s="19"/>
      <c r="AK413" s="19"/>
    </row>
    <row r="414" spans="1:37" ht="13.5" customHeight="1" x14ac:dyDescent="0.2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  <c r="AA414" s="19"/>
      <c r="AB414" s="19"/>
      <c r="AC414" s="19"/>
      <c r="AD414" s="19"/>
      <c r="AE414" s="19"/>
      <c r="AF414" s="19"/>
      <c r="AG414" s="19"/>
      <c r="AH414" s="19"/>
      <c r="AI414" s="19"/>
      <c r="AJ414" s="19"/>
      <c r="AK414" s="19"/>
    </row>
    <row r="415" spans="1:37" ht="13.5" customHeight="1" x14ac:dyDescent="0.2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  <c r="AA415" s="19"/>
      <c r="AB415" s="19"/>
      <c r="AC415" s="19"/>
      <c r="AD415" s="19"/>
      <c r="AE415" s="19"/>
      <c r="AF415" s="19"/>
      <c r="AG415" s="19"/>
      <c r="AH415" s="19"/>
      <c r="AI415" s="19"/>
      <c r="AJ415" s="19"/>
      <c r="AK415" s="19"/>
    </row>
    <row r="416" spans="1:37" ht="13.5" customHeight="1" x14ac:dyDescent="0.2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  <c r="AA416" s="19"/>
      <c r="AB416" s="19"/>
      <c r="AC416" s="19"/>
      <c r="AD416" s="19"/>
      <c r="AE416" s="19"/>
      <c r="AF416" s="19"/>
      <c r="AG416" s="19"/>
      <c r="AH416" s="19"/>
      <c r="AI416" s="19"/>
      <c r="AJ416" s="19"/>
      <c r="AK416" s="19"/>
    </row>
    <row r="417" spans="1:37" ht="13.5" customHeight="1" x14ac:dyDescent="0.2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  <c r="AA417" s="19"/>
      <c r="AB417" s="19"/>
      <c r="AC417" s="19"/>
      <c r="AD417" s="19"/>
      <c r="AE417" s="19"/>
      <c r="AF417" s="19"/>
      <c r="AG417" s="19"/>
      <c r="AH417" s="19"/>
      <c r="AI417" s="19"/>
      <c r="AJ417" s="19"/>
      <c r="AK417" s="19"/>
    </row>
    <row r="418" spans="1:37" ht="13.5" customHeight="1" x14ac:dyDescent="0.2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  <c r="AA418" s="19"/>
      <c r="AB418" s="19"/>
      <c r="AC418" s="19"/>
      <c r="AD418" s="19"/>
      <c r="AE418" s="19"/>
      <c r="AF418" s="19"/>
      <c r="AG418" s="19"/>
      <c r="AH418" s="19"/>
      <c r="AI418" s="19"/>
      <c r="AJ418" s="19"/>
      <c r="AK418" s="19"/>
    </row>
    <row r="419" spans="1:37" ht="13.5" customHeight="1" x14ac:dyDescent="0.2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  <c r="AA419" s="19"/>
      <c r="AB419" s="19"/>
      <c r="AC419" s="19"/>
      <c r="AD419" s="19"/>
      <c r="AE419" s="19"/>
      <c r="AF419" s="19"/>
      <c r="AG419" s="19"/>
      <c r="AH419" s="19"/>
      <c r="AI419" s="19"/>
      <c r="AJ419" s="19"/>
      <c r="AK419" s="19"/>
    </row>
    <row r="420" spans="1:37" ht="13.5" customHeight="1" x14ac:dyDescent="0.2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  <c r="AA420" s="19"/>
      <c r="AB420" s="19"/>
      <c r="AC420" s="19"/>
      <c r="AD420" s="19"/>
      <c r="AE420" s="19"/>
      <c r="AF420" s="19"/>
      <c r="AG420" s="19"/>
      <c r="AH420" s="19"/>
      <c r="AI420" s="19"/>
      <c r="AJ420" s="19"/>
      <c r="AK420" s="19"/>
    </row>
    <row r="421" spans="1:37" ht="13.5" customHeight="1" x14ac:dyDescent="0.2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  <c r="AA421" s="19"/>
      <c r="AB421" s="19"/>
      <c r="AC421" s="19"/>
      <c r="AD421" s="19"/>
      <c r="AE421" s="19"/>
      <c r="AF421" s="19"/>
      <c r="AG421" s="19"/>
      <c r="AH421" s="19"/>
      <c r="AI421" s="19"/>
      <c r="AJ421" s="19"/>
      <c r="AK421" s="19"/>
    </row>
    <row r="422" spans="1:37" ht="13.5" customHeight="1" x14ac:dyDescent="0.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  <c r="AA422" s="19"/>
      <c r="AB422" s="19"/>
      <c r="AC422" s="19"/>
      <c r="AD422" s="19"/>
      <c r="AE422" s="19"/>
      <c r="AF422" s="19"/>
      <c r="AG422" s="19"/>
      <c r="AH422" s="19"/>
      <c r="AI422" s="19"/>
      <c r="AJ422" s="19"/>
      <c r="AK422" s="19"/>
    </row>
    <row r="423" spans="1:37" ht="13.5" customHeight="1" x14ac:dyDescent="0.2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  <c r="AA423" s="19"/>
      <c r="AB423" s="19"/>
      <c r="AC423" s="19"/>
      <c r="AD423" s="19"/>
      <c r="AE423" s="19"/>
      <c r="AF423" s="19"/>
      <c r="AG423" s="19"/>
      <c r="AH423" s="19"/>
      <c r="AI423" s="19"/>
      <c r="AJ423" s="19"/>
      <c r="AK423" s="19"/>
    </row>
    <row r="424" spans="1:37" ht="13.5" customHeight="1" x14ac:dyDescent="0.2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  <c r="AA424" s="19"/>
      <c r="AB424" s="19"/>
      <c r="AC424" s="19"/>
      <c r="AD424" s="19"/>
      <c r="AE424" s="19"/>
      <c r="AF424" s="19"/>
      <c r="AG424" s="19"/>
      <c r="AH424" s="19"/>
      <c r="AI424" s="19"/>
      <c r="AJ424" s="19"/>
      <c r="AK424" s="19"/>
    </row>
    <row r="425" spans="1:37" ht="13.5" customHeight="1" x14ac:dyDescent="0.2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  <c r="AA425" s="19"/>
      <c r="AB425" s="19"/>
      <c r="AC425" s="19"/>
      <c r="AD425" s="19"/>
      <c r="AE425" s="19"/>
      <c r="AF425" s="19"/>
      <c r="AG425" s="19"/>
      <c r="AH425" s="19"/>
      <c r="AI425" s="19"/>
      <c r="AJ425" s="19"/>
      <c r="AK425" s="19"/>
    </row>
    <row r="426" spans="1:37" ht="13.5" customHeight="1" x14ac:dyDescent="0.2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  <c r="AA426" s="19"/>
      <c r="AB426" s="19"/>
      <c r="AC426" s="19"/>
      <c r="AD426" s="19"/>
      <c r="AE426" s="19"/>
      <c r="AF426" s="19"/>
      <c r="AG426" s="19"/>
      <c r="AH426" s="19"/>
      <c r="AI426" s="19"/>
      <c r="AJ426" s="19"/>
      <c r="AK426" s="19"/>
    </row>
    <row r="427" spans="1:37" ht="13.5" customHeight="1" x14ac:dyDescent="0.2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  <c r="AA427" s="19"/>
      <c r="AB427" s="19"/>
      <c r="AC427" s="19"/>
      <c r="AD427" s="19"/>
      <c r="AE427" s="19"/>
      <c r="AF427" s="19"/>
      <c r="AG427" s="19"/>
      <c r="AH427" s="19"/>
      <c r="AI427" s="19"/>
      <c r="AJ427" s="19"/>
      <c r="AK427" s="19"/>
    </row>
    <row r="428" spans="1:37" ht="13.5" customHeight="1" x14ac:dyDescent="0.2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  <c r="AA428" s="19"/>
      <c r="AB428" s="19"/>
      <c r="AC428" s="19"/>
      <c r="AD428" s="19"/>
      <c r="AE428" s="19"/>
      <c r="AF428" s="19"/>
      <c r="AG428" s="19"/>
      <c r="AH428" s="19"/>
      <c r="AI428" s="19"/>
      <c r="AJ428" s="19"/>
      <c r="AK428" s="19"/>
    </row>
    <row r="429" spans="1:37" ht="13.5" customHeight="1" x14ac:dyDescent="0.2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  <c r="AA429" s="19"/>
      <c r="AB429" s="19"/>
      <c r="AC429" s="19"/>
      <c r="AD429" s="19"/>
      <c r="AE429" s="19"/>
      <c r="AF429" s="19"/>
      <c r="AG429" s="19"/>
      <c r="AH429" s="19"/>
      <c r="AI429" s="19"/>
      <c r="AJ429" s="19"/>
      <c r="AK429" s="19"/>
    </row>
    <row r="430" spans="1:37" ht="13.5" customHeight="1" x14ac:dyDescent="0.2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  <c r="AA430" s="19"/>
      <c r="AB430" s="19"/>
      <c r="AC430" s="19"/>
      <c r="AD430" s="19"/>
      <c r="AE430" s="19"/>
      <c r="AF430" s="19"/>
      <c r="AG430" s="19"/>
      <c r="AH430" s="19"/>
      <c r="AI430" s="19"/>
      <c r="AJ430" s="19"/>
      <c r="AK430" s="19"/>
    </row>
    <row r="431" spans="1:37" ht="13.5" customHeight="1" x14ac:dyDescent="0.2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  <c r="AA431" s="19"/>
      <c r="AB431" s="19"/>
      <c r="AC431" s="19"/>
      <c r="AD431" s="19"/>
      <c r="AE431" s="19"/>
      <c r="AF431" s="19"/>
      <c r="AG431" s="19"/>
      <c r="AH431" s="19"/>
      <c r="AI431" s="19"/>
      <c r="AJ431" s="19"/>
      <c r="AK431" s="19"/>
    </row>
    <row r="432" spans="1:37" ht="13.5" customHeight="1" x14ac:dyDescent="0.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  <c r="AA432" s="19"/>
      <c r="AB432" s="19"/>
      <c r="AC432" s="19"/>
      <c r="AD432" s="19"/>
      <c r="AE432" s="19"/>
      <c r="AF432" s="19"/>
      <c r="AG432" s="19"/>
      <c r="AH432" s="19"/>
      <c r="AI432" s="19"/>
      <c r="AJ432" s="19"/>
      <c r="AK432" s="19"/>
    </row>
    <row r="433" spans="1:37" ht="13.5" customHeight="1" x14ac:dyDescent="0.2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  <c r="AA433" s="19"/>
      <c r="AB433" s="19"/>
      <c r="AC433" s="19"/>
      <c r="AD433" s="19"/>
      <c r="AE433" s="19"/>
      <c r="AF433" s="19"/>
      <c r="AG433" s="19"/>
      <c r="AH433" s="19"/>
      <c r="AI433" s="19"/>
      <c r="AJ433" s="19"/>
      <c r="AK433" s="19"/>
    </row>
    <row r="434" spans="1:37" ht="13.5" customHeight="1" x14ac:dyDescent="0.2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  <c r="AA434" s="19"/>
      <c r="AB434" s="19"/>
      <c r="AC434" s="19"/>
      <c r="AD434" s="19"/>
      <c r="AE434" s="19"/>
      <c r="AF434" s="19"/>
      <c r="AG434" s="19"/>
      <c r="AH434" s="19"/>
      <c r="AI434" s="19"/>
      <c r="AJ434" s="19"/>
      <c r="AK434" s="19"/>
    </row>
    <row r="435" spans="1:37" ht="13.5" customHeight="1" x14ac:dyDescent="0.2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  <c r="AA435" s="19"/>
      <c r="AB435" s="19"/>
      <c r="AC435" s="19"/>
      <c r="AD435" s="19"/>
      <c r="AE435" s="19"/>
      <c r="AF435" s="19"/>
      <c r="AG435" s="19"/>
      <c r="AH435" s="19"/>
      <c r="AI435" s="19"/>
      <c r="AJ435" s="19"/>
      <c r="AK435" s="19"/>
    </row>
    <row r="436" spans="1:37" ht="13.5" customHeight="1" x14ac:dyDescent="0.2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  <c r="AA436" s="19"/>
      <c r="AB436" s="19"/>
      <c r="AC436" s="19"/>
      <c r="AD436" s="19"/>
      <c r="AE436" s="19"/>
      <c r="AF436" s="19"/>
      <c r="AG436" s="19"/>
      <c r="AH436" s="19"/>
      <c r="AI436" s="19"/>
      <c r="AJ436" s="19"/>
      <c r="AK436" s="19"/>
    </row>
    <row r="437" spans="1:37" ht="13.5" customHeight="1" x14ac:dyDescent="0.2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  <c r="AA437" s="19"/>
      <c r="AB437" s="19"/>
      <c r="AC437" s="19"/>
      <c r="AD437" s="19"/>
      <c r="AE437" s="19"/>
      <c r="AF437" s="19"/>
      <c r="AG437" s="19"/>
      <c r="AH437" s="19"/>
      <c r="AI437" s="19"/>
      <c r="AJ437" s="19"/>
      <c r="AK437" s="19"/>
    </row>
    <row r="438" spans="1:37" ht="13.5" customHeight="1" x14ac:dyDescent="0.2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  <c r="AA438" s="19"/>
      <c r="AB438" s="19"/>
      <c r="AC438" s="19"/>
      <c r="AD438" s="19"/>
      <c r="AE438" s="19"/>
      <c r="AF438" s="19"/>
      <c r="AG438" s="19"/>
      <c r="AH438" s="19"/>
      <c r="AI438" s="19"/>
      <c r="AJ438" s="19"/>
      <c r="AK438" s="19"/>
    </row>
    <row r="439" spans="1:37" ht="13.5" customHeight="1" x14ac:dyDescent="0.2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  <c r="AA439" s="19"/>
      <c r="AB439" s="19"/>
      <c r="AC439" s="19"/>
      <c r="AD439" s="19"/>
      <c r="AE439" s="19"/>
      <c r="AF439" s="19"/>
      <c r="AG439" s="19"/>
      <c r="AH439" s="19"/>
      <c r="AI439" s="19"/>
      <c r="AJ439" s="19"/>
      <c r="AK439" s="19"/>
    </row>
    <row r="440" spans="1:37" ht="13.5" customHeight="1" x14ac:dyDescent="0.2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  <c r="AA440" s="19"/>
      <c r="AB440" s="19"/>
      <c r="AC440" s="19"/>
      <c r="AD440" s="19"/>
      <c r="AE440" s="19"/>
      <c r="AF440" s="19"/>
      <c r="AG440" s="19"/>
      <c r="AH440" s="19"/>
      <c r="AI440" s="19"/>
      <c r="AJ440" s="19"/>
      <c r="AK440" s="19"/>
    </row>
    <row r="441" spans="1:37" ht="13.5" customHeight="1" x14ac:dyDescent="0.2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  <c r="AA441" s="19"/>
      <c r="AB441" s="19"/>
      <c r="AC441" s="19"/>
      <c r="AD441" s="19"/>
      <c r="AE441" s="19"/>
      <c r="AF441" s="19"/>
      <c r="AG441" s="19"/>
      <c r="AH441" s="19"/>
      <c r="AI441" s="19"/>
      <c r="AJ441" s="19"/>
      <c r="AK441" s="19"/>
    </row>
    <row r="442" spans="1:37" ht="13.5" customHeight="1" x14ac:dyDescent="0.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  <c r="AA442" s="19"/>
      <c r="AB442" s="19"/>
      <c r="AC442" s="19"/>
      <c r="AD442" s="19"/>
      <c r="AE442" s="19"/>
      <c r="AF442" s="19"/>
      <c r="AG442" s="19"/>
      <c r="AH442" s="19"/>
      <c r="AI442" s="19"/>
      <c r="AJ442" s="19"/>
      <c r="AK442" s="19"/>
    </row>
    <row r="443" spans="1:37" ht="13.5" customHeight="1" x14ac:dyDescent="0.2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  <c r="AA443" s="19"/>
      <c r="AB443" s="19"/>
      <c r="AC443" s="19"/>
      <c r="AD443" s="19"/>
      <c r="AE443" s="19"/>
      <c r="AF443" s="19"/>
      <c r="AG443" s="19"/>
      <c r="AH443" s="19"/>
      <c r="AI443" s="19"/>
      <c r="AJ443" s="19"/>
      <c r="AK443" s="19"/>
    </row>
    <row r="444" spans="1:37" ht="13.5" customHeight="1" x14ac:dyDescent="0.2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  <c r="AA444" s="19"/>
      <c r="AB444" s="19"/>
      <c r="AC444" s="19"/>
      <c r="AD444" s="19"/>
      <c r="AE444" s="19"/>
      <c r="AF444" s="19"/>
      <c r="AG444" s="19"/>
      <c r="AH444" s="19"/>
      <c r="AI444" s="19"/>
      <c r="AJ444" s="19"/>
      <c r="AK444" s="19"/>
    </row>
    <row r="445" spans="1:37" ht="13.5" customHeight="1" x14ac:dyDescent="0.2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  <c r="AA445" s="19"/>
      <c r="AB445" s="19"/>
      <c r="AC445" s="19"/>
      <c r="AD445" s="19"/>
      <c r="AE445" s="19"/>
      <c r="AF445" s="19"/>
      <c r="AG445" s="19"/>
      <c r="AH445" s="19"/>
      <c r="AI445" s="19"/>
      <c r="AJ445" s="19"/>
      <c r="AK445" s="19"/>
    </row>
    <row r="446" spans="1:37" ht="13.5" customHeight="1" x14ac:dyDescent="0.2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  <c r="AA446" s="19"/>
      <c r="AB446" s="19"/>
      <c r="AC446" s="19"/>
      <c r="AD446" s="19"/>
      <c r="AE446" s="19"/>
      <c r="AF446" s="19"/>
      <c r="AG446" s="19"/>
      <c r="AH446" s="19"/>
      <c r="AI446" s="19"/>
      <c r="AJ446" s="19"/>
      <c r="AK446" s="19"/>
    </row>
    <row r="447" spans="1:37" ht="13.5" customHeight="1" x14ac:dyDescent="0.2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  <c r="AA447" s="19"/>
      <c r="AB447" s="19"/>
      <c r="AC447" s="19"/>
      <c r="AD447" s="19"/>
      <c r="AE447" s="19"/>
      <c r="AF447" s="19"/>
      <c r="AG447" s="19"/>
      <c r="AH447" s="19"/>
      <c r="AI447" s="19"/>
      <c r="AJ447" s="19"/>
      <c r="AK447" s="19"/>
    </row>
    <row r="448" spans="1:37" ht="13.5" customHeight="1" x14ac:dyDescent="0.2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  <c r="AA448" s="19"/>
      <c r="AB448" s="19"/>
      <c r="AC448" s="19"/>
      <c r="AD448" s="19"/>
      <c r="AE448" s="19"/>
      <c r="AF448" s="19"/>
      <c r="AG448" s="19"/>
      <c r="AH448" s="19"/>
      <c r="AI448" s="19"/>
      <c r="AJ448" s="19"/>
      <c r="AK448" s="19"/>
    </row>
    <row r="449" spans="1:37" ht="13.5" customHeight="1" x14ac:dyDescent="0.2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  <c r="AA449" s="19"/>
      <c r="AB449" s="19"/>
      <c r="AC449" s="19"/>
      <c r="AD449" s="19"/>
      <c r="AE449" s="19"/>
      <c r="AF449" s="19"/>
      <c r="AG449" s="19"/>
      <c r="AH449" s="19"/>
      <c r="AI449" s="19"/>
      <c r="AJ449" s="19"/>
      <c r="AK449" s="19"/>
    </row>
    <row r="450" spans="1:37" ht="13.5" customHeight="1" x14ac:dyDescent="0.2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  <c r="AA450" s="19"/>
      <c r="AB450" s="19"/>
      <c r="AC450" s="19"/>
      <c r="AD450" s="19"/>
      <c r="AE450" s="19"/>
      <c r="AF450" s="19"/>
      <c r="AG450" s="19"/>
      <c r="AH450" s="19"/>
      <c r="AI450" s="19"/>
      <c r="AJ450" s="19"/>
      <c r="AK450" s="19"/>
    </row>
    <row r="451" spans="1:37" ht="13.5" customHeight="1" x14ac:dyDescent="0.2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  <c r="AA451" s="19"/>
      <c r="AB451" s="19"/>
      <c r="AC451" s="19"/>
      <c r="AD451" s="19"/>
      <c r="AE451" s="19"/>
      <c r="AF451" s="19"/>
      <c r="AG451" s="19"/>
      <c r="AH451" s="19"/>
      <c r="AI451" s="19"/>
      <c r="AJ451" s="19"/>
      <c r="AK451" s="19"/>
    </row>
    <row r="452" spans="1:37" ht="13.5" customHeight="1" x14ac:dyDescent="0.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  <c r="AA452" s="19"/>
      <c r="AB452" s="19"/>
      <c r="AC452" s="19"/>
      <c r="AD452" s="19"/>
      <c r="AE452" s="19"/>
      <c r="AF452" s="19"/>
      <c r="AG452" s="19"/>
      <c r="AH452" s="19"/>
      <c r="AI452" s="19"/>
      <c r="AJ452" s="19"/>
      <c r="AK452" s="19"/>
    </row>
    <row r="453" spans="1:37" ht="13.5" customHeight="1" x14ac:dyDescent="0.2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  <c r="AA453" s="19"/>
      <c r="AB453" s="19"/>
      <c r="AC453" s="19"/>
      <c r="AD453" s="19"/>
      <c r="AE453" s="19"/>
      <c r="AF453" s="19"/>
      <c r="AG453" s="19"/>
      <c r="AH453" s="19"/>
      <c r="AI453" s="19"/>
      <c r="AJ453" s="19"/>
      <c r="AK453" s="19"/>
    </row>
    <row r="454" spans="1:37" ht="13.5" customHeight="1" x14ac:dyDescent="0.2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  <c r="AA454" s="19"/>
      <c r="AB454" s="19"/>
      <c r="AC454" s="19"/>
      <c r="AD454" s="19"/>
      <c r="AE454" s="19"/>
      <c r="AF454" s="19"/>
      <c r="AG454" s="19"/>
      <c r="AH454" s="19"/>
      <c r="AI454" s="19"/>
      <c r="AJ454" s="19"/>
      <c r="AK454" s="19"/>
    </row>
    <row r="455" spans="1:37" ht="13.5" customHeight="1" x14ac:dyDescent="0.2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  <c r="AA455" s="19"/>
      <c r="AB455" s="19"/>
      <c r="AC455" s="19"/>
      <c r="AD455" s="19"/>
      <c r="AE455" s="19"/>
      <c r="AF455" s="19"/>
      <c r="AG455" s="19"/>
      <c r="AH455" s="19"/>
      <c r="AI455" s="19"/>
      <c r="AJ455" s="19"/>
      <c r="AK455" s="19"/>
    </row>
    <row r="456" spans="1:37" ht="13.5" customHeight="1" x14ac:dyDescent="0.2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  <c r="AA456" s="19"/>
      <c r="AB456" s="19"/>
      <c r="AC456" s="19"/>
      <c r="AD456" s="19"/>
      <c r="AE456" s="19"/>
      <c r="AF456" s="19"/>
      <c r="AG456" s="19"/>
      <c r="AH456" s="19"/>
      <c r="AI456" s="19"/>
      <c r="AJ456" s="19"/>
      <c r="AK456" s="19"/>
    </row>
    <row r="457" spans="1:37" ht="13.5" customHeight="1" x14ac:dyDescent="0.2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  <c r="AA457" s="19"/>
      <c r="AB457" s="19"/>
      <c r="AC457" s="19"/>
      <c r="AD457" s="19"/>
      <c r="AE457" s="19"/>
      <c r="AF457" s="19"/>
      <c r="AG457" s="19"/>
      <c r="AH457" s="19"/>
      <c r="AI457" s="19"/>
      <c r="AJ457" s="19"/>
      <c r="AK457" s="19"/>
    </row>
    <row r="458" spans="1:37" ht="13.5" customHeight="1" x14ac:dyDescent="0.2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  <c r="AA458" s="19"/>
      <c r="AB458" s="19"/>
      <c r="AC458" s="19"/>
      <c r="AD458" s="19"/>
      <c r="AE458" s="19"/>
      <c r="AF458" s="19"/>
      <c r="AG458" s="19"/>
      <c r="AH458" s="19"/>
      <c r="AI458" s="19"/>
      <c r="AJ458" s="19"/>
      <c r="AK458" s="19"/>
    </row>
    <row r="459" spans="1:37" ht="13.5" customHeight="1" x14ac:dyDescent="0.2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  <c r="AA459" s="19"/>
      <c r="AB459" s="19"/>
      <c r="AC459" s="19"/>
      <c r="AD459" s="19"/>
      <c r="AE459" s="19"/>
      <c r="AF459" s="19"/>
      <c r="AG459" s="19"/>
      <c r="AH459" s="19"/>
      <c r="AI459" s="19"/>
      <c r="AJ459" s="19"/>
      <c r="AK459" s="19"/>
    </row>
    <row r="460" spans="1:37" ht="13.5" customHeight="1" x14ac:dyDescent="0.2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  <c r="AA460" s="19"/>
      <c r="AB460" s="19"/>
      <c r="AC460" s="19"/>
      <c r="AD460" s="19"/>
      <c r="AE460" s="19"/>
      <c r="AF460" s="19"/>
      <c r="AG460" s="19"/>
      <c r="AH460" s="19"/>
      <c r="AI460" s="19"/>
      <c r="AJ460" s="19"/>
      <c r="AK460" s="19"/>
    </row>
    <row r="461" spans="1:37" ht="13.5" customHeight="1" x14ac:dyDescent="0.2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  <c r="AA461" s="19"/>
      <c r="AB461" s="19"/>
      <c r="AC461" s="19"/>
      <c r="AD461" s="19"/>
      <c r="AE461" s="19"/>
      <c r="AF461" s="19"/>
      <c r="AG461" s="19"/>
      <c r="AH461" s="19"/>
      <c r="AI461" s="19"/>
      <c r="AJ461" s="19"/>
      <c r="AK461" s="19"/>
    </row>
    <row r="462" spans="1:37" ht="13.5" customHeight="1" x14ac:dyDescent="0.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  <c r="AA462" s="19"/>
      <c r="AB462" s="19"/>
      <c r="AC462" s="19"/>
      <c r="AD462" s="19"/>
      <c r="AE462" s="19"/>
      <c r="AF462" s="19"/>
      <c r="AG462" s="19"/>
      <c r="AH462" s="19"/>
      <c r="AI462" s="19"/>
      <c r="AJ462" s="19"/>
      <c r="AK462" s="19"/>
    </row>
    <row r="463" spans="1:37" ht="13.5" customHeight="1" x14ac:dyDescent="0.2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  <c r="AA463" s="19"/>
      <c r="AB463" s="19"/>
      <c r="AC463" s="19"/>
      <c r="AD463" s="19"/>
      <c r="AE463" s="19"/>
      <c r="AF463" s="19"/>
      <c r="AG463" s="19"/>
      <c r="AH463" s="19"/>
      <c r="AI463" s="19"/>
      <c r="AJ463" s="19"/>
      <c r="AK463" s="19"/>
    </row>
    <row r="464" spans="1:37" ht="13.5" customHeight="1" x14ac:dyDescent="0.2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  <c r="AA464" s="19"/>
      <c r="AB464" s="19"/>
      <c r="AC464" s="19"/>
      <c r="AD464" s="19"/>
      <c r="AE464" s="19"/>
      <c r="AF464" s="19"/>
      <c r="AG464" s="19"/>
      <c r="AH464" s="19"/>
      <c r="AI464" s="19"/>
      <c r="AJ464" s="19"/>
      <c r="AK464" s="19"/>
    </row>
    <row r="465" spans="1:37" ht="13.5" customHeight="1" x14ac:dyDescent="0.2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  <c r="AA465" s="19"/>
      <c r="AB465" s="19"/>
      <c r="AC465" s="19"/>
      <c r="AD465" s="19"/>
      <c r="AE465" s="19"/>
      <c r="AF465" s="19"/>
      <c r="AG465" s="19"/>
      <c r="AH465" s="19"/>
      <c r="AI465" s="19"/>
      <c r="AJ465" s="19"/>
      <c r="AK465" s="19"/>
    </row>
    <row r="466" spans="1:37" ht="13.5" customHeight="1" x14ac:dyDescent="0.2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  <c r="AA466" s="19"/>
      <c r="AB466" s="19"/>
      <c r="AC466" s="19"/>
      <c r="AD466" s="19"/>
      <c r="AE466" s="19"/>
      <c r="AF466" s="19"/>
      <c r="AG466" s="19"/>
      <c r="AH466" s="19"/>
      <c r="AI466" s="19"/>
      <c r="AJ466" s="19"/>
      <c r="AK466" s="19"/>
    </row>
    <row r="467" spans="1:37" ht="13.5" customHeight="1" x14ac:dyDescent="0.2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  <c r="AA467" s="19"/>
      <c r="AB467" s="19"/>
      <c r="AC467" s="19"/>
      <c r="AD467" s="19"/>
      <c r="AE467" s="19"/>
      <c r="AF467" s="19"/>
      <c r="AG467" s="19"/>
      <c r="AH467" s="19"/>
      <c r="AI467" s="19"/>
      <c r="AJ467" s="19"/>
      <c r="AK467" s="19"/>
    </row>
    <row r="468" spans="1:37" ht="13.5" customHeight="1" x14ac:dyDescent="0.2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  <c r="AA468" s="19"/>
      <c r="AB468" s="19"/>
      <c r="AC468" s="19"/>
      <c r="AD468" s="19"/>
      <c r="AE468" s="19"/>
      <c r="AF468" s="19"/>
      <c r="AG468" s="19"/>
      <c r="AH468" s="19"/>
      <c r="AI468" s="19"/>
      <c r="AJ468" s="19"/>
      <c r="AK468" s="19"/>
    </row>
    <row r="469" spans="1:37" ht="13.5" customHeight="1" x14ac:dyDescent="0.2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  <c r="AA469" s="19"/>
      <c r="AB469" s="19"/>
      <c r="AC469" s="19"/>
      <c r="AD469" s="19"/>
      <c r="AE469" s="19"/>
      <c r="AF469" s="19"/>
      <c r="AG469" s="19"/>
      <c r="AH469" s="19"/>
      <c r="AI469" s="19"/>
      <c r="AJ469" s="19"/>
      <c r="AK469" s="19"/>
    </row>
    <row r="470" spans="1:37" ht="13.5" customHeight="1" x14ac:dyDescent="0.2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  <c r="AA470" s="19"/>
      <c r="AB470" s="19"/>
      <c r="AC470" s="19"/>
      <c r="AD470" s="19"/>
      <c r="AE470" s="19"/>
      <c r="AF470" s="19"/>
      <c r="AG470" s="19"/>
      <c r="AH470" s="19"/>
      <c r="AI470" s="19"/>
      <c r="AJ470" s="19"/>
      <c r="AK470" s="19"/>
    </row>
    <row r="471" spans="1:37" ht="13.5" customHeight="1" x14ac:dyDescent="0.2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  <c r="AA471" s="19"/>
      <c r="AB471" s="19"/>
      <c r="AC471" s="19"/>
      <c r="AD471" s="19"/>
      <c r="AE471" s="19"/>
      <c r="AF471" s="19"/>
      <c r="AG471" s="19"/>
      <c r="AH471" s="19"/>
      <c r="AI471" s="19"/>
      <c r="AJ471" s="19"/>
      <c r="AK471" s="19"/>
    </row>
    <row r="472" spans="1:37" ht="13.5" customHeight="1" x14ac:dyDescent="0.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  <c r="AA472" s="19"/>
      <c r="AB472" s="19"/>
      <c r="AC472" s="19"/>
      <c r="AD472" s="19"/>
      <c r="AE472" s="19"/>
      <c r="AF472" s="19"/>
      <c r="AG472" s="19"/>
      <c r="AH472" s="19"/>
      <c r="AI472" s="19"/>
      <c r="AJ472" s="19"/>
      <c r="AK472" s="19"/>
    </row>
    <row r="473" spans="1:37" ht="13.5" customHeight="1" x14ac:dyDescent="0.2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  <c r="AA473" s="19"/>
      <c r="AB473" s="19"/>
      <c r="AC473" s="19"/>
      <c r="AD473" s="19"/>
      <c r="AE473" s="19"/>
      <c r="AF473" s="19"/>
      <c r="AG473" s="19"/>
      <c r="AH473" s="19"/>
      <c r="AI473" s="19"/>
      <c r="AJ473" s="19"/>
      <c r="AK473" s="19"/>
    </row>
    <row r="474" spans="1:37" ht="13.5" customHeight="1" x14ac:dyDescent="0.2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  <c r="AA474" s="19"/>
      <c r="AB474" s="19"/>
      <c r="AC474" s="19"/>
      <c r="AD474" s="19"/>
      <c r="AE474" s="19"/>
      <c r="AF474" s="19"/>
      <c r="AG474" s="19"/>
      <c r="AH474" s="19"/>
      <c r="AI474" s="19"/>
      <c r="AJ474" s="19"/>
      <c r="AK474" s="19"/>
    </row>
    <row r="475" spans="1:37" ht="13.5" customHeight="1" x14ac:dyDescent="0.2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  <c r="AA475" s="19"/>
      <c r="AB475" s="19"/>
      <c r="AC475" s="19"/>
      <c r="AD475" s="19"/>
      <c r="AE475" s="19"/>
      <c r="AF475" s="19"/>
      <c r="AG475" s="19"/>
      <c r="AH475" s="19"/>
      <c r="AI475" s="19"/>
      <c r="AJ475" s="19"/>
      <c r="AK475" s="19"/>
    </row>
    <row r="476" spans="1:37" ht="13.5" customHeight="1" x14ac:dyDescent="0.2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  <c r="AA476" s="19"/>
      <c r="AB476" s="19"/>
      <c r="AC476" s="19"/>
      <c r="AD476" s="19"/>
      <c r="AE476" s="19"/>
      <c r="AF476" s="19"/>
      <c r="AG476" s="19"/>
      <c r="AH476" s="19"/>
      <c r="AI476" s="19"/>
      <c r="AJ476" s="19"/>
      <c r="AK476" s="19"/>
    </row>
    <row r="477" spans="1:37" ht="13.5" customHeight="1" x14ac:dyDescent="0.2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  <c r="AA477" s="19"/>
      <c r="AB477" s="19"/>
      <c r="AC477" s="19"/>
      <c r="AD477" s="19"/>
      <c r="AE477" s="19"/>
      <c r="AF477" s="19"/>
      <c r="AG477" s="19"/>
      <c r="AH477" s="19"/>
      <c r="AI477" s="19"/>
      <c r="AJ477" s="19"/>
      <c r="AK477" s="19"/>
    </row>
    <row r="478" spans="1:37" ht="13.5" customHeight="1" x14ac:dyDescent="0.2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  <c r="AA478" s="19"/>
      <c r="AB478" s="19"/>
      <c r="AC478" s="19"/>
      <c r="AD478" s="19"/>
      <c r="AE478" s="19"/>
      <c r="AF478" s="19"/>
      <c r="AG478" s="19"/>
      <c r="AH478" s="19"/>
      <c r="AI478" s="19"/>
      <c r="AJ478" s="19"/>
      <c r="AK478" s="19"/>
    </row>
    <row r="479" spans="1:37" ht="13.5" customHeight="1" x14ac:dyDescent="0.2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  <c r="AA479" s="19"/>
      <c r="AB479" s="19"/>
      <c r="AC479" s="19"/>
      <c r="AD479" s="19"/>
      <c r="AE479" s="19"/>
      <c r="AF479" s="19"/>
      <c r="AG479" s="19"/>
      <c r="AH479" s="19"/>
      <c r="AI479" s="19"/>
      <c r="AJ479" s="19"/>
      <c r="AK479" s="19"/>
    </row>
    <row r="480" spans="1:37" ht="13.5" customHeight="1" x14ac:dyDescent="0.2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  <c r="AA480" s="19"/>
      <c r="AB480" s="19"/>
      <c r="AC480" s="19"/>
      <c r="AD480" s="19"/>
      <c r="AE480" s="19"/>
      <c r="AF480" s="19"/>
      <c r="AG480" s="19"/>
      <c r="AH480" s="19"/>
      <c r="AI480" s="19"/>
      <c r="AJ480" s="19"/>
      <c r="AK480" s="19"/>
    </row>
    <row r="481" spans="1:37" ht="13.5" customHeight="1" x14ac:dyDescent="0.2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  <c r="AA481" s="19"/>
      <c r="AB481" s="19"/>
      <c r="AC481" s="19"/>
      <c r="AD481" s="19"/>
      <c r="AE481" s="19"/>
      <c r="AF481" s="19"/>
      <c r="AG481" s="19"/>
      <c r="AH481" s="19"/>
      <c r="AI481" s="19"/>
      <c r="AJ481" s="19"/>
      <c r="AK481" s="19"/>
    </row>
    <row r="482" spans="1:37" ht="13.5" customHeight="1" x14ac:dyDescent="0.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  <c r="AA482" s="19"/>
      <c r="AB482" s="19"/>
      <c r="AC482" s="19"/>
      <c r="AD482" s="19"/>
      <c r="AE482" s="19"/>
      <c r="AF482" s="19"/>
      <c r="AG482" s="19"/>
      <c r="AH482" s="19"/>
      <c r="AI482" s="19"/>
      <c r="AJ482" s="19"/>
      <c r="AK482" s="19"/>
    </row>
    <row r="483" spans="1:37" ht="13.5" customHeight="1" x14ac:dyDescent="0.2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  <c r="AA483" s="19"/>
      <c r="AB483" s="19"/>
      <c r="AC483" s="19"/>
      <c r="AD483" s="19"/>
      <c r="AE483" s="19"/>
      <c r="AF483" s="19"/>
      <c r="AG483" s="19"/>
      <c r="AH483" s="19"/>
      <c r="AI483" s="19"/>
      <c r="AJ483" s="19"/>
      <c r="AK483" s="19"/>
    </row>
    <row r="484" spans="1:37" ht="13.5" customHeight="1" x14ac:dyDescent="0.2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  <c r="AA484" s="19"/>
      <c r="AB484" s="19"/>
      <c r="AC484" s="19"/>
      <c r="AD484" s="19"/>
      <c r="AE484" s="19"/>
      <c r="AF484" s="19"/>
      <c r="AG484" s="19"/>
      <c r="AH484" s="19"/>
      <c r="AI484" s="19"/>
      <c r="AJ484" s="19"/>
      <c r="AK484" s="19"/>
    </row>
    <row r="485" spans="1:37" ht="13.5" customHeight="1" x14ac:dyDescent="0.2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  <c r="AA485" s="19"/>
      <c r="AB485" s="19"/>
      <c r="AC485" s="19"/>
      <c r="AD485" s="19"/>
      <c r="AE485" s="19"/>
      <c r="AF485" s="19"/>
      <c r="AG485" s="19"/>
      <c r="AH485" s="19"/>
      <c r="AI485" s="19"/>
      <c r="AJ485" s="19"/>
      <c r="AK485" s="19"/>
    </row>
    <row r="486" spans="1:37" ht="13.5" customHeight="1" x14ac:dyDescent="0.2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  <c r="AA486" s="19"/>
      <c r="AB486" s="19"/>
      <c r="AC486" s="19"/>
      <c r="AD486" s="19"/>
      <c r="AE486" s="19"/>
      <c r="AF486" s="19"/>
      <c r="AG486" s="19"/>
      <c r="AH486" s="19"/>
      <c r="AI486" s="19"/>
      <c r="AJ486" s="19"/>
      <c r="AK486" s="19"/>
    </row>
    <row r="487" spans="1:37" ht="13.5" customHeight="1" x14ac:dyDescent="0.2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  <c r="AA487" s="19"/>
      <c r="AB487" s="19"/>
      <c r="AC487" s="19"/>
      <c r="AD487" s="19"/>
      <c r="AE487" s="19"/>
      <c r="AF487" s="19"/>
      <c r="AG487" s="19"/>
      <c r="AH487" s="19"/>
      <c r="AI487" s="19"/>
      <c r="AJ487" s="19"/>
      <c r="AK487" s="19"/>
    </row>
    <row r="488" spans="1:37" ht="13.5" customHeight="1" x14ac:dyDescent="0.2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  <c r="AA488" s="19"/>
      <c r="AB488" s="19"/>
      <c r="AC488" s="19"/>
      <c r="AD488" s="19"/>
      <c r="AE488" s="19"/>
      <c r="AF488" s="19"/>
      <c r="AG488" s="19"/>
      <c r="AH488" s="19"/>
      <c r="AI488" s="19"/>
      <c r="AJ488" s="19"/>
      <c r="AK488" s="19"/>
    </row>
    <row r="489" spans="1:37" ht="13.5" customHeight="1" x14ac:dyDescent="0.2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  <c r="AA489" s="19"/>
      <c r="AB489" s="19"/>
      <c r="AC489" s="19"/>
      <c r="AD489" s="19"/>
      <c r="AE489" s="19"/>
      <c r="AF489" s="19"/>
      <c r="AG489" s="19"/>
      <c r="AH489" s="19"/>
      <c r="AI489" s="19"/>
      <c r="AJ489" s="19"/>
      <c r="AK489" s="19"/>
    </row>
    <row r="490" spans="1:37" ht="13.5" customHeight="1" x14ac:dyDescent="0.2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  <c r="AA490" s="19"/>
      <c r="AB490" s="19"/>
      <c r="AC490" s="19"/>
      <c r="AD490" s="19"/>
      <c r="AE490" s="19"/>
      <c r="AF490" s="19"/>
      <c r="AG490" s="19"/>
      <c r="AH490" s="19"/>
      <c r="AI490" s="19"/>
      <c r="AJ490" s="19"/>
      <c r="AK490" s="19"/>
    </row>
    <row r="491" spans="1:37" ht="13.5" customHeight="1" x14ac:dyDescent="0.2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  <c r="AA491" s="19"/>
      <c r="AB491" s="19"/>
      <c r="AC491" s="19"/>
      <c r="AD491" s="19"/>
      <c r="AE491" s="19"/>
      <c r="AF491" s="19"/>
      <c r="AG491" s="19"/>
      <c r="AH491" s="19"/>
      <c r="AI491" s="19"/>
      <c r="AJ491" s="19"/>
      <c r="AK491" s="19"/>
    </row>
    <row r="492" spans="1:37" ht="13.5" customHeight="1" x14ac:dyDescent="0.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  <c r="AA492" s="19"/>
      <c r="AB492" s="19"/>
      <c r="AC492" s="19"/>
      <c r="AD492" s="19"/>
      <c r="AE492" s="19"/>
      <c r="AF492" s="19"/>
      <c r="AG492" s="19"/>
      <c r="AH492" s="19"/>
      <c r="AI492" s="19"/>
      <c r="AJ492" s="19"/>
      <c r="AK492" s="19"/>
    </row>
    <row r="493" spans="1:37" ht="13.5" customHeight="1" x14ac:dyDescent="0.2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  <c r="AA493" s="19"/>
      <c r="AB493" s="19"/>
      <c r="AC493" s="19"/>
      <c r="AD493" s="19"/>
      <c r="AE493" s="19"/>
      <c r="AF493" s="19"/>
      <c r="AG493" s="19"/>
      <c r="AH493" s="19"/>
      <c r="AI493" s="19"/>
      <c r="AJ493" s="19"/>
      <c r="AK493" s="19"/>
    </row>
    <row r="494" spans="1:37" ht="13.5" customHeight="1" x14ac:dyDescent="0.2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  <c r="AA494" s="19"/>
      <c r="AB494" s="19"/>
      <c r="AC494" s="19"/>
      <c r="AD494" s="19"/>
      <c r="AE494" s="19"/>
      <c r="AF494" s="19"/>
      <c r="AG494" s="19"/>
      <c r="AH494" s="19"/>
      <c r="AI494" s="19"/>
      <c r="AJ494" s="19"/>
      <c r="AK494" s="19"/>
    </row>
    <row r="495" spans="1:37" ht="13.5" customHeight="1" x14ac:dyDescent="0.2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  <c r="AA495" s="19"/>
      <c r="AB495" s="19"/>
      <c r="AC495" s="19"/>
      <c r="AD495" s="19"/>
      <c r="AE495" s="19"/>
      <c r="AF495" s="19"/>
      <c r="AG495" s="19"/>
      <c r="AH495" s="19"/>
      <c r="AI495" s="19"/>
      <c r="AJ495" s="19"/>
      <c r="AK495" s="19"/>
    </row>
    <row r="496" spans="1:37" ht="13.5" customHeight="1" x14ac:dyDescent="0.2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  <c r="AA496" s="19"/>
      <c r="AB496" s="19"/>
      <c r="AC496" s="19"/>
      <c r="AD496" s="19"/>
      <c r="AE496" s="19"/>
      <c r="AF496" s="19"/>
      <c r="AG496" s="19"/>
      <c r="AH496" s="19"/>
      <c r="AI496" s="19"/>
      <c r="AJ496" s="19"/>
      <c r="AK496" s="19"/>
    </row>
    <row r="497" spans="1:37" ht="13.5" customHeight="1" x14ac:dyDescent="0.2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  <c r="AA497" s="19"/>
      <c r="AB497" s="19"/>
      <c r="AC497" s="19"/>
      <c r="AD497" s="19"/>
      <c r="AE497" s="19"/>
      <c r="AF497" s="19"/>
      <c r="AG497" s="19"/>
      <c r="AH497" s="19"/>
      <c r="AI497" s="19"/>
      <c r="AJ497" s="19"/>
      <c r="AK497" s="19"/>
    </row>
    <row r="498" spans="1:37" ht="13.5" customHeight="1" x14ac:dyDescent="0.2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  <c r="AA498" s="19"/>
      <c r="AB498" s="19"/>
      <c r="AC498" s="19"/>
      <c r="AD498" s="19"/>
      <c r="AE498" s="19"/>
      <c r="AF498" s="19"/>
      <c r="AG498" s="19"/>
      <c r="AH498" s="19"/>
      <c r="AI498" s="19"/>
      <c r="AJ498" s="19"/>
      <c r="AK498" s="19"/>
    </row>
    <row r="499" spans="1:37" ht="13.5" customHeight="1" x14ac:dyDescent="0.2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  <c r="AA499" s="19"/>
      <c r="AB499" s="19"/>
      <c r="AC499" s="19"/>
      <c r="AD499" s="19"/>
      <c r="AE499" s="19"/>
      <c r="AF499" s="19"/>
      <c r="AG499" s="19"/>
      <c r="AH499" s="19"/>
      <c r="AI499" s="19"/>
      <c r="AJ499" s="19"/>
      <c r="AK499" s="19"/>
    </row>
    <row r="500" spans="1:37" ht="13.5" customHeight="1" x14ac:dyDescent="0.2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  <c r="AA500" s="19"/>
      <c r="AB500" s="19"/>
      <c r="AC500" s="19"/>
      <c r="AD500" s="19"/>
      <c r="AE500" s="19"/>
      <c r="AF500" s="19"/>
      <c r="AG500" s="19"/>
      <c r="AH500" s="19"/>
      <c r="AI500" s="19"/>
      <c r="AJ500" s="19"/>
      <c r="AK500" s="19"/>
    </row>
    <row r="501" spans="1:37" ht="13.5" customHeight="1" x14ac:dyDescent="0.2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  <c r="AA501" s="19"/>
      <c r="AB501" s="19"/>
      <c r="AC501" s="19"/>
      <c r="AD501" s="19"/>
      <c r="AE501" s="19"/>
      <c r="AF501" s="19"/>
      <c r="AG501" s="19"/>
      <c r="AH501" s="19"/>
      <c r="AI501" s="19"/>
      <c r="AJ501" s="19"/>
      <c r="AK501" s="19"/>
    </row>
    <row r="502" spans="1:37" ht="13.5" customHeight="1" x14ac:dyDescent="0.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  <c r="AA502" s="19"/>
      <c r="AB502" s="19"/>
      <c r="AC502" s="19"/>
      <c r="AD502" s="19"/>
      <c r="AE502" s="19"/>
      <c r="AF502" s="19"/>
      <c r="AG502" s="19"/>
      <c r="AH502" s="19"/>
      <c r="AI502" s="19"/>
      <c r="AJ502" s="19"/>
      <c r="AK502" s="19"/>
    </row>
    <row r="503" spans="1:37" ht="13.5" customHeight="1" x14ac:dyDescent="0.2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  <c r="AA503" s="19"/>
      <c r="AB503" s="19"/>
      <c r="AC503" s="19"/>
      <c r="AD503" s="19"/>
      <c r="AE503" s="19"/>
      <c r="AF503" s="19"/>
      <c r="AG503" s="19"/>
      <c r="AH503" s="19"/>
      <c r="AI503" s="19"/>
      <c r="AJ503" s="19"/>
      <c r="AK503" s="19"/>
    </row>
    <row r="504" spans="1:37" ht="13.5" customHeight="1" x14ac:dyDescent="0.2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  <c r="AA504" s="19"/>
      <c r="AB504" s="19"/>
      <c r="AC504" s="19"/>
      <c r="AD504" s="19"/>
      <c r="AE504" s="19"/>
      <c r="AF504" s="19"/>
      <c r="AG504" s="19"/>
      <c r="AH504" s="19"/>
      <c r="AI504" s="19"/>
      <c r="AJ504" s="19"/>
      <c r="AK504" s="19"/>
    </row>
    <row r="505" spans="1:37" ht="13.5" customHeight="1" x14ac:dyDescent="0.2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  <c r="AA505" s="19"/>
      <c r="AB505" s="19"/>
      <c r="AC505" s="19"/>
      <c r="AD505" s="19"/>
      <c r="AE505" s="19"/>
      <c r="AF505" s="19"/>
      <c r="AG505" s="19"/>
      <c r="AH505" s="19"/>
      <c r="AI505" s="19"/>
      <c r="AJ505" s="19"/>
      <c r="AK505" s="19"/>
    </row>
    <row r="506" spans="1:37" ht="13.5" customHeight="1" x14ac:dyDescent="0.2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  <c r="AA506" s="19"/>
      <c r="AB506" s="19"/>
      <c r="AC506" s="19"/>
      <c r="AD506" s="19"/>
      <c r="AE506" s="19"/>
      <c r="AF506" s="19"/>
      <c r="AG506" s="19"/>
      <c r="AH506" s="19"/>
      <c r="AI506" s="19"/>
      <c r="AJ506" s="19"/>
      <c r="AK506" s="19"/>
    </row>
    <row r="507" spans="1:37" ht="13.5" customHeight="1" x14ac:dyDescent="0.2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  <c r="AA507" s="19"/>
      <c r="AB507" s="19"/>
      <c r="AC507" s="19"/>
      <c r="AD507" s="19"/>
      <c r="AE507" s="19"/>
      <c r="AF507" s="19"/>
      <c r="AG507" s="19"/>
      <c r="AH507" s="19"/>
      <c r="AI507" s="19"/>
      <c r="AJ507" s="19"/>
      <c r="AK507" s="19"/>
    </row>
    <row r="508" spans="1:37" ht="13.5" customHeight="1" x14ac:dyDescent="0.2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  <c r="AA508" s="19"/>
      <c r="AB508" s="19"/>
      <c r="AC508" s="19"/>
      <c r="AD508" s="19"/>
      <c r="AE508" s="19"/>
      <c r="AF508" s="19"/>
      <c r="AG508" s="19"/>
      <c r="AH508" s="19"/>
      <c r="AI508" s="19"/>
      <c r="AJ508" s="19"/>
      <c r="AK508" s="19"/>
    </row>
    <row r="509" spans="1:37" ht="13.5" customHeight="1" x14ac:dyDescent="0.2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  <c r="AA509" s="19"/>
      <c r="AB509" s="19"/>
      <c r="AC509" s="19"/>
      <c r="AD509" s="19"/>
      <c r="AE509" s="19"/>
      <c r="AF509" s="19"/>
      <c r="AG509" s="19"/>
      <c r="AH509" s="19"/>
      <c r="AI509" s="19"/>
      <c r="AJ509" s="19"/>
      <c r="AK509" s="19"/>
    </row>
    <row r="510" spans="1:37" ht="13.5" customHeight="1" x14ac:dyDescent="0.2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  <c r="AA510" s="19"/>
      <c r="AB510" s="19"/>
      <c r="AC510" s="19"/>
      <c r="AD510" s="19"/>
      <c r="AE510" s="19"/>
      <c r="AF510" s="19"/>
      <c r="AG510" s="19"/>
      <c r="AH510" s="19"/>
      <c r="AI510" s="19"/>
      <c r="AJ510" s="19"/>
      <c r="AK510" s="19"/>
    </row>
    <row r="511" spans="1:37" ht="13.5" customHeight="1" x14ac:dyDescent="0.2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  <c r="AA511" s="19"/>
      <c r="AB511" s="19"/>
      <c r="AC511" s="19"/>
      <c r="AD511" s="19"/>
      <c r="AE511" s="19"/>
      <c r="AF511" s="19"/>
      <c r="AG511" s="19"/>
      <c r="AH511" s="19"/>
      <c r="AI511" s="19"/>
      <c r="AJ511" s="19"/>
      <c r="AK511" s="19"/>
    </row>
    <row r="512" spans="1:37" ht="13.5" customHeight="1" x14ac:dyDescent="0.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  <c r="AA512" s="19"/>
      <c r="AB512" s="19"/>
      <c r="AC512" s="19"/>
      <c r="AD512" s="19"/>
      <c r="AE512" s="19"/>
      <c r="AF512" s="19"/>
      <c r="AG512" s="19"/>
      <c r="AH512" s="19"/>
      <c r="AI512" s="19"/>
      <c r="AJ512" s="19"/>
      <c r="AK512" s="19"/>
    </row>
    <row r="513" spans="1:37" ht="13.5" customHeight="1" x14ac:dyDescent="0.2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  <c r="AA513" s="19"/>
      <c r="AB513" s="19"/>
      <c r="AC513" s="19"/>
      <c r="AD513" s="19"/>
      <c r="AE513" s="19"/>
      <c r="AF513" s="19"/>
      <c r="AG513" s="19"/>
      <c r="AH513" s="19"/>
      <c r="AI513" s="19"/>
      <c r="AJ513" s="19"/>
      <c r="AK513" s="19"/>
    </row>
    <row r="514" spans="1:37" ht="13.5" customHeight="1" x14ac:dyDescent="0.2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  <c r="AA514" s="19"/>
      <c r="AB514" s="19"/>
      <c r="AC514" s="19"/>
      <c r="AD514" s="19"/>
      <c r="AE514" s="19"/>
      <c r="AF514" s="19"/>
      <c r="AG514" s="19"/>
      <c r="AH514" s="19"/>
      <c r="AI514" s="19"/>
      <c r="AJ514" s="19"/>
      <c r="AK514" s="19"/>
    </row>
    <row r="515" spans="1:37" ht="13.5" customHeight="1" x14ac:dyDescent="0.2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  <c r="AA515" s="19"/>
      <c r="AB515" s="19"/>
      <c r="AC515" s="19"/>
      <c r="AD515" s="19"/>
      <c r="AE515" s="19"/>
      <c r="AF515" s="19"/>
      <c r="AG515" s="19"/>
      <c r="AH515" s="19"/>
      <c r="AI515" s="19"/>
      <c r="AJ515" s="19"/>
      <c r="AK515" s="19"/>
    </row>
    <row r="516" spans="1:37" ht="13.5" customHeight="1" x14ac:dyDescent="0.2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  <c r="AA516" s="19"/>
      <c r="AB516" s="19"/>
      <c r="AC516" s="19"/>
      <c r="AD516" s="19"/>
      <c r="AE516" s="19"/>
      <c r="AF516" s="19"/>
      <c r="AG516" s="19"/>
      <c r="AH516" s="19"/>
      <c r="AI516" s="19"/>
      <c r="AJ516" s="19"/>
      <c r="AK516" s="19"/>
    </row>
    <row r="517" spans="1:37" ht="13.5" customHeight="1" x14ac:dyDescent="0.2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  <c r="AA517" s="19"/>
      <c r="AB517" s="19"/>
      <c r="AC517" s="19"/>
      <c r="AD517" s="19"/>
      <c r="AE517" s="19"/>
      <c r="AF517" s="19"/>
      <c r="AG517" s="19"/>
      <c r="AH517" s="19"/>
      <c r="AI517" s="19"/>
      <c r="AJ517" s="19"/>
      <c r="AK517" s="19"/>
    </row>
    <row r="518" spans="1:37" ht="13.5" customHeight="1" x14ac:dyDescent="0.2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  <c r="AA518" s="19"/>
      <c r="AB518" s="19"/>
      <c r="AC518" s="19"/>
      <c r="AD518" s="19"/>
      <c r="AE518" s="19"/>
      <c r="AF518" s="19"/>
      <c r="AG518" s="19"/>
      <c r="AH518" s="19"/>
      <c r="AI518" s="19"/>
      <c r="AJ518" s="19"/>
      <c r="AK518" s="19"/>
    </row>
    <row r="519" spans="1:37" ht="13.5" customHeight="1" x14ac:dyDescent="0.2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  <c r="AA519" s="19"/>
      <c r="AB519" s="19"/>
      <c r="AC519" s="19"/>
      <c r="AD519" s="19"/>
      <c r="AE519" s="19"/>
      <c r="AF519" s="19"/>
      <c r="AG519" s="19"/>
      <c r="AH519" s="19"/>
      <c r="AI519" s="19"/>
      <c r="AJ519" s="19"/>
      <c r="AK519" s="19"/>
    </row>
    <row r="520" spans="1:37" ht="13.5" customHeight="1" x14ac:dyDescent="0.2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  <c r="AA520" s="19"/>
      <c r="AB520" s="19"/>
      <c r="AC520" s="19"/>
      <c r="AD520" s="19"/>
      <c r="AE520" s="19"/>
      <c r="AF520" s="19"/>
      <c r="AG520" s="19"/>
      <c r="AH520" s="19"/>
      <c r="AI520" s="19"/>
      <c r="AJ520" s="19"/>
      <c r="AK520" s="19"/>
    </row>
    <row r="521" spans="1:37" ht="13.5" customHeight="1" x14ac:dyDescent="0.2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  <c r="AA521" s="19"/>
      <c r="AB521" s="19"/>
      <c r="AC521" s="19"/>
      <c r="AD521" s="19"/>
      <c r="AE521" s="19"/>
      <c r="AF521" s="19"/>
      <c r="AG521" s="19"/>
      <c r="AH521" s="19"/>
      <c r="AI521" s="19"/>
      <c r="AJ521" s="19"/>
      <c r="AK521" s="19"/>
    </row>
    <row r="522" spans="1:37" ht="13.5" customHeight="1" x14ac:dyDescent="0.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  <c r="AA522" s="19"/>
      <c r="AB522" s="19"/>
      <c r="AC522" s="19"/>
      <c r="AD522" s="19"/>
      <c r="AE522" s="19"/>
      <c r="AF522" s="19"/>
      <c r="AG522" s="19"/>
      <c r="AH522" s="19"/>
      <c r="AI522" s="19"/>
      <c r="AJ522" s="19"/>
      <c r="AK522" s="19"/>
    </row>
    <row r="523" spans="1:37" ht="13.5" customHeight="1" x14ac:dyDescent="0.2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  <c r="AA523" s="19"/>
      <c r="AB523" s="19"/>
      <c r="AC523" s="19"/>
      <c r="AD523" s="19"/>
      <c r="AE523" s="19"/>
      <c r="AF523" s="19"/>
      <c r="AG523" s="19"/>
      <c r="AH523" s="19"/>
      <c r="AI523" s="19"/>
      <c r="AJ523" s="19"/>
      <c r="AK523" s="19"/>
    </row>
    <row r="524" spans="1:37" ht="13.5" customHeight="1" x14ac:dyDescent="0.2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  <c r="AA524" s="19"/>
      <c r="AB524" s="19"/>
      <c r="AC524" s="19"/>
      <c r="AD524" s="19"/>
      <c r="AE524" s="19"/>
      <c r="AF524" s="19"/>
      <c r="AG524" s="19"/>
      <c r="AH524" s="19"/>
      <c r="AI524" s="19"/>
      <c r="AJ524" s="19"/>
      <c r="AK524" s="19"/>
    </row>
    <row r="525" spans="1:37" ht="13.5" customHeight="1" x14ac:dyDescent="0.2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  <c r="AA525" s="19"/>
      <c r="AB525" s="19"/>
      <c r="AC525" s="19"/>
      <c r="AD525" s="19"/>
      <c r="AE525" s="19"/>
      <c r="AF525" s="19"/>
      <c r="AG525" s="19"/>
      <c r="AH525" s="19"/>
      <c r="AI525" s="19"/>
      <c r="AJ525" s="19"/>
      <c r="AK525" s="19"/>
    </row>
    <row r="526" spans="1:37" ht="13.5" customHeight="1" x14ac:dyDescent="0.2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  <c r="AA526" s="19"/>
      <c r="AB526" s="19"/>
      <c r="AC526" s="19"/>
      <c r="AD526" s="19"/>
      <c r="AE526" s="19"/>
      <c r="AF526" s="19"/>
      <c r="AG526" s="19"/>
      <c r="AH526" s="19"/>
      <c r="AI526" s="19"/>
      <c r="AJ526" s="19"/>
      <c r="AK526" s="19"/>
    </row>
    <row r="527" spans="1:37" ht="13.5" customHeight="1" x14ac:dyDescent="0.2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  <c r="AA527" s="19"/>
      <c r="AB527" s="19"/>
      <c r="AC527" s="19"/>
      <c r="AD527" s="19"/>
      <c r="AE527" s="19"/>
      <c r="AF527" s="19"/>
      <c r="AG527" s="19"/>
      <c r="AH527" s="19"/>
      <c r="AI527" s="19"/>
      <c r="AJ527" s="19"/>
      <c r="AK527" s="19"/>
    </row>
    <row r="528" spans="1:37" ht="13.5" customHeight="1" x14ac:dyDescent="0.2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  <c r="AA528" s="19"/>
      <c r="AB528" s="19"/>
      <c r="AC528" s="19"/>
      <c r="AD528" s="19"/>
      <c r="AE528" s="19"/>
      <c r="AF528" s="19"/>
      <c r="AG528" s="19"/>
      <c r="AH528" s="19"/>
      <c r="AI528" s="19"/>
      <c r="AJ528" s="19"/>
      <c r="AK528" s="19"/>
    </row>
    <row r="529" spans="1:37" ht="13.5" customHeight="1" x14ac:dyDescent="0.2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  <c r="AA529" s="19"/>
      <c r="AB529" s="19"/>
      <c r="AC529" s="19"/>
      <c r="AD529" s="19"/>
      <c r="AE529" s="19"/>
      <c r="AF529" s="19"/>
      <c r="AG529" s="19"/>
      <c r="AH529" s="19"/>
      <c r="AI529" s="19"/>
      <c r="AJ529" s="19"/>
      <c r="AK529" s="19"/>
    </row>
    <row r="530" spans="1:37" ht="13.5" customHeight="1" x14ac:dyDescent="0.2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  <c r="AA530" s="19"/>
      <c r="AB530" s="19"/>
      <c r="AC530" s="19"/>
      <c r="AD530" s="19"/>
      <c r="AE530" s="19"/>
      <c r="AF530" s="19"/>
      <c r="AG530" s="19"/>
      <c r="AH530" s="19"/>
      <c r="AI530" s="19"/>
      <c r="AJ530" s="19"/>
      <c r="AK530" s="19"/>
    </row>
    <row r="531" spans="1:37" ht="13.5" customHeight="1" x14ac:dyDescent="0.2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  <c r="AA531" s="19"/>
      <c r="AB531" s="19"/>
      <c r="AC531" s="19"/>
      <c r="AD531" s="19"/>
      <c r="AE531" s="19"/>
      <c r="AF531" s="19"/>
      <c r="AG531" s="19"/>
      <c r="AH531" s="19"/>
      <c r="AI531" s="19"/>
      <c r="AJ531" s="19"/>
      <c r="AK531" s="19"/>
    </row>
    <row r="532" spans="1:37" ht="13.5" customHeight="1" x14ac:dyDescent="0.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  <c r="AA532" s="19"/>
      <c r="AB532" s="19"/>
      <c r="AC532" s="19"/>
      <c r="AD532" s="19"/>
      <c r="AE532" s="19"/>
      <c r="AF532" s="19"/>
      <c r="AG532" s="19"/>
      <c r="AH532" s="19"/>
      <c r="AI532" s="19"/>
      <c r="AJ532" s="19"/>
      <c r="AK532" s="19"/>
    </row>
    <row r="533" spans="1:37" ht="13.5" customHeight="1" x14ac:dyDescent="0.2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  <c r="AA533" s="19"/>
      <c r="AB533" s="19"/>
      <c r="AC533" s="19"/>
      <c r="AD533" s="19"/>
      <c r="AE533" s="19"/>
      <c r="AF533" s="19"/>
      <c r="AG533" s="19"/>
      <c r="AH533" s="19"/>
      <c r="AI533" s="19"/>
      <c r="AJ533" s="19"/>
      <c r="AK533" s="19"/>
    </row>
    <row r="534" spans="1:37" ht="13.5" customHeight="1" x14ac:dyDescent="0.2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  <c r="AA534" s="19"/>
      <c r="AB534" s="19"/>
      <c r="AC534" s="19"/>
      <c r="AD534" s="19"/>
      <c r="AE534" s="19"/>
      <c r="AF534" s="19"/>
      <c r="AG534" s="19"/>
      <c r="AH534" s="19"/>
      <c r="AI534" s="19"/>
      <c r="AJ534" s="19"/>
      <c r="AK534" s="19"/>
    </row>
    <row r="535" spans="1:37" ht="13.5" customHeight="1" x14ac:dyDescent="0.2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  <c r="AA535" s="19"/>
      <c r="AB535" s="19"/>
      <c r="AC535" s="19"/>
      <c r="AD535" s="19"/>
      <c r="AE535" s="19"/>
      <c r="AF535" s="19"/>
      <c r="AG535" s="19"/>
      <c r="AH535" s="19"/>
      <c r="AI535" s="19"/>
      <c r="AJ535" s="19"/>
      <c r="AK535" s="19"/>
    </row>
    <row r="536" spans="1:37" ht="13.5" customHeight="1" x14ac:dyDescent="0.2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  <c r="AA536" s="19"/>
      <c r="AB536" s="19"/>
      <c r="AC536" s="19"/>
      <c r="AD536" s="19"/>
      <c r="AE536" s="19"/>
      <c r="AF536" s="19"/>
      <c r="AG536" s="19"/>
      <c r="AH536" s="19"/>
      <c r="AI536" s="19"/>
      <c r="AJ536" s="19"/>
      <c r="AK536" s="19"/>
    </row>
    <row r="537" spans="1:37" ht="13.5" customHeight="1" x14ac:dyDescent="0.2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  <c r="AA537" s="19"/>
      <c r="AB537" s="19"/>
      <c r="AC537" s="19"/>
      <c r="AD537" s="19"/>
      <c r="AE537" s="19"/>
      <c r="AF537" s="19"/>
      <c r="AG537" s="19"/>
      <c r="AH537" s="19"/>
      <c r="AI537" s="19"/>
      <c r="AJ537" s="19"/>
      <c r="AK537" s="19"/>
    </row>
    <row r="538" spans="1:37" ht="13.5" customHeight="1" x14ac:dyDescent="0.2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  <c r="AA538" s="19"/>
      <c r="AB538" s="19"/>
      <c r="AC538" s="19"/>
      <c r="AD538" s="19"/>
      <c r="AE538" s="19"/>
      <c r="AF538" s="19"/>
      <c r="AG538" s="19"/>
      <c r="AH538" s="19"/>
      <c r="AI538" s="19"/>
      <c r="AJ538" s="19"/>
      <c r="AK538" s="19"/>
    </row>
    <row r="539" spans="1:37" ht="13.5" customHeight="1" x14ac:dyDescent="0.2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  <c r="AA539" s="19"/>
      <c r="AB539" s="19"/>
      <c r="AC539" s="19"/>
      <c r="AD539" s="19"/>
      <c r="AE539" s="19"/>
      <c r="AF539" s="19"/>
      <c r="AG539" s="19"/>
      <c r="AH539" s="19"/>
      <c r="AI539" s="19"/>
      <c r="AJ539" s="19"/>
      <c r="AK539" s="19"/>
    </row>
    <row r="540" spans="1:37" ht="13.5" customHeight="1" x14ac:dyDescent="0.2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  <c r="AA540" s="19"/>
      <c r="AB540" s="19"/>
      <c r="AC540" s="19"/>
      <c r="AD540" s="19"/>
      <c r="AE540" s="19"/>
      <c r="AF540" s="19"/>
      <c r="AG540" s="19"/>
      <c r="AH540" s="19"/>
      <c r="AI540" s="19"/>
      <c r="AJ540" s="19"/>
      <c r="AK540" s="19"/>
    </row>
    <row r="541" spans="1:37" ht="13.5" customHeight="1" x14ac:dyDescent="0.2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  <c r="AA541" s="19"/>
      <c r="AB541" s="19"/>
      <c r="AC541" s="19"/>
      <c r="AD541" s="19"/>
      <c r="AE541" s="19"/>
      <c r="AF541" s="19"/>
      <c r="AG541" s="19"/>
      <c r="AH541" s="19"/>
      <c r="AI541" s="19"/>
      <c r="AJ541" s="19"/>
      <c r="AK541" s="19"/>
    </row>
    <row r="542" spans="1:37" ht="13.5" customHeight="1" x14ac:dyDescent="0.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  <c r="AA542" s="19"/>
      <c r="AB542" s="19"/>
      <c r="AC542" s="19"/>
      <c r="AD542" s="19"/>
      <c r="AE542" s="19"/>
      <c r="AF542" s="19"/>
      <c r="AG542" s="19"/>
      <c r="AH542" s="19"/>
      <c r="AI542" s="19"/>
      <c r="AJ542" s="19"/>
      <c r="AK542" s="19"/>
    </row>
    <row r="543" spans="1:37" ht="13.5" customHeight="1" x14ac:dyDescent="0.2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  <c r="AA543" s="19"/>
      <c r="AB543" s="19"/>
      <c r="AC543" s="19"/>
      <c r="AD543" s="19"/>
      <c r="AE543" s="19"/>
      <c r="AF543" s="19"/>
      <c r="AG543" s="19"/>
      <c r="AH543" s="19"/>
      <c r="AI543" s="19"/>
      <c r="AJ543" s="19"/>
      <c r="AK543" s="19"/>
    </row>
    <row r="544" spans="1:37" ht="13.5" customHeight="1" x14ac:dyDescent="0.2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  <c r="AA544" s="19"/>
      <c r="AB544" s="19"/>
      <c r="AC544" s="19"/>
      <c r="AD544" s="19"/>
      <c r="AE544" s="19"/>
      <c r="AF544" s="19"/>
      <c r="AG544" s="19"/>
      <c r="AH544" s="19"/>
      <c r="AI544" s="19"/>
      <c r="AJ544" s="19"/>
      <c r="AK544" s="19"/>
    </row>
    <row r="545" spans="1:37" ht="13.5" customHeight="1" x14ac:dyDescent="0.2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  <c r="AA545" s="19"/>
      <c r="AB545" s="19"/>
      <c r="AC545" s="19"/>
      <c r="AD545" s="19"/>
      <c r="AE545" s="19"/>
      <c r="AF545" s="19"/>
      <c r="AG545" s="19"/>
      <c r="AH545" s="19"/>
      <c r="AI545" s="19"/>
      <c r="AJ545" s="19"/>
      <c r="AK545" s="19"/>
    </row>
    <row r="546" spans="1:37" ht="13.5" customHeight="1" x14ac:dyDescent="0.2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  <c r="AA546" s="19"/>
      <c r="AB546" s="19"/>
      <c r="AC546" s="19"/>
      <c r="AD546" s="19"/>
      <c r="AE546" s="19"/>
      <c r="AF546" s="19"/>
      <c r="AG546" s="19"/>
      <c r="AH546" s="19"/>
      <c r="AI546" s="19"/>
      <c r="AJ546" s="19"/>
      <c r="AK546" s="19"/>
    </row>
    <row r="547" spans="1:37" ht="13.5" customHeight="1" x14ac:dyDescent="0.2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  <c r="AA547" s="19"/>
      <c r="AB547" s="19"/>
      <c r="AC547" s="19"/>
      <c r="AD547" s="19"/>
      <c r="AE547" s="19"/>
      <c r="AF547" s="19"/>
      <c r="AG547" s="19"/>
      <c r="AH547" s="19"/>
      <c r="AI547" s="19"/>
      <c r="AJ547" s="19"/>
      <c r="AK547" s="19"/>
    </row>
    <row r="548" spans="1:37" ht="13.5" customHeight="1" x14ac:dyDescent="0.2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  <c r="AA548" s="19"/>
      <c r="AB548" s="19"/>
      <c r="AC548" s="19"/>
      <c r="AD548" s="19"/>
      <c r="AE548" s="19"/>
      <c r="AF548" s="19"/>
      <c r="AG548" s="19"/>
      <c r="AH548" s="19"/>
      <c r="AI548" s="19"/>
      <c r="AJ548" s="19"/>
      <c r="AK548" s="19"/>
    </row>
    <row r="549" spans="1:37" ht="13.5" customHeight="1" x14ac:dyDescent="0.2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  <c r="AA549" s="19"/>
      <c r="AB549" s="19"/>
      <c r="AC549" s="19"/>
      <c r="AD549" s="19"/>
      <c r="AE549" s="19"/>
      <c r="AF549" s="19"/>
      <c r="AG549" s="19"/>
      <c r="AH549" s="19"/>
      <c r="AI549" s="19"/>
      <c r="AJ549" s="19"/>
      <c r="AK549" s="19"/>
    </row>
    <row r="550" spans="1:37" ht="13.5" customHeight="1" x14ac:dyDescent="0.2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  <c r="AA550" s="19"/>
      <c r="AB550" s="19"/>
      <c r="AC550" s="19"/>
      <c r="AD550" s="19"/>
      <c r="AE550" s="19"/>
      <c r="AF550" s="19"/>
      <c r="AG550" s="19"/>
      <c r="AH550" s="19"/>
      <c r="AI550" s="19"/>
      <c r="AJ550" s="19"/>
      <c r="AK550" s="19"/>
    </row>
    <row r="551" spans="1:37" ht="13.5" customHeight="1" x14ac:dyDescent="0.2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  <c r="AA551" s="19"/>
      <c r="AB551" s="19"/>
      <c r="AC551" s="19"/>
      <c r="AD551" s="19"/>
      <c r="AE551" s="19"/>
      <c r="AF551" s="19"/>
      <c r="AG551" s="19"/>
      <c r="AH551" s="19"/>
      <c r="AI551" s="19"/>
      <c r="AJ551" s="19"/>
      <c r="AK551" s="19"/>
    </row>
    <row r="552" spans="1:37" ht="13.5" customHeight="1" x14ac:dyDescent="0.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  <c r="AA552" s="19"/>
      <c r="AB552" s="19"/>
      <c r="AC552" s="19"/>
      <c r="AD552" s="19"/>
      <c r="AE552" s="19"/>
      <c r="AF552" s="19"/>
      <c r="AG552" s="19"/>
      <c r="AH552" s="19"/>
      <c r="AI552" s="19"/>
      <c r="AJ552" s="19"/>
      <c r="AK552" s="19"/>
    </row>
    <row r="553" spans="1:37" ht="13.5" customHeight="1" x14ac:dyDescent="0.2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  <c r="AA553" s="19"/>
      <c r="AB553" s="19"/>
      <c r="AC553" s="19"/>
      <c r="AD553" s="19"/>
      <c r="AE553" s="19"/>
      <c r="AF553" s="19"/>
      <c r="AG553" s="19"/>
      <c r="AH553" s="19"/>
      <c r="AI553" s="19"/>
      <c r="AJ553" s="19"/>
      <c r="AK553" s="19"/>
    </row>
    <row r="554" spans="1:37" ht="13.5" customHeight="1" x14ac:dyDescent="0.2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  <c r="AA554" s="19"/>
      <c r="AB554" s="19"/>
      <c r="AC554" s="19"/>
      <c r="AD554" s="19"/>
      <c r="AE554" s="19"/>
      <c r="AF554" s="19"/>
      <c r="AG554" s="19"/>
      <c r="AH554" s="19"/>
      <c r="AI554" s="19"/>
      <c r="AJ554" s="19"/>
      <c r="AK554" s="19"/>
    </row>
    <row r="555" spans="1:37" ht="13.5" customHeight="1" x14ac:dyDescent="0.2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  <c r="AA555" s="19"/>
      <c r="AB555" s="19"/>
      <c r="AC555" s="19"/>
      <c r="AD555" s="19"/>
      <c r="AE555" s="19"/>
      <c r="AF555" s="19"/>
      <c r="AG555" s="19"/>
      <c r="AH555" s="19"/>
      <c r="AI555" s="19"/>
      <c r="AJ555" s="19"/>
      <c r="AK555" s="19"/>
    </row>
    <row r="556" spans="1:37" ht="13.5" customHeight="1" x14ac:dyDescent="0.2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  <c r="AA556" s="19"/>
      <c r="AB556" s="19"/>
      <c r="AC556" s="19"/>
      <c r="AD556" s="19"/>
      <c r="AE556" s="19"/>
      <c r="AF556" s="19"/>
      <c r="AG556" s="19"/>
      <c r="AH556" s="19"/>
      <c r="AI556" s="19"/>
      <c r="AJ556" s="19"/>
      <c r="AK556" s="19"/>
    </row>
    <row r="557" spans="1:37" ht="13.5" customHeight="1" x14ac:dyDescent="0.2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  <c r="AA557" s="19"/>
      <c r="AB557" s="19"/>
      <c r="AC557" s="19"/>
      <c r="AD557" s="19"/>
      <c r="AE557" s="19"/>
      <c r="AF557" s="19"/>
      <c r="AG557" s="19"/>
      <c r="AH557" s="19"/>
      <c r="AI557" s="19"/>
      <c r="AJ557" s="19"/>
      <c r="AK557" s="19"/>
    </row>
    <row r="558" spans="1:37" ht="13.5" customHeight="1" x14ac:dyDescent="0.2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  <c r="AA558" s="19"/>
      <c r="AB558" s="19"/>
      <c r="AC558" s="19"/>
      <c r="AD558" s="19"/>
      <c r="AE558" s="19"/>
      <c r="AF558" s="19"/>
      <c r="AG558" s="19"/>
      <c r="AH558" s="19"/>
      <c r="AI558" s="19"/>
      <c r="AJ558" s="19"/>
      <c r="AK558" s="19"/>
    </row>
    <row r="559" spans="1:37" ht="13.5" customHeight="1" x14ac:dyDescent="0.2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  <c r="AA559" s="19"/>
      <c r="AB559" s="19"/>
      <c r="AC559" s="19"/>
      <c r="AD559" s="19"/>
      <c r="AE559" s="19"/>
      <c r="AF559" s="19"/>
      <c r="AG559" s="19"/>
      <c r="AH559" s="19"/>
      <c r="AI559" s="19"/>
      <c r="AJ559" s="19"/>
      <c r="AK559" s="19"/>
    </row>
    <row r="560" spans="1:37" ht="13.5" customHeight="1" x14ac:dyDescent="0.2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 spans="1:37" ht="13.5" customHeight="1" x14ac:dyDescent="0.2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 spans="1:37" ht="13.5" customHeight="1" x14ac:dyDescent="0.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 spans="1:37" ht="13.5" customHeight="1" x14ac:dyDescent="0.2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 spans="1:37" ht="13.5" customHeight="1" x14ac:dyDescent="0.2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 spans="1:37" ht="13.5" customHeight="1" x14ac:dyDescent="0.2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 spans="1:37" ht="13.5" customHeight="1" x14ac:dyDescent="0.2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  <c r="AA566" s="19"/>
      <c r="AB566" s="19"/>
      <c r="AC566" s="19"/>
      <c r="AD566" s="19"/>
      <c r="AE566" s="19"/>
      <c r="AF566" s="19"/>
      <c r="AG566" s="19"/>
      <c r="AH566" s="19"/>
      <c r="AI566" s="19"/>
      <c r="AJ566" s="19"/>
      <c r="AK566" s="19"/>
    </row>
    <row r="567" spans="1:37" ht="13.5" customHeight="1" x14ac:dyDescent="0.2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  <c r="AA567" s="19"/>
      <c r="AB567" s="19"/>
      <c r="AC567" s="19"/>
      <c r="AD567" s="19"/>
      <c r="AE567" s="19"/>
      <c r="AF567" s="19"/>
      <c r="AG567" s="19"/>
      <c r="AH567" s="19"/>
      <c r="AI567" s="19"/>
      <c r="AJ567" s="19"/>
      <c r="AK567" s="19"/>
    </row>
    <row r="568" spans="1:37" ht="13.5" customHeight="1" x14ac:dyDescent="0.2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  <c r="AA568" s="19"/>
      <c r="AB568" s="19"/>
      <c r="AC568" s="19"/>
      <c r="AD568" s="19"/>
      <c r="AE568" s="19"/>
      <c r="AF568" s="19"/>
      <c r="AG568" s="19"/>
      <c r="AH568" s="19"/>
      <c r="AI568" s="19"/>
      <c r="AJ568" s="19"/>
      <c r="AK568" s="19"/>
    </row>
    <row r="569" spans="1:37" ht="13.5" customHeight="1" x14ac:dyDescent="0.2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  <c r="AA569" s="19"/>
      <c r="AB569" s="19"/>
      <c r="AC569" s="19"/>
      <c r="AD569" s="19"/>
      <c r="AE569" s="19"/>
      <c r="AF569" s="19"/>
      <c r="AG569" s="19"/>
      <c r="AH569" s="19"/>
      <c r="AI569" s="19"/>
      <c r="AJ569" s="19"/>
      <c r="AK569" s="19"/>
    </row>
    <row r="570" spans="1:37" ht="13.5" customHeight="1" x14ac:dyDescent="0.2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  <c r="AA570" s="19"/>
      <c r="AB570" s="19"/>
      <c r="AC570" s="19"/>
      <c r="AD570" s="19"/>
      <c r="AE570" s="19"/>
      <c r="AF570" s="19"/>
      <c r="AG570" s="19"/>
      <c r="AH570" s="19"/>
      <c r="AI570" s="19"/>
      <c r="AJ570" s="19"/>
      <c r="AK570" s="19"/>
    </row>
    <row r="571" spans="1:37" ht="13.5" customHeight="1" x14ac:dyDescent="0.2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  <c r="AA571" s="19"/>
      <c r="AB571" s="19"/>
      <c r="AC571" s="19"/>
      <c r="AD571" s="19"/>
      <c r="AE571" s="19"/>
      <c r="AF571" s="19"/>
      <c r="AG571" s="19"/>
      <c r="AH571" s="19"/>
      <c r="AI571" s="19"/>
      <c r="AJ571" s="19"/>
      <c r="AK571" s="19"/>
    </row>
    <row r="572" spans="1:37" ht="13.5" customHeight="1" x14ac:dyDescent="0.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  <c r="AA572" s="19"/>
      <c r="AB572" s="19"/>
      <c r="AC572" s="19"/>
      <c r="AD572" s="19"/>
      <c r="AE572" s="19"/>
      <c r="AF572" s="19"/>
      <c r="AG572" s="19"/>
      <c r="AH572" s="19"/>
      <c r="AI572" s="19"/>
      <c r="AJ572" s="19"/>
      <c r="AK572" s="19"/>
    </row>
    <row r="573" spans="1:37" ht="13.5" customHeight="1" x14ac:dyDescent="0.2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  <c r="AA573" s="19"/>
      <c r="AB573" s="19"/>
      <c r="AC573" s="19"/>
      <c r="AD573" s="19"/>
      <c r="AE573" s="19"/>
      <c r="AF573" s="19"/>
      <c r="AG573" s="19"/>
      <c r="AH573" s="19"/>
      <c r="AI573" s="19"/>
      <c r="AJ573" s="19"/>
      <c r="AK573" s="19"/>
    </row>
    <row r="574" spans="1:37" ht="13.5" customHeight="1" x14ac:dyDescent="0.2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  <c r="AA574" s="19"/>
      <c r="AB574" s="19"/>
      <c r="AC574" s="19"/>
      <c r="AD574" s="19"/>
      <c r="AE574" s="19"/>
      <c r="AF574" s="19"/>
      <c r="AG574" s="19"/>
      <c r="AH574" s="19"/>
      <c r="AI574" s="19"/>
      <c r="AJ574" s="19"/>
      <c r="AK574" s="19"/>
    </row>
    <row r="575" spans="1:37" ht="13.5" customHeight="1" x14ac:dyDescent="0.2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  <c r="AA575" s="19"/>
      <c r="AB575" s="19"/>
      <c r="AC575" s="19"/>
      <c r="AD575" s="19"/>
      <c r="AE575" s="19"/>
      <c r="AF575" s="19"/>
      <c r="AG575" s="19"/>
      <c r="AH575" s="19"/>
      <c r="AI575" s="19"/>
      <c r="AJ575" s="19"/>
      <c r="AK575" s="19"/>
    </row>
    <row r="576" spans="1:37" ht="13.5" customHeight="1" x14ac:dyDescent="0.2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  <c r="AA576" s="19"/>
      <c r="AB576" s="19"/>
      <c r="AC576" s="19"/>
      <c r="AD576" s="19"/>
      <c r="AE576" s="19"/>
      <c r="AF576" s="19"/>
      <c r="AG576" s="19"/>
      <c r="AH576" s="19"/>
      <c r="AI576" s="19"/>
      <c r="AJ576" s="19"/>
      <c r="AK576" s="19"/>
    </row>
    <row r="577" spans="1:37" ht="13.5" customHeight="1" x14ac:dyDescent="0.2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  <c r="AA577" s="19"/>
      <c r="AB577" s="19"/>
      <c r="AC577" s="19"/>
      <c r="AD577" s="19"/>
      <c r="AE577" s="19"/>
      <c r="AF577" s="19"/>
      <c r="AG577" s="19"/>
      <c r="AH577" s="19"/>
      <c r="AI577" s="19"/>
      <c r="AJ577" s="19"/>
      <c r="AK577" s="19"/>
    </row>
    <row r="578" spans="1:37" ht="13.5" customHeight="1" x14ac:dyDescent="0.2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  <c r="AA578" s="19"/>
      <c r="AB578" s="19"/>
      <c r="AC578" s="19"/>
      <c r="AD578" s="19"/>
      <c r="AE578" s="19"/>
      <c r="AF578" s="19"/>
      <c r="AG578" s="19"/>
      <c r="AH578" s="19"/>
      <c r="AI578" s="19"/>
      <c r="AJ578" s="19"/>
      <c r="AK578" s="19"/>
    </row>
    <row r="579" spans="1:37" ht="13.5" customHeight="1" x14ac:dyDescent="0.2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  <c r="AA579" s="19"/>
      <c r="AB579" s="19"/>
      <c r="AC579" s="19"/>
      <c r="AD579" s="19"/>
      <c r="AE579" s="19"/>
      <c r="AF579" s="19"/>
      <c r="AG579" s="19"/>
      <c r="AH579" s="19"/>
      <c r="AI579" s="19"/>
      <c r="AJ579" s="19"/>
      <c r="AK579" s="19"/>
    </row>
    <row r="580" spans="1:37" ht="13.5" customHeight="1" x14ac:dyDescent="0.2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  <c r="AA580" s="19"/>
      <c r="AB580" s="19"/>
      <c r="AC580" s="19"/>
      <c r="AD580" s="19"/>
      <c r="AE580" s="19"/>
      <c r="AF580" s="19"/>
      <c r="AG580" s="19"/>
      <c r="AH580" s="19"/>
      <c r="AI580" s="19"/>
      <c r="AJ580" s="19"/>
      <c r="AK580" s="19"/>
    </row>
    <row r="581" spans="1:37" ht="13.5" customHeight="1" x14ac:dyDescent="0.2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  <c r="AA581" s="19"/>
      <c r="AB581" s="19"/>
      <c r="AC581" s="19"/>
      <c r="AD581" s="19"/>
      <c r="AE581" s="19"/>
      <c r="AF581" s="19"/>
      <c r="AG581" s="19"/>
      <c r="AH581" s="19"/>
      <c r="AI581" s="19"/>
      <c r="AJ581" s="19"/>
      <c r="AK581" s="19"/>
    </row>
    <row r="582" spans="1:37" ht="13.5" customHeight="1" x14ac:dyDescent="0.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  <c r="AA582" s="19"/>
      <c r="AB582" s="19"/>
      <c r="AC582" s="19"/>
      <c r="AD582" s="19"/>
      <c r="AE582" s="19"/>
      <c r="AF582" s="19"/>
      <c r="AG582" s="19"/>
      <c r="AH582" s="19"/>
      <c r="AI582" s="19"/>
      <c r="AJ582" s="19"/>
      <c r="AK582" s="19"/>
    </row>
    <row r="583" spans="1:37" ht="13.5" customHeight="1" x14ac:dyDescent="0.2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  <c r="AA583" s="19"/>
      <c r="AB583" s="19"/>
      <c r="AC583" s="19"/>
      <c r="AD583" s="19"/>
      <c r="AE583" s="19"/>
      <c r="AF583" s="19"/>
      <c r="AG583" s="19"/>
      <c r="AH583" s="19"/>
      <c r="AI583" s="19"/>
      <c r="AJ583" s="19"/>
      <c r="AK583" s="19"/>
    </row>
    <row r="584" spans="1:37" ht="13.5" customHeight="1" x14ac:dyDescent="0.2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  <c r="AA584" s="19"/>
      <c r="AB584" s="19"/>
      <c r="AC584" s="19"/>
      <c r="AD584" s="19"/>
      <c r="AE584" s="19"/>
      <c r="AF584" s="19"/>
      <c r="AG584" s="19"/>
      <c r="AH584" s="19"/>
      <c r="AI584" s="19"/>
      <c r="AJ584" s="19"/>
      <c r="AK584" s="19"/>
    </row>
    <row r="585" spans="1:37" ht="13.5" customHeight="1" x14ac:dyDescent="0.2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  <c r="AA585" s="19"/>
      <c r="AB585" s="19"/>
      <c r="AC585" s="19"/>
      <c r="AD585" s="19"/>
      <c r="AE585" s="19"/>
      <c r="AF585" s="19"/>
      <c r="AG585" s="19"/>
      <c r="AH585" s="19"/>
      <c r="AI585" s="19"/>
      <c r="AJ585" s="19"/>
      <c r="AK585" s="19"/>
    </row>
    <row r="586" spans="1:37" ht="13.5" customHeight="1" x14ac:dyDescent="0.2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  <c r="AA586" s="19"/>
      <c r="AB586" s="19"/>
      <c r="AC586" s="19"/>
      <c r="AD586" s="19"/>
      <c r="AE586" s="19"/>
      <c r="AF586" s="19"/>
      <c r="AG586" s="19"/>
      <c r="AH586" s="19"/>
      <c r="AI586" s="19"/>
      <c r="AJ586" s="19"/>
      <c r="AK586" s="19"/>
    </row>
    <row r="587" spans="1:37" ht="13.5" customHeight="1" x14ac:dyDescent="0.2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  <c r="AA587" s="19"/>
      <c r="AB587" s="19"/>
      <c r="AC587" s="19"/>
      <c r="AD587" s="19"/>
      <c r="AE587" s="19"/>
      <c r="AF587" s="19"/>
      <c r="AG587" s="19"/>
      <c r="AH587" s="19"/>
      <c r="AI587" s="19"/>
      <c r="AJ587" s="19"/>
      <c r="AK587" s="19"/>
    </row>
    <row r="588" spans="1:37" ht="13.5" customHeight="1" x14ac:dyDescent="0.2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  <c r="AA588" s="19"/>
      <c r="AB588" s="19"/>
      <c r="AC588" s="19"/>
      <c r="AD588" s="19"/>
      <c r="AE588" s="19"/>
      <c r="AF588" s="19"/>
      <c r="AG588" s="19"/>
      <c r="AH588" s="19"/>
      <c r="AI588" s="19"/>
      <c r="AJ588" s="19"/>
      <c r="AK588" s="19"/>
    </row>
    <row r="589" spans="1:37" ht="13.5" customHeight="1" x14ac:dyDescent="0.2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  <c r="AA589" s="19"/>
      <c r="AB589" s="19"/>
      <c r="AC589" s="19"/>
      <c r="AD589" s="19"/>
      <c r="AE589" s="19"/>
      <c r="AF589" s="19"/>
      <c r="AG589" s="19"/>
      <c r="AH589" s="19"/>
      <c r="AI589" s="19"/>
      <c r="AJ589" s="19"/>
      <c r="AK589" s="19"/>
    </row>
    <row r="590" spans="1:37" ht="13.5" customHeight="1" x14ac:dyDescent="0.2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  <c r="AA590" s="19"/>
      <c r="AB590" s="19"/>
      <c r="AC590" s="19"/>
      <c r="AD590" s="19"/>
      <c r="AE590" s="19"/>
      <c r="AF590" s="19"/>
      <c r="AG590" s="19"/>
      <c r="AH590" s="19"/>
      <c r="AI590" s="19"/>
      <c r="AJ590" s="19"/>
      <c r="AK590" s="19"/>
    </row>
    <row r="591" spans="1:37" ht="13.5" customHeight="1" x14ac:dyDescent="0.2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  <c r="AA591" s="19"/>
      <c r="AB591" s="19"/>
      <c r="AC591" s="19"/>
      <c r="AD591" s="19"/>
      <c r="AE591" s="19"/>
      <c r="AF591" s="19"/>
      <c r="AG591" s="19"/>
      <c r="AH591" s="19"/>
      <c r="AI591" s="19"/>
      <c r="AJ591" s="19"/>
      <c r="AK591" s="19"/>
    </row>
    <row r="592" spans="1:37" ht="13.5" customHeight="1" x14ac:dyDescent="0.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  <c r="AA592" s="19"/>
      <c r="AB592" s="19"/>
      <c r="AC592" s="19"/>
      <c r="AD592" s="19"/>
      <c r="AE592" s="19"/>
      <c r="AF592" s="19"/>
      <c r="AG592" s="19"/>
      <c r="AH592" s="19"/>
      <c r="AI592" s="19"/>
      <c r="AJ592" s="19"/>
      <c r="AK592" s="19"/>
    </row>
    <row r="593" spans="1:37" ht="13.5" customHeight="1" x14ac:dyDescent="0.2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  <c r="AA593" s="19"/>
      <c r="AB593" s="19"/>
      <c r="AC593" s="19"/>
      <c r="AD593" s="19"/>
      <c r="AE593" s="19"/>
      <c r="AF593" s="19"/>
      <c r="AG593" s="19"/>
      <c r="AH593" s="19"/>
      <c r="AI593" s="19"/>
      <c r="AJ593" s="19"/>
      <c r="AK593" s="19"/>
    </row>
    <row r="594" spans="1:37" ht="13.5" customHeight="1" x14ac:dyDescent="0.2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  <c r="AA594" s="19"/>
      <c r="AB594" s="19"/>
      <c r="AC594" s="19"/>
      <c r="AD594" s="19"/>
      <c r="AE594" s="19"/>
      <c r="AF594" s="19"/>
      <c r="AG594" s="19"/>
      <c r="AH594" s="19"/>
      <c r="AI594" s="19"/>
      <c r="AJ594" s="19"/>
      <c r="AK594" s="19"/>
    </row>
    <row r="595" spans="1:37" ht="13.5" customHeight="1" x14ac:dyDescent="0.2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  <c r="AA595" s="19"/>
      <c r="AB595" s="19"/>
      <c r="AC595" s="19"/>
      <c r="AD595" s="19"/>
      <c r="AE595" s="19"/>
      <c r="AF595" s="19"/>
      <c r="AG595" s="19"/>
      <c r="AH595" s="19"/>
      <c r="AI595" s="19"/>
      <c r="AJ595" s="19"/>
      <c r="AK595" s="19"/>
    </row>
    <row r="596" spans="1:37" ht="13.5" customHeight="1" x14ac:dyDescent="0.2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  <c r="AA596" s="19"/>
      <c r="AB596" s="19"/>
      <c r="AC596" s="19"/>
      <c r="AD596" s="19"/>
      <c r="AE596" s="19"/>
      <c r="AF596" s="19"/>
      <c r="AG596" s="19"/>
      <c r="AH596" s="19"/>
      <c r="AI596" s="19"/>
      <c r="AJ596" s="19"/>
      <c r="AK596" s="19"/>
    </row>
    <row r="597" spans="1:37" ht="13.5" customHeight="1" x14ac:dyDescent="0.2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  <c r="AA597" s="19"/>
      <c r="AB597" s="19"/>
      <c r="AC597" s="19"/>
      <c r="AD597" s="19"/>
      <c r="AE597" s="19"/>
      <c r="AF597" s="19"/>
      <c r="AG597" s="19"/>
      <c r="AH597" s="19"/>
      <c r="AI597" s="19"/>
      <c r="AJ597" s="19"/>
      <c r="AK597" s="19"/>
    </row>
    <row r="598" spans="1:37" ht="13.5" customHeight="1" x14ac:dyDescent="0.2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  <c r="AA598" s="19"/>
      <c r="AB598" s="19"/>
      <c r="AC598" s="19"/>
      <c r="AD598" s="19"/>
      <c r="AE598" s="19"/>
      <c r="AF598" s="19"/>
      <c r="AG598" s="19"/>
      <c r="AH598" s="19"/>
      <c r="AI598" s="19"/>
      <c r="AJ598" s="19"/>
      <c r="AK598" s="19"/>
    </row>
    <row r="599" spans="1:37" ht="13.5" customHeight="1" x14ac:dyDescent="0.2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  <c r="AA599" s="19"/>
      <c r="AB599" s="19"/>
      <c r="AC599" s="19"/>
      <c r="AD599" s="19"/>
      <c r="AE599" s="19"/>
      <c r="AF599" s="19"/>
      <c r="AG599" s="19"/>
      <c r="AH599" s="19"/>
      <c r="AI599" s="19"/>
      <c r="AJ599" s="19"/>
      <c r="AK599" s="19"/>
    </row>
    <row r="600" spans="1:37" ht="13.5" customHeight="1" x14ac:dyDescent="0.2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  <c r="AA600" s="19"/>
      <c r="AB600" s="19"/>
      <c r="AC600" s="19"/>
      <c r="AD600" s="19"/>
      <c r="AE600" s="19"/>
      <c r="AF600" s="19"/>
      <c r="AG600" s="19"/>
      <c r="AH600" s="19"/>
      <c r="AI600" s="19"/>
      <c r="AJ600" s="19"/>
      <c r="AK600" s="19"/>
    </row>
    <row r="601" spans="1:37" ht="13.5" customHeight="1" x14ac:dyDescent="0.2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  <c r="AA601" s="19"/>
      <c r="AB601" s="19"/>
      <c r="AC601" s="19"/>
      <c r="AD601" s="19"/>
      <c r="AE601" s="19"/>
      <c r="AF601" s="19"/>
      <c r="AG601" s="19"/>
      <c r="AH601" s="19"/>
      <c r="AI601" s="19"/>
      <c r="AJ601" s="19"/>
      <c r="AK601" s="19"/>
    </row>
    <row r="602" spans="1:37" ht="13.5" customHeight="1" x14ac:dyDescent="0.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  <c r="AA602" s="19"/>
      <c r="AB602" s="19"/>
      <c r="AC602" s="19"/>
      <c r="AD602" s="19"/>
      <c r="AE602" s="19"/>
      <c r="AF602" s="19"/>
      <c r="AG602" s="19"/>
      <c r="AH602" s="19"/>
      <c r="AI602" s="19"/>
      <c r="AJ602" s="19"/>
      <c r="AK602" s="19"/>
    </row>
    <row r="603" spans="1:37" ht="13.5" customHeight="1" x14ac:dyDescent="0.2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  <c r="AA603" s="19"/>
      <c r="AB603" s="19"/>
      <c r="AC603" s="19"/>
      <c r="AD603" s="19"/>
      <c r="AE603" s="19"/>
      <c r="AF603" s="19"/>
      <c r="AG603" s="19"/>
      <c r="AH603" s="19"/>
      <c r="AI603" s="19"/>
      <c r="AJ603" s="19"/>
      <c r="AK603" s="19"/>
    </row>
    <row r="604" spans="1:37" ht="13.5" customHeight="1" x14ac:dyDescent="0.2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  <c r="AA604" s="19"/>
      <c r="AB604" s="19"/>
      <c r="AC604" s="19"/>
      <c r="AD604" s="19"/>
      <c r="AE604" s="19"/>
      <c r="AF604" s="19"/>
      <c r="AG604" s="19"/>
      <c r="AH604" s="19"/>
      <c r="AI604" s="19"/>
      <c r="AJ604" s="19"/>
      <c r="AK604" s="19"/>
    </row>
    <row r="605" spans="1:37" ht="13.5" customHeight="1" x14ac:dyDescent="0.2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  <c r="AA605" s="19"/>
      <c r="AB605" s="19"/>
      <c r="AC605" s="19"/>
      <c r="AD605" s="19"/>
      <c r="AE605" s="19"/>
      <c r="AF605" s="19"/>
      <c r="AG605" s="19"/>
      <c r="AH605" s="19"/>
      <c r="AI605" s="19"/>
      <c r="AJ605" s="19"/>
      <c r="AK605" s="19"/>
    </row>
    <row r="606" spans="1:37" ht="13.5" customHeight="1" x14ac:dyDescent="0.2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  <c r="AA606" s="19"/>
      <c r="AB606" s="19"/>
      <c r="AC606" s="19"/>
      <c r="AD606" s="19"/>
      <c r="AE606" s="19"/>
      <c r="AF606" s="19"/>
      <c r="AG606" s="19"/>
      <c r="AH606" s="19"/>
      <c r="AI606" s="19"/>
      <c r="AJ606" s="19"/>
      <c r="AK606" s="19"/>
    </row>
    <row r="607" spans="1:37" ht="13.5" customHeight="1" x14ac:dyDescent="0.2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  <c r="AA607" s="19"/>
      <c r="AB607" s="19"/>
      <c r="AC607" s="19"/>
      <c r="AD607" s="19"/>
      <c r="AE607" s="19"/>
      <c r="AF607" s="19"/>
      <c r="AG607" s="19"/>
      <c r="AH607" s="19"/>
      <c r="AI607" s="19"/>
      <c r="AJ607" s="19"/>
      <c r="AK607" s="19"/>
    </row>
    <row r="608" spans="1:37" ht="13.5" customHeight="1" x14ac:dyDescent="0.2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  <c r="AA608" s="19"/>
      <c r="AB608" s="19"/>
      <c r="AC608" s="19"/>
      <c r="AD608" s="19"/>
      <c r="AE608" s="19"/>
      <c r="AF608" s="19"/>
      <c r="AG608" s="19"/>
      <c r="AH608" s="19"/>
      <c r="AI608" s="19"/>
      <c r="AJ608" s="19"/>
      <c r="AK608" s="19"/>
    </row>
    <row r="609" spans="1:37" ht="13.5" customHeight="1" x14ac:dyDescent="0.2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  <c r="AA609" s="19"/>
      <c r="AB609" s="19"/>
      <c r="AC609" s="19"/>
      <c r="AD609" s="19"/>
      <c r="AE609" s="19"/>
      <c r="AF609" s="19"/>
      <c r="AG609" s="19"/>
      <c r="AH609" s="19"/>
      <c r="AI609" s="19"/>
      <c r="AJ609" s="19"/>
      <c r="AK609" s="19"/>
    </row>
    <row r="610" spans="1:37" ht="13.5" customHeight="1" x14ac:dyDescent="0.2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  <c r="AA610" s="19"/>
      <c r="AB610" s="19"/>
      <c r="AC610" s="19"/>
      <c r="AD610" s="19"/>
      <c r="AE610" s="19"/>
      <c r="AF610" s="19"/>
      <c r="AG610" s="19"/>
      <c r="AH610" s="19"/>
      <c r="AI610" s="19"/>
      <c r="AJ610" s="19"/>
      <c r="AK610" s="19"/>
    </row>
    <row r="611" spans="1:37" ht="13.5" customHeight="1" x14ac:dyDescent="0.2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 spans="1:37" ht="13.5" customHeight="1" x14ac:dyDescent="0.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 spans="1:37" ht="13.5" customHeight="1" x14ac:dyDescent="0.2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 spans="1:37" ht="13.5" customHeight="1" x14ac:dyDescent="0.2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 spans="1:37" ht="13.5" customHeight="1" x14ac:dyDescent="0.2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 spans="1:37" ht="13.5" customHeight="1" x14ac:dyDescent="0.2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 spans="1:37" ht="13.5" customHeight="1" x14ac:dyDescent="0.2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 spans="1:37" ht="13.5" customHeight="1" x14ac:dyDescent="0.2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 spans="1:37" ht="13.5" customHeight="1" x14ac:dyDescent="0.2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 spans="1:37" ht="13.5" customHeight="1" x14ac:dyDescent="0.2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 spans="1:37" ht="13.5" customHeight="1" x14ac:dyDescent="0.2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 spans="1:37" ht="13.5" customHeight="1" x14ac:dyDescent="0.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 spans="1:37" ht="13.5" customHeight="1" x14ac:dyDescent="0.2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 spans="1:37" ht="13.5" customHeight="1" x14ac:dyDescent="0.2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 spans="1:37" ht="13.5" customHeight="1" x14ac:dyDescent="0.2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 spans="1:37" ht="13.5" customHeight="1" x14ac:dyDescent="0.2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 spans="1:37" ht="13.5" customHeight="1" x14ac:dyDescent="0.2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 spans="1:37" ht="13.5" customHeight="1" x14ac:dyDescent="0.2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 spans="1:37" ht="13.5" customHeight="1" x14ac:dyDescent="0.2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 spans="1:37" ht="13.5" customHeight="1" x14ac:dyDescent="0.2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 spans="1:37" ht="13.5" customHeight="1" x14ac:dyDescent="0.2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 spans="1:37" ht="13.5" customHeight="1" x14ac:dyDescent="0.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 spans="1:37" ht="13.5" customHeight="1" x14ac:dyDescent="0.2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 spans="1:37" ht="13.5" customHeight="1" x14ac:dyDescent="0.2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 spans="1:37" ht="13.5" customHeight="1" x14ac:dyDescent="0.2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 spans="1:37" ht="13.5" customHeight="1" x14ac:dyDescent="0.2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 spans="1:37" ht="13.5" customHeight="1" x14ac:dyDescent="0.2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 spans="1:37" ht="13.5" customHeight="1" x14ac:dyDescent="0.2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 spans="1:37" ht="13.5" customHeight="1" x14ac:dyDescent="0.2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 spans="1:37" ht="13.5" customHeight="1" x14ac:dyDescent="0.2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 spans="1:37" ht="13.5" customHeight="1" x14ac:dyDescent="0.2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 spans="1:37" ht="13.5" customHeight="1" x14ac:dyDescent="0.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 spans="1:37" ht="13.5" customHeight="1" x14ac:dyDescent="0.2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 spans="1:37" ht="13.5" customHeight="1" x14ac:dyDescent="0.2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 spans="1:37" ht="13.5" customHeight="1" x14ac:dyDescent="0.2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 spans="1:37" ht="13.5" customHeight="1" x14ac:dyDescent="0.2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 spans="1:37" ht="13.5" customHeight="1" x14ac:dyDescent="0.2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 spans="1:37" ht="13.5" customHeight="1" x14ac:dyDescent="0.2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 spans="1:37" ht="13.5" customHeight="1" x14ac:dyDescent="0.2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 spans="1:37" ht="13.5" customHeight="1" x14ac:dyDescent="0.2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 spans="1:37" ht="13.5" customHeight="1" x14ac:dyDescent="0.2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 spans="1:37" ht="13.5" customHeight="1" x14ac:dyDescent="0.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 spans="1:37" ht="13.5" customHeight="1" x14ac:dyDescent="0.2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 spans="1:37" ht="13.5" customHeight="1" x14ac:dyDescent="0.2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 spans="1:37" ht="13.5" customHeight="1" x14ac:dyDescent="0.2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 spans="1:37" ht="13.5" customHeight="1" x14ac:dyDescent="0.2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 spans="1:37" ht="13.5" customHeight="1" x14ac:dyDescent="0.2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 spans="1:37" ht="13.5" customHeight="1" x14ac:dyDescent="0.2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 spans="1:37" ht="13.5" customHeight="1" x14ac:dyDescent="0.2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 spans="1:37" ht="13.5" customHeight="1" x14ac:dyDescent="0.2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 spans="1:37" ht="13.5" customHeight="1" x14ac:dyDescent="0.2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 spans="1:37" ht="13.5" customHeight="1" x14ac:dyDescent="0.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 spans="1:37" ht="13.5" customHeight="1" x14ac:dyDescent="0.2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 spans="1:37" ht="13.5" customHeight="1" x14ac:dyDescent="0.2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 spans="1:37" ht="13.5" customHeight="1" x14ac:dyDescent="0.2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 spans="1:37" ht="13.5" customHeight="1" x14ac:dyDescent="0.2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 spans="1:37" ht="13.5" customHeight="1" x14ac:dyDescent="0.2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 spans="1:37" ht="13.5" customHeight="1" x14ac:dyDescent="0.2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 spans="1:37" ht="13.5" customHeight="1" x14ac:dyDescent="0.2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 spans="1:37" ht="13.5" customHeight="1" x14ac:dyDescent="0.2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 spans="1:37" ht="13.5" customHeight="1" x14ac:dyDescent="0.2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 spans="1:37" ht="13.5" customHeight="1" x14ac:dyDescent="0.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 spans="1:37" ht="13.5" customHeight="1" x14ac:dyDescent="0.2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 spans="1:37" ht="13.5" customHeight="1" x14ac:dyDescent="0.2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 spans="1:37" ht="13.5" customHeight="1" x14ac:dyDescent="0.2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 spans="1:37" ht="13.5" customHeight="1" x14ac:dyDescent="0.2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 spans="1:37" ht="13.5" customHeight="1" x14ac:dyDescent="0.2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 spans="1:37" ht="13.5" customHeight="1" x14ac:dyDescent="0.2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 spans="1:37" ht="13.5" customHeight="1" x14ac:dyDescent="0.2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 spans="1:37" ht="13.5" customHeight="1" x14ac:dyDescent="0.2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 spans="1:37" ht="13.5" customHeight="1" x14ac:dyDescent="0.2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 spans="1:37" ht="13.5" customHeight="1" x14ac:dyDescent="0.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 spans="1:37" ht="13.5" customHeight="1" x14ac:dyDescent="0.2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 spans="1:37" ht="13.5" customHeight="1" x14ac:dyDescent="0.2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 spans="1:37" ht="13.5" customHeight="1" x14ac:dyDescent="0.2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 spans="1:37" ht="13.5" customHeight="1" x14ac:dyDescent="0.2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 spans="1:37" ht="13.5" customHeight="1" x14ac:dyDescent="0.2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 spans="1:37" ht="13.5" customHeight="1" x14ac:dyDescent="0.2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 spans="1:37" ht="13.5" customHeight="1" x14ac:dyDescent="0.2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 spans="1:37" ht="13.5" customHeight="1" x14ac:dyDescent="0.2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 spans="1:37" ht="13.5" customHeight="1" x14ac:dyDescent="0.2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 spans="1:37" ht="13.5" customHeight="1" x14ac:dyDescent="0.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 spans="1:37" ht="13.5" customHeight="1" x14ac:dyDescent="0.2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 spans="1:37" ht="13.5" customHeight="1" x14ac:dyDescent="0.2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 spans="1:37" ht="13.5" customHeight="1" x14ac:dyDescent="0.2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 spans="1:37" ht="13.5" customHeight="1" x14ac:dyDescent="0.2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 spans="1:37" ht="13.5" customHeight="1" x14ac:dyDescent="0.2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 spans="1:37" ht="13.5" customHeight="1" x14ac:dyDescent="0.2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 spans="1:37" ht="13.5" customHeight="1" x14ac:dyDescent="0.2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 spans="1:37" ht="13.5" customHeight="1" x14ac:dyDescent="0.2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 spans="1:37" ht="13.5" customHeight="1" x14ac:dyDescent="0.2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 spans="1:37" ht="13.5" customHeight="1" x14ac:dyDescent="0.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 spans="1:37" ht="13.5" customHeight="1" x14ac:dyDescent="0.2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 spans="1:37" ht="13.5" customHeight="1" x14ac:dyDescent="0.2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 spans="1:37" ht="13.5" customHeight="1" x14ac:dyDescent="0.2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 spans="1:37" ht="13.5" customHeight="1" x14ac:dyDescent="0.2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 spans="1:37" ht="13.5" customHeight="1" x14ac:dyDescent="0.2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 spans="1:37" ht="13.5" customHeight="1" x14ac:dyDescent="0.2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 spans="1:37" ht="13.5" customHeight="1" x14ac:dyDescent="0.2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 spans="1:37" ht="13.5" customHeight="1" x14ac:dyDescent="0.2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 spans="1:37" ht="13.5" customHeight="1" x14ac:dyDescent="0.2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 spans="1:37" ht="13.5" customHeight="1" x14ac:dyDescent="0.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 spans="1:37" ht="13.5" customHeight="1" x14ac:dyDescent="0.2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 spans="1:37" ht="13.5" customHeight="1" x14ac:dyDescent="0.2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  <c r="AA714" s="19"/>
      <c r="AB714" s="19"/>
      <c r="AC714" s="19"/>
      <c r="AD714" s="19"/>
      <c r="AE714" s="19"/>
      <c r="AF714" s="19"/>
      <c r="AG714" s="19"/>
      <c r="AH714" s="19"/>
      <c r="AI714" s="19"/>
      <c r="AJ714" s="19"/>
      <c r="AK714" s="19"/>
    </row>
    <row r="715" spans="1:37" ht="13.5" customHeight="1" x14ac:dyDescent="0.2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  <c r="AA715" s="19"/>
      <c r="AB715" s="19"/>
      <c r="AC715" s="19"/>
      <c r="AD715" s="19"/>
      <c r="AE715" s="19"/>
      <c r="AF715" s="19"/>
      <c r="AG715" s="19"/>
      <c r="AH715" s="19"/>
      <c r="AI715" s="19"/>
      <c r="AJ715" s="19"/>
      <c r="AK715" s="19"/>
    </row>
    <row r="716" spans="1:37" ht="13.5" customHeight="1" x14ac:dyDescent="0.2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  <c r="AA716" s="19"/>
      <c r="AB716" s="19"/>
      <c r="AC716" s="19"/>
      <c r="AD716" s="19"/>
      <c r="AE716" s="19"/>
      <c r="AF716" s="19"/>
      <c r="AG716" s="19"/>
      <c r="AH716" s="19"/>
      <c r="AI716" s="19"/>
      <c r="AJ716" s="19"/>
      <c r="AK716" s="19"/>
    </row>
    <row r="717" spans="1:37" ht="13.5" customHeight="1" x14ac:dyDescent="0.2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  <c r="AA717" s="19"/>
      <c r="AB717" s="19"/>
      <c r="AC717" s="19"/>
      <c r="AD717" s="19"/>
      <c r="AE717" s="19"/>
      <c r="AF717" s="19"/>
      <c r="AG717" s="19"/>
      <c r="AH717" s="19"/>
      <c r="AI717" s="19"/>
      <c r="AJ717" s="19"/>
      <c r="AK717" s="19"/>
    </row>
    <row r="718" spans="1:37" ht="13.5" customHeight="1" x14ac:dyDescent="0.2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  <c r="AA718" s="19"/>
      <c r="AB718" s="19"/>
      <c r="AC718" s="19"/>
      <c r="AD718" s="19"/>
      <c r="AE718" s="19"/>
      <c r="AF718" s="19"/>
      <c r="AG718" s="19"/>
      <c r="AH718" s="19"/>
      <c r="AI718" s="19"/>
      <c r="AJ718" s="19"/>
      <c r="AK718" s="19"/>
    </row>
    <row r="719" spans="1:37" ht="13.5" customHeight="1" x14ac:dyDescent="0.2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  <c r="AA719" s="19"/>
      <c r="AB719" s="19"/>
      <c r="AC719" s="19"/>
      <c r="AD719" s="19"/>
      <c r="AE719" s="19"/>
      <c r="AF719" s="19"/>
      <c r="AG719" s="19"/>
      <c r="AH719" s="19"/>
      <c r="AI719" s="19"/>
      <c r="AJ719" s="19"/>
      <c r="AK719" s="19"/>
    </row>
    <row r="720" spans="1:37" ht="13.5" customHeight="1" x14ac:dyDescent="0.2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  <c r="AA720" s="19"/>
      <c r="AB720" s="19"/>
      <c r="AC720" s="19"/>
      <c r="AD720" s="19"/>
      <c r="AE720" s="19"/>
      <c r="AF720" s="19"/>
      <c r="AG720" s="19"/>
      <c r="AH720" s="19"/>
      <c r="AI720" s="19"/>
      <c r="AJ720" s="19"/>
      <c r="AK720" s="19"/>
    </row>
    <row r="721" spans="1:37" ht="13.5" customHeight="1" x14ac:dyDescent="0.2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  <c r="AA721" s="19"/>
      <c r="AB721" s="19"/>
      <c r="AC721" s="19"/>
      <c r="AD721" s="19"/>
      <c r="AE721" s="19"/>
      <c r="AF721" s="19"/>
      <c r="AG721" s="19"/>
      <c r="AH721" s="19"/>
      <c r="AI721" s="19"/>
      <c r="AJ721" s="19"/>
      <c r="AK721" s="19"/>
    </row>
    <row r="722" spans="1:37" ht="13.5" customHeight="1" x14ac:dyDescent="0.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  <c r="AA722" s="19"/>
      <c r="AB722" s="19"/>
      <c r="AC722" s="19"/>
      <c r="AD722" s="19"/>
      <c r="AE722" s="19"/>
      <c r="AF722" s="19"/>
      <c r="AG722" s="19"/>
      <c r="AH722" s="19"/>
      <c r="AI722" s="19"/>
      <c r="AJ722" s="19"/>
      <c r="AK722" s="19"/>
    </row>
    <row r="723" spans="1:37" ht="13.5" customHeight="1" x14ac:dyDescent="0.2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  <c r="AA723" s="19"/>
      <c r="AB723" s="19"/>
      <c r="AC723" s="19"/>
      <c r="AD723" s="19"/>
      <c r="AE723" s="19"/>
      <c r="AF723" s="19"/>
      <c r="AG723" s="19"/>
      <c r="AH723" s="19"/>
      <c r="AI723" s="19"/>
      <c r="AJ723" s="19"/>
      <c r="AK723" s="19"/>
    </row>
    <row r="724" spans="1:37" ht="13.5" customHeight="1" x14ac:dyDescent="0.2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  <c r="AA724" s="19"/>
      <c r="AB724" s="19"/>
      <c r="AC724" s="19"/>
      <c r="AD724" s="19"/>
      <c r="AE724" s="19"/>
      <c r="AF724" s="19"/>
      <c r="AG724" s="19"/>
      <c r="AH724" s="19"/>
      <c r="AI724" s="19"/>
      <c r="AJ724" s="19"/>
      <c r="AK724" s="19"/>
    </row>
    <row r="725" spans="1:37" ht="13.5" customHeight="1" x14ac:dyDescent="0.2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  <c r="AA725" s="19"/>
      <c r="AB725" s="19"/>
      <c r="AC725" s="19"/>
      <c r="AD725" s="19"/>
      <c r="AE725" s="19"/>
      <c r="AF725" s="19"/>
      <c r="AG725" s="19"/>
      <c r="AH725" s="19"/>
      <c r="AI725" s="19"/>
      <c r="AJ725" s="19"/>
      <c r="AK725" s="19"/>
    </row>
    <row r="726" spans="1:37" ht="13.5" customHeight="1" x14ac:dyDescent="0.2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  <c r="AA726" s="19"/>
      <c r="AB726" s="19"/>
      <c r="AC726" s="19"/>
      <c r="AD726" s="19"/>
      <c r="AE726" s="19"/>
      <c r="AF726" s="19"/>
      <c r="AG726" s="19"/>
      <c r="AH726" s="19"/>
      <c r="AI726" s="19"/>
      <c r="AJ726" s="19"/>
      <c r="AK726" s="19"/>
    </row>
    <row r="727" spans="1:37" ht="13.5" customHeight="1" x14ac:dyDescent="0.2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  <c r="AA727" s="19"/>
      <c r="AB727" s="19"/>
      <c r="AC727" s="19"/>
      <c r="AD727" s="19"/>
      <c r="AE727" s="19"/>
      <c r="AF727" s="19"/>
      <c r="AG727" s="19"/>
      <c r="AH727" s="19"/>
      <c r="AI727" s="19"/>
      <c r="AJ727" s="19"/>
      <c r="AK727" s="19"/>
    </row>
    <row r="728" spans="1:37" ht="13.5" customHeight="1" x14ac:dyDescent="0.2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  <c r="AA728" s="19"/>
      <c r="AB728" s="19"/>
      <c r="AC728" s="19"/>
      <c r="AD728" s="19"/>
      <c r="AE728" s="19"/>
      <c r="AF728" s="19"/>
      <c r="AG728" s="19"/>
      <c r="AH728" s="19"/>
      <c r="AI728" s="19"/>
      <c r="AJ728" s="19"/>
      <c r="AK728" s="19"/>
    </row>
    <row r="729" spans="1:37" ht="13.5" customHeight="1" x14ac:dyDescent="0.2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  <c r="AA729" s="19"/>
      <c r="AB729" s="19"/>
      <c r="AC729" s="19"/>
      <c r="AD729" s="19"/>
      <c r="AE729" s="19"/>
      <c r="AF729" s="19"/>
      <c r="AG729" s="19"/>
      <c r="AH729" s="19"/>
      <c r="AI729" s="19"/>
      <c r="AJ729" s="19"/>
      <c r="AK729" s="19"/>
    </row>
    <row r="730" spans="1:37" ht="13.5" customHeight="1" x14ac:dyDescent="0.2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  <c r="AA730" s="19"/>
      <c r="AB730" s="19"/>
      <c r="AC730" s="19"/>
      <c r="AD730" s="19"/>
      <c r="AE730" s="19"/>
      <c r="AF730" s="19"/>
      <c r="AG730" s="19"/>
      <c r="AH730" s="19"/>
      <c r="AI730" s="19"/>
      <c r="AJ730" s="19"/>
      <c r="AK730" s="19"/>
    </row>
    <row r="731" spans="1:37" ht="13.5" customHeight="1" x14ac:dyDescent="0.2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  <c r="AA731" s="19"/>
      <c r="AB731" s="19"/>
      <c r="AC731" s="19"/>
      <c r="AD731" s="19"/>
      <c r="AE731" s="19"/>
      <c r="AF731" s="19"/>
      <c r="AG731" s="19"/>
      <c r="AH731" s="19"/>
      <c r="AI731" s="19"/>
      <c r="AJ731" s="19"/>
      <c r="AK731" s="19"/>
    </row>
    <row r="732" spans="1:37" ht="13.5" customHeight="1" x14ac:dyDescent="0.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  <c r="AA732" s="19"/>
      <c r="AB732" s="19"/>
      <c r="AC732" s="19"/>
      <c r="AD732" s="19"/>
      <c r="AE732" s="19"/>
      <c r="AF732" s="19"/>
      <c r="AG732" s="19"/>
      <c r="AH732" s="19"/>
      <c r="AI732" s="19"/>
      <c r="AJ732" s="19"/>
      <c r="AK732" s="19"/>
    </row>
    <row r="733" spans="1:37" ht="13.5" customHeight="1" x14ac:dyDescent="0.2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  <c r="AA733" s="19"/>
      <c r="AB733" s="19"/>
      <c r="AC733" s="19"/>
      <c r="AD733" s="19"/>
      <c r="AE733" s="19"/>
      <c r="AF733" s="19"/>
      <c r="AG733" s="19"/>
      <c r="AH733" s="19"/>
      <c r="AI733" s="19"/>
      <c r="AJ733" s="19"/>
      <c r="AK733" s="19"/>
    </row>
    <row r="734" spans="1:37" ht="13.5" customHeight="1" x14ac:dyDescent="0.2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  <c r="AA734" s="19"/>
      <c r="AB734" s="19"/>
      <c r="AC734" s="19"/>
      <c r="AD734" s="19"/>
      <c r="AE734" s="19"/>
      <c r="AF734" s="19"/>
      <c r="AG734" s="19"/>
      <c r="AH734" s="19"/>
      <c r="AI734" s="19"/>
      <c r="AJ734" s="19"/>
      <c r="AK734" s="19"/>
    </row>
    <row r="735" spans="1:37" ht="13.5" customHeight="1" x14ac:dyDescent="0.2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  <c r="AA735" s="19"/>
      <c r="AB735" s="19"/>
      <c r="AC735" s="19"/>
      <c r="AD735" s="19"/>
      <c r="AE735" s="19"/>
      <c r="AF735" s="19"/>
      <c r="AG735" s="19"/>
      <c r="AH735" s="19"/>
      <c r="AI735" s="19"/>
      <c r="AJ735" s="19"/>
      <c r="AK735" s="19"/>
    </row>
    <row r="736" spans="1:37" ht="13.5" customHeight="1" x14ac:dyDescent="0.2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  <c r="AA736" s="19"/>
      <c r="AB736" s="19"/>
      <c r="AC736" s="19"/>
      <c r="AD736" s="19"/>
      <c r="AE736" s="19"/>
      <c r="AF736" s="19"/>
      <c r="AG736" s="19"/>
      <c r="AH736" s="19"/>
      <c r="AI736" s="19"/>
      <c r="AJ736" s="19"/>
      <c r="AK736" s="19"/>
    </row>
    <row r="737" spans="1:37" ht="13.5" customHeight="1" x14ac:dyDescent="0.2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  <c r="AA737" s="19"/>
      <c r="AB737" s="19"/>
      <c r="AC737" s="19"/>
      <c r="AD737" s="19"/>
      <c r="AE737" s="19"/>
      <c r="AF737" s="19"/>
      <c r="AG737" s="19"/>
      <c r="AH737" s="19"/>
      <c r="AI737" s="19"/>
      <c r="AJ737" s="19"/>
      <c r="AK737" s="19"/>
    </row>
    <row r="738" spans="1:37" ht="13.5" customHeight="1" x14ac:dyDescent="0.2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  <c r="AA738" s="19"/>
      <c r="AB738" s="19"/>
      <c r="AC738" s="19"/>
      <c r="AD738" s="19"/>
      <c r="AE738" s="19"/>
      <c r="AF738" s="19"/>
      <c r="AG738" s="19"/>
      <c r="AH738" s="19"/>
      <c r="AI738" s="19"/>
      <c r="AJ738" s="19"/>
      <c r="AK738" s="19"/>
    </row>
    <row r="739" spans="1:37" ht="13.5" customHeight="1" x14ac:dyDescent="0.2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  <c r="AA739" s="19"/>
      <c r="AB739" s="19"/>
      <c r="AC739" s="19"/>
      <c r="AD739" s="19"/>
      <c r="AE739" s="19"/>
      <c r="AF739" s="19"/>
      <c r="AG739" s="19"/>
      <c r="AH739" s="19"/>
      <c r="AI739" s="19"/>
      <c r="AJ739" s="19"/>
      <c r="AK739" s="19"/>
    </row>
    <row r="740" spans="1:37" ht="13.5" customHeight="1" x14ac:dyDescent="0.2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  <c r="AA740" s="19"/>
      <c r="AB740" s="19"/>
      <c r="AC740" s="19"/>
      <c r="AD740" s="19"/>
      <c r="AE740" s="19"/>
      <c r="AF740" s="19"/>
      <c r="AG740" s="19"/>
      <c r="AH740" s="19"/>
      <c r="AI740" s="19"/>
      <c r="AJ740" s="19"/>
      <c r="AK740" s="19"/>
    </row>
    <row r="741" spans="1:37" ht="13.5" customHeight="1" x14ac:dyDescent="0.2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  <c r="AA741" s="19"/>
      <c r="AB741" s="19"/>
      <c r="AC741" s="19"/>
      <c r="AD741" s="19"/>
      <c r="AE741" s="19"/>
      <c r="AF741" s="19"/>
      <c r="AG741" s="19"/>
      <c r="AH741" s="19"/>
      <c r="AI741" s="19"/>
      <c r="AJ741" s="19"/>
      <c r="AK741" s="19"/>
    </row>
    <row r="742" spans="1:37" ht="13.5" customHeight="1" x14ac:dyDescent="0.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  <c r="AA742" s="19"/>
      <c r="AB742" s="19"/>
      <c r="AC742" s="19"/>
      <c r="AD742" s="19"/>
      <c r="AE742" s="19"/>
      <c r="AF742" s="19"/>
      <c r="AG742" s="19"/>
      <c r="AH742" s="19"/>
      <c r="AI742" s="19"/>
      <c r="AJ742" s="19"/>
      <c r="AK742" s="19"/>
    </row>
    <row r="743" spans="1:37" ht="13.5" customHeight="1" x14ac:dyDescent="0.2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  <c r="AA743" s="19"/>
      <c r="AB743" s="19"/>
      <c r="AC743" s="19"/>
      <c r="AD743" s="19"/>
      <c r="AE743" s="19"/>
      <c r="AF743" s="19"/>
      <c r="AG743" s="19"/>
      <c r="AH743" s="19"/>
      <c r="AI743" s="19"/>
      <c r="AJ743" s="19"/>
      <c r="AK743" s="19"/>
    </row>
    <row r="744" spans="1:37" ht="13.5" customHeight="1" x14ac:dyDescent="0.2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  <c r="AA744" s="19"/>
      <c r="AB744" s="19"/>
      <c r="AC744" s="19"/>
      <c r="AD744" s="19"/>
      <c r="AE744" s="19"/>
      <c r="AF744" s="19"/>
      <c r="AG744" s="19"/>
      <c r="AH744" s="19"/>
      <c r="AI744" s="19"/>
      <c r="AJ744" s="19"/>
      <c r="AK744" s="19"/>
    </row>
    <row r="745" spans="1:37" ht="13.5" customHeight="1" x14ac:dyDescent="0.2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  <c r="AA745" s="19"/>
      <c r="AB745" s="19"/>
      <c r="AC745" s="19"/>
      <c r="AD745" s="19"/>
      <c r="AE745" s="19"/>
      <c r="AF745" s="19"/>
      <c r="AG745" s="19"/>
      <c r="AH745" s="19"/>
      <c r="AI745" s="19"/>
      <c r="AJ745" s="19"/>
      <c r="AK745" s="19"/>
    </row>
    <row r="746" spans="1:37" ht="13.5" customHeight="1" x14ac:dyDescent="0.2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  <c r="AA746" s="19"/>
      <c r="AB746" s="19"/>
      <c r="AC746" s="19"/>
      <c r="AD746" s="19"/>
      <c r="AE746" s="19"/>
      <c r="AF746" s="19"/>
      <c r="AG746" s="19"/>
      <c r="AH746" s="19"/>
      <c r="AI746" s="19"/>
      <c r="AJ746" s="19"/>
      <c r="AK746" s="19"/>
    </row>
    <row r="747" spans="1:37" ht="13.5" customHeight="1" x14ac:dyDescent="0.2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  <c r="AA747" s="19"/>
      <c r="AB747" s="19"/>
      <c r="AC747" s="19"/>
      <c r="AD747" s="19"/>
      <c r="AE747" s="19"/>
      <c r="AF747" s="19"/>
      <c r="AG747" s="19"/>
      <c r="AH747" s="19"/>
      <c r="AI747" s="19"/>
      <c r="AJ747" s="19"/>
      <c r="AK747" s="19"/>
    </row>
    <row r="748" spans="1:37" ht="13.5" customHeight="1" x14ac:dyDescent="0.2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  <c r="AA748" s="19"/>
      <c r="AB748" s="19"/>
      <c r="AC748" s="19"/>
      <c r="AD748" s="19"/>
      <c r="AE748" s="19"/>
      <c r="AF748" s="19"/>
      <c r="AG748" s="19"/>
      <c r="AH748" s="19"/>
      <c r="AI748" s="19"/>
      <c r="AJ748" s="19"/>
      <c r="AK748" s="19"/>
    </row>
    <row r="749" spans="1:37" ht="13.5" customHeight="1" x14ac:dyDescent="0.2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  <c r="AA749" s="19"/>
      <c r="AB749" s="19"/>
      <c r="AC749" s="19"/>
      <c r="AD749" s="19"/>
      <c r="AE749" s="19"/>
      <c r="AF749" s="19"/>
      <c r="AG749" s="19"/>
      <c r="AH749" s="19"/>
      <c r="AI749" s="19"/>
      <c r="AJ749" s="19"/>
      <c r="AK749" s="19"/>
    </row>
    <row r="750" spans="1:37" ht="13.5" customHeight="1" x14ac:dyDescent="0.2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  <c r="AA750" s="19"/>
      <c r="AB750" s="19"/>
      <c r="AC750" s="19"/>
      <c r="AD750" s="19"/>
      <c r="AE750" s="19"/>
      <c r="AF750" s="19"/>
      <c r="AG750" s="19"/>
      <c r="AH750" s="19"/>
      <c r="AI750" s="19"/>
      <c r="AJ750" s="19"/>
      <c r="AK750" s="19"/>
    </row>
    <row r="751" spans="1:37" ht="13.5" customHeight="1" x14ac:dyDescent="0.2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  <c r="AA751" s="19"/>
      <c r="AB751" s="19"/>
      <c r="AC751" s="19"/>
      <c r="AD751" s="19"/>
      <c r="AE751" s="19"/>
      <c r="AF751" s="19"/>
      <c r="AG751" s="19"/>
      <c r="AH751" s="19"/>
      <c r="AI751" s="19"/>
      <c r="AJ751" s="19"/>
      <c r="AK751" s="19"/>
    </row>
    <row r="752" spans="1:37" ht="13.5" customHeight="1" x14ac:dyDescent="0.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  <c r="AA752" s="19"/>
      <c r="AB752" s="19"/>
      <c r="AC752" s="19"/>
      <c r="AD752" s="19"/>
      <c r="AE752" s="19"/>
      <c r="AF752" s="19"/>
      <c r="AG752" s="19"/>
      <c r="AH752" s="19"/>
      <c r="AI752" s="19"/>
      <c r="AJ752" s="19"/>
      <c r="AK752" s="19"/>
    </row>
    <row r="753" spans="1:37" ht="13.5" customHeight="1" x14ac:dyDescent="0.2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  <c r="AA753" s="19"/>
      <c r="AB753" s="19"/>
      <c r="AC753" s="19"/>
      <c r="AD753" s="19"/>
      <c r="AE753" s="19"/>
      <c r="AF753" s="19"/>
      <c r="AG753" s="19"/>
      <c r="AH753" s="19"/>
      <c r="AI753" s="19"/>
      <c r="AJ753" s="19"/>
      <c r="AK753" s="19"/>
    </row>
    <row r="754" spans="1:37" ht="13.5" customHeight="1" x14ac:dyDescent="0.2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  <c r="AA754" s="19"/>
      <c r="AB754" s="19"/>
      <c r="AC754" s="19"/>
      <c r="AD754" s="19"/>
      <c r="AE754" s="19"/>
      <c r="AF754" s="19"/>
      <c r="AG754" s="19"/>
      <c r="AH754" s="19"/>
      <c r="AI754" s="19"/>
      <c r="AJ754" s="19"/>
      <c r="AK754" s="19"/>
    </row>
    <row r="755" spans="1:37" ht="13.5" customHeight="1" x14ac:dyDescent="0.2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  <c r="AA755" s="19"/>
      <c r="AB755" s="19"/>
      <c r="AC755" s="19"/>
      <c r="AD755" s="19"/>
      <c r="AE755" s="19"/>
      <c r="AF755" s="19"/>
      <c r="AG755" s="19"/>
      <c r="AH755" s="19"/>
      <c r="AI755" s="19"/>
      <c r="AJ755" s="19"/>
      <c r="AK755" s="19"/>
    </row>
    <row r="756" spans="1:37" ht="13.5" customHeight="1" x14ac:dyDescent="0.2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  <c r="AA756" s="19"/>
      <c r="AB756" s="19"/>
      <c r="AC756" s="19"/>
      <c r="AD756" s="19"/>
      <c r="AE756" s="19"/>
      <c r="AF756" s="19"/>
      <c r="AG756" s="19"/>
      <c r="AH756" s="19"/>
      <c r="AI756" s="19"/>
      <c r="AJ756" s="19"/>
      <c r="AK756" s="19"/>
    </row>
    <row r="757" spans="1:37" ht="13.5" customHeight="1" x14ac:dyDescent="0.2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  <c r="AE757" s="19"/>
      <c r="AF757" s="19"/>
      <c r="AG757" s="19"/>
      <c r="AH757" s="19"/>
      <c r="AI757" s="19"/>
      <c r="AJ757" s="19"/>
      <c r="AK757" s="19"/>
    </row>
    <row r="758" spans="1:37" ht="13.5" customHeight="1" x14ac:dyDescent="0.2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  <c r="AE758" s="19"/>
      <c r="AF758" s="19"/>
      <c r="AG758" s="19"/>
      <c r="AH758" s="19"/>
      <c r="AI758" s="19"/>
      <c r="AJ758" s="19"/>
      <c r="AK758" s="19"/>
    </row>
    <row r="759" spans="1:37" ht="13.5" customHeight="1" x14ac:dyDescent="0.2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  <c r="AE759" s="19"/>
      <c r="AF759" s="19"/>
      <c r="AG759" s="19"/>
      <c r="AH759" s="19"/>
      <c r="AI759" s="19"/>
      <c r="AJ759" s="19"/>
      <c r="AK759" s="19"/>
    </row>
    <row r="760" spans="1:37" ht="13.5" customHeight="1" x14ac:dyDescent="0.2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  <c r="AE760" s="19"/>
      <c r="AF760" s="19"/>
      <c r="AG760" s="19"/>
      <c r="AH760" s="19"/>
      <c r="AI760" s="19"/>
      <c r="AJ760" s="19"/>
      <c r="AK760" s="19"/>
    </row>
    <row r="761" spans="1:37" ht="13.5" customHeight="1" x14ac:dyDescent="0.2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  <c r="AE761" s="19"/>
      <c r="AF761" s="19"/>
      <c r="AG761" s="19"/>
      <c r="AH761" s="19"/>
      <c r="AI761" s="19"/>
      <c r="AJ761" s="19"/>
      <c r="AK761" s="19"/>
    </row>
    <row r="762" spans="1:37" ht="13.5" customHeight="1" x14ac:dyDescent="0.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  <c r="AE762" s="19"/>
      <c r="AF762" s="19"/>
      <c r="AG762" s="19"/>
      <c r="AH762" s="19"/>
      <c r="AI762" s="19"/>
      <c r="AJ762" s="19"/>
      <c r="AK762" s="19"/>
    </row>
    <row r="763" spans="1:37" ht="13.5" customHeight="1" x14ac:dyDescent="0.2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  <c r="AE763" s="19"/>
      <c r="AF763" s="19"/>
      <c r="AG763" s="19"/>
      <c r="AH763" s="19"/>
      <c r="AI763" s="19"/>
      <c r="AJ763" s="19"/>
      <c r="AK763" s="19"/>
    </row>
    <row r="764" spans="1:37" ht="13.5" customHeight="1" x14ac:dyDescent="0.2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  <c r="AA764" s="19"/>
      <c r="AB764" s="19"/>
      <c r="AC764" s="19"/>
      <c r="AD764" s="19"/>
      <c r="AE764" s="19"/>
      <c r="AF764" s="19"/>
      <c r="AG764" s="19"/>
      <c r="AH764" s="19"/>
      <c r="AI764" s="19"/>
      <c r="AJ764" s="19"/>
      <c r="AK764" s="19"/>
    </row>
    <row r="765" spans="1:37" ht="13.5" customHeight="1" x14ac:dyDescent="0.2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  <c r="AE765" s="19"/>
      <c r="AF765" s="19"/>
      <c r="AG765" s="19"/>
      <c r="AH765" s="19"/>
      <c r="AI765" s="19"/>
      <c r="AJ765" s="19"/>
      <c r="AK765" s="19"/>
    </row>
    <row r="766" spans="1:37" ht="13.5" customHeight="1" x14ac:dyDescent="0.2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  <c r="AE766" s="19"/>
      <c r="AF766" s="19"/>
      <c r="AG766" s="19"/>
      <c r="AH766" s="19"/>
      <c r="AI766" s="19"/>
      <c r="AJ766" s="19"/>
      <c r="AK766" s="19"/>
    </row>
    <row r="767" spans="1:37" ht="13.5" customHeight="1" x14ac:dyDescent="0.2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  <c r="AE767" s="19"/>
      <c r="AF767" s="19"/>
      <c r="AG767" s="19"/>
      <c r="AH767" s="19"/>
      <c r="AI767" s="19"/>
      <c r="AJ767" s="19"/>
      <c r="AK767" s="19"/>
    </row>
    <row r="768" spans="1:37" ht="13.5" customHeight="1" x14ac:dyDescent="0.2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  <c r="AE768" s="19"/>
      <c r="AF768" s="19"/>
      <c r="AG768" s="19"/>
      <c r="AH768" s="19"/>
      <c r="AI768" s="19"/>
      <c r="AJ768" s="19"/>
      <c r="AK768" s="19"/>
    </row>
    <row r="769" spans="1:37" ht="13.5" customHeight="1" x14ac:dyDescent="0.2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  <c r="AA769" s="19"/>
      <c r="AB769" s="19"/>
      <c r="AC769" s="19"/>
      <c r="AD769" s="19"/>
      <c r="AE769" s="19"/>
      <c r="AF769" s="19"/>
      <c r="AG769" s="19"/>
      <c r="AH769" s="19"/>
      <c r="AI769" s="19"/>
      <c r="AJ769" s="19"/>
      <c r="AK769" s="19"/>
    </row>
    <row r="770" spans="1:37" ht="13.5" customHeight="1" x14ac:dyDescent="0.2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  <c r="AA770" s="19"/>
      <c r="AB770" s="19"/>
      <c r="AC770" s="19"/>
      <c r="AD770" s="19"/>
      <c r="AE770" s="19"/>
      <c r="AF770" s="19"/>
      <c r="AG770" s="19"/>
      <c r="AH770" s="19"/>
      <c r="AI770" s="19"/>
      <c r="AJ770" s="19"/>
      <c r="AK770" s="19"/>
    </row>
    <row r="771" spans="1:37" ht="13.5" customHeight="1" x14ac:dyDescent="0.2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  <c r="AA771" s="19"/>
      <c r="AB771" s="19"/>
      <c r="AC771" s="19"/>
      <c r="AD771" s="19"/>
      <c r="AE771" s="19"/>
      <c r="AF771" s="19"/>
      <c r="AG771" s="19"/>
      <c r="AH771" s="19"/>
      <c r="AI771" s="19"/>
      <c r="AJ771" s="19"/>
      <c r="AK771" s="19"/>
    </row>
    <row r="772" spans="1:37" ht="13.5" customHeight="1" x14ac:dyDescent="0.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  <c r="AA772" s="19"/>
      <c r="AB772" s="19"/>
      <c r="AC772" s="19"/>
      <c r="AD772" s="19"/>
      <c r="AE772" s="19"/>
      <c r="AF772" s="19"/>
      <c r="AG772" s="19"/>
      <c r="AH772" s="19"/>
      <c r="AI772" s="19"/>
      <c r="AJ772" s="19"/>
      <c r="AK772" s="19"/>
    </row>
    <row r="773" spans="1:37" ht="13.5" customHeight="1" x14ac:dyDescent="0.2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  <c r="AA773" s="19"/>
      <c r="AB773" s="19"/>
      <c r="AC773" s="19"/>
      <c r="AD773" s="19"/>
      <c r="AE773" s="19"/>
      <c r="AF773" s="19"/>
      <c r="AG773" s="19"/>
      <c r="AH773" s="19"/>
      <c r="AI773" s="19"/>
      <c r="AJ773" s="19"/>
      <c r="AK773" s="19"/>
    </row>
    <row r="774" spans="1:37" ht="13.5" customHeight="1" x14ac:dyDescent="0.2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  <c r="AA774" s="19"/>
      <c r="AB774" s="19"/>
      <c r="AC774" s="19"/>
      <c r="AD774" s="19"/>
      <c r="AE774" s="19"/>
      <c r="AF774" s="19"/>
      <c r="AG774" s="19"/>
      <c r="AH774" s="19"/>
      <c r="AI774" s="19"/>
      <c r="AJ774" s="19"/>
      <c r="AK774" s="19"/>
    </row>
    <row r="775" spans="1:37" ht="13.5" customHeight="1" x14ac:dyDescent="0.2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  <c r="AA775" s="19"/>
      <c r="AB775" s="19"/>
      <c r="AC775" s="19"/>
      <c r="AD775" s="19"/>
      <c r="AE775" s="19"/>
      <c r="AF775" s="19"/>
      <c r="AG775" s="19"/>
      <c r="AH775" s="19"/>
      <c r="AI775" s="19"/>
      <c r="AJ775" s="19"/>
      <c r="AK775" s="19"/>
    </row>
    <row r="776" spans="1:37" ht="13.5" customHeight="1" x14ac:dyDescent="0.2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  <c r="AA776" s="19"/>
      <c r="AB776" s="19"/>
      <c r="AC776" s="19"/>
      <c r="AD776" s="19"/>
      <c r="AE776" s="19"/>
      <c r="AF776" s="19"/>
      <c r="AG776" s="19"/>
      <c r="AH776" s="19"/>
      <c r="AI776" s="19"/>
      <c r="AJ776" s="19"/>
      <c r="AK776" s="19"/>
    </row>
    <row r="777" spans="1:37" ht="13.5" customHeight="1" x14ac:dyDescent="0.2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  <c r="AA777" s="19"/>
      <c r="AB777" s="19"/>
      <c r="AC777" s="19"/>
      <c r="AD777" s="19"/>
      <c r="AE777" s="19"/>
      <c r="AF777" s="19"/>
      <c r="AG777" s="19"/>
      <c r="AH777" s="19"/>
      <c r="AI777" s="19"/>
      <c r="AJ777" s="19"/>
      <c r="AK777" s="19"/>
    </row>
    <row r="778" spans="1:37" ht="13.5" customHeight="1" x14ac:dyDescent="0.2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  <c r="AA778" s="19"/>
      <c r="AB778" s="19"/>
      <c r="AC778" s="19"/>
      <c r="AD778" s="19"/>
      <c r="AE778" s="19"/>
      <c r="AF778" s="19"/>
      <c r="AG778" s="19"/>
      <c r="AH778" s="19"/>
      <c r="AI778" s="19"/>
      <c r="AJ778" s="19"/>
      <c r="AK778" s="19"/>
    </row>
    <row r="779" spans="1:37" ht="13.5" customHeight="1" x14ac:dyDescent="0.2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  <c r="AA779" s="19"/>
      <c r="AB779" s="19"/>
      <c r="AC779" s="19"/>
      <c r="AD779" s="19"/>
      <c r="AE779" s="19"/>
      <c r="AF779" s="19"/>
      <c r="AG779" s="19"/>
      <c r="AH779" s="19"/>
      <c r="AI779" s="19"/>
      <c r="AJ779" s="19"/>
      <c r="AK779" s="19"/>
    </row>
    <row r="780" spans="1:37" ht="13.5" customHeight="1" x14ac:dyDescent="0.2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  <c r="AA780" s="19"/>
      <c r="AB780" s="19"/>
      <c r="AC780" s="19"/>
      <c r="AD780" s="19"/>
      <c r="AE780" s="19"/>
      <c r="AF780" s="19"/>
      <c r="AG780" s="19"/>
      <c r="AH780" s="19"/>
      <c r="AI780" s="19"/>
      <c r="AJ780" s="19"/>
      <c r="AK780" s="19"/>
    </row>
    <row r="781" spans="1:37" ht="13.5" customHeight="1" x14ac:dyDescent="0.2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  <c r="AA781" s="19"/>
      <c r="AB781" s="19"/>
      <c r="AC781" s="19"/>
      <c r="AD781" s="19"/>
      <c r="AE781" s="19"/>
      <c r="AF781" s="19"/>
      <c r="AG781" s="19"/>
      <c r="AH781" s="19"/>
      <c r="AI781" s="19"/>
      <c r="AJ781" s="19"/>
      <c r="AK781" s="19"/>
    </row>
    <row r="782" spans="1:37" ht="13.5" customHeight="1" x14ac:dyDescent="0.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  <c r="AA782" s="19"/>
      <c r="AB782" s="19"/>
      <c r="AC782" s="19"/>
      <c r="AD782" s="19"/>
      <c r="AE782" s="19"/>
      <c r="AF782" s="19"/>
      <c r="AG782" s="19"/>
      <c r="AH782" s="19"/>
      <c r="AI782" s="19"/>
      <c r="AJ782" s="19"/>
      <c r="AK782" s="19"/>
    </row>
    <row r="783" spans="1:37" ht="13.5" customHeight="1" x14ac:dyDescent="0.2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  <c r="AA783" s="19"/>
      <c r="AB783" s="19"/>
      <c r="AC783" s="19"/>
      <c r="AD783" s="19"/>
      <c r="AE783" s="19"/>
      <c r="AF783" s="19"/>
      <c r="AG783" s="19"/>
      <c r="AH783" s="19"/>
      <c r="AI783" s="19"/>
      <c r="AJ783" s="19"/>
      <c r="AK783" s="19"/>
    </row>
    <row r="784" spans="1:37" ht="13.5" customHeight="1" x14ac:dyDescent="0.2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  <c r="AA784" s="19"/>
      <c r="AB784" s="19"/>
      <c r="AC784" s="19"/>
      <c r="AD784" s="19"/>
      <c r="AE784" s="19"/>
      <c r="AF784" s="19"/>
      <c r="AG784" s="19"/>
      <c r="AH784" s="19"/>
      <c r="AI784" s="19"/>
      <c r="AJ784" s="19"/>
      <c r="AK784" s="19"/>
    </row>
    <row r="785" spans="1:37" ht="13.5" customHeight="1" x14ac:dyDescent="0.2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  <c r="AA785" s="19"/>
      <c r="AB785" s="19"/>
      <c r="AC785" s="19"/>
      <c r="AD785" s="19"/>
      <c r="AE785" s="19"/>
      <c r="AF785" s="19"/>
      <c r="AG785" s="19"/>
      <c r="AH785" s="19"/>
      <c r="AI785" s="19"/>
      <c r="AJ785" s="19"/>
      <c r="AK785" s="19"/>
    </row>
    <row r="786" spans="1:37" ht="13.5" customHeight="1" x14ac:dyDescent="0.2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  <c r="AA786" s="19"/>
      <c r="AB786" s="19"/>
      <c r="AC786" s="19"/>
      <c r="AD786" s="19"/>
      <c r="AE786" s="19"/>
      <c r="AF786" s="19"/>
      <c r="AG786" s="19"/>
      <c r="AH786" s="19"/>
      <c r="AI786" s="19"/>
      <c r="AJ786" s="19"/>
      <c r="AK786" s="19"/>
    </row>
    <row r="787" spans="1:37" ht="13.5" customHeight="1" x14ac:dyDescent="0.2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  <c r="AA787" s="19"/>
      <c r="AB787" s="19"/>
      <c r="AC787" s="19"/>
      <c r="AD787" s="19"/>
      <c r="AE787" s="19"/>
      <c r="AF787" s="19"/>
      <c r="AG787" s="19"/>
      <c r="AH787" s="19"/>
      <c r="AI787" s="19"/>
      <c r="AJ787" s="19"/>
      <c r="AK787" s="19"/>
    </row>
    <row r="788" spans="1:37" ht="13.5" customHeight="1" x14ac:dyDescent="0.2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  <c r="AA788" s="19"/>
      <c r="AB788" s="19"/>
      <c r="AC788" s="19"/>
      <c r="AD788" s="19"/>
      <c r="AE788" s="19"/>
      <c r="AF788" s="19"/>
      <c r="AG788" s="19"/>
      <c r="AH788" s="19"/>
      <c r="AI788" s="19"/>
      <c r="AJ788" s="19"/>
      <c r="AK788" s="19"/>
    </row>
    <row r="789" spans="1:37" ht="13.5" customHeight="1" x14ac:dyDescent="0.2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  <c r="AA789" s="19"/>
      <c r="AB789" s="19"/>
      <c r="AC789" s="19"/>
      <c r="AD789" s="19"/>
      <c r="AE789" s="19"/>
      <c r="AF789" s="19"/>
      <c r="AG789" s="19"/>
      <c r="AH789" s="19"/>
      <c r="AI789" s="19"/>
      <c r="AJ789" s="19"/>
      <c r="AK789" s="19"/>
    </row>
    <row r="790" spans="1:37" ht="13.5" customHeight="1" x14ac:dyDescent="0.2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  <c r="AA790" s="19"/>
      <c r="AB790" s="19"/>
      <c r="AC790" s="19"/>
      <c r="AD790" s="19"/>
      <c r="AE790" s="19"/>
      <c r="AF790" s="19"/>
      <c r="AG790" s="19"/>
      <c r="AH790" s="19"/>
      <c r="AI790" s="19"/>
      <c r="AJ790" s="19"/>
      <c r="AK790" s="19"/>
    </row>
    <row r="791" spans="1:37" ht="13.5" customHeight="1" x14ac:dyDescent="0.2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  <c r="AA791" s="19"/>
      <c r="AB791" s="19"/>
      <c r="AC791" s="19"/>
      <c r="AD791" s="19"/>
      <c r="AE791" s="19"/>
      <c r="AF791" s="19"/>
      <c r="AG791" s="19"/>
      <c r="AH791" s="19"/>
      <c r="AI791" s="19"/>
      <c r="AJ791" s="19"/>
      <c r="AK791" s="19"/>
    </row>
    <row r="792" spans="1:37" ht="13.5" customHeight="1" x14ac:dyDescent="0.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  <c r="AA792" s="19"/>
      <c r="AB792" s="19"/>
      <c r="AC792" s="19"/>
      <c r="AD792" s="19"/>
      <c r="AE792" s="19"/>
      <c r="AF792" s="19"/>
      <c r="AG792" s="19"/>
      <c r="AH792" s="19"/>
      <c r="AI792" s="19"/>
      <c r="AJ792" s="19"/>
      <c r="AK792" s="19"/>
    </row>
    <row r="793" spans="1:37" ht="13.5" customHeight="1" x14ac:dyDescent="0.2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  <c r="AA793" s="19"/>
      <c r="AB793" s="19"/>
      <c r="AC793" s="19"/>
      <c r="AD793" s="19"/>
      <c r="AE793" s="19"/>
      <c r="AF793" s="19"/>
      <c r="AG793" s="19"/>
      <c r="AH793" s="19"/>
      <c r="AI793" s="19"/>
      <c r="AJ793" s="19"/>
      <c r="AK793" s="19"/>
    </row>
    <row r="794" spans="1:37" ht="13.5" customHeight="1" x14ac:dyDescent="0.2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  <c r="AA794" s="19"/>
      <c r="AB794" s="19"/>
      <c r="AC794" s="19"/>
      <c r="AD794" s="19"/>
      <c r="AE794" s="19"/>
      <c r="AF794" s="19"/>
      <c r="AG794" s="19"/>
      <c r="AH794" s="19"/>
      <c r="AI794" s="19"/>
      <c r="AJ794" s="19"/>
      <c r="AK794" s="19"/>
    </row>
    <row r="795" spans="1:37" ht="13.5" customHeight="1" x14ac:dyDescent="0.2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  <c r="AA795" s="19"/>
      <c r="AB795" s="19"/>
      <c r="AC795" s="19"/>
      <c r="AD795" s="19"/>
      <c r="AE795" s="19"/>
      <c r="AF795" s="19"/>
      <c r="AG795" s="19"/>
      <c r="AH795" s="19"/>
      <c r="AI795" s="19"/>
      <c r="AJ795" s="19"/>
      <c r="AK795" s="19"/>
    </row>
    <row r="796" spans="1:37" ht="13.5" customHeight="1" x14ac:dyDescent="0.2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  <c r="AA796" s="19"/>
      <c r="AB796" s="19"/>
      <c r="AC796" s="19"/>
      <c r="AD796" s="19"/>
      <c r="AE796" s="19"/>
      <c r="AF796" s="19"/>
      <c r="AG796" s="19"/>
      <c r="AH796" s="19"/>
      <c r="AI796" s="19"/>
      <c r="AJ796" s="19"/>
      <c r="AK796" s="19"/>
    </row>
    <row r="797" spans="1:37" ht="13.5" customHeight="1" x14ac:dyDescent="0.2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  <c r="AA797" s="19"/>
      <c r="AB797" s="19"/>
      <c r="AC797" s="19"/>
      <c r="AD797" s="19"/>
      <c r="AE797" s="19"/>
      <c r="AF797" s="19"/>
      <c r="AG797" s="19"/>
      <c r="AH797" s="19"/>
      <c r="AI797" s="19"/>
      <c r="AJ797" s="19"/>
      <c r="AK797" s="19"/>
    </row>
    <row r="798" spans="1:37" ht="13.5" customHeight="1" x14ac:dyDescent="0.2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  <c r="AA798" s="19"/>
      <c r="AB798" s="19"/>
      <c r="AC798" s="19"/>
      <c r="AD798" s="19"/>
      <c r="AE798" s="19"/>
      <c r="AF798" s="19"/>
      <c r="AG798" s="19"/>
      <c r="AH798" s="19"/>
      <c r="AI798" s="19"/>
      <c r="AJ798" s="19"/>
      <c r="AK798" s="19"/>
    </row>
    <row r="799" spans="1:37" ht="13.5" customHeight="1" x14ac:dyDescent="0.2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  <c r="AA799" s="19"/>
      <c r="AB799" s="19"/>
      <c r="AC799" s="19"/>
      <c r="AD799" s="19"/>
      <c r="AE799" s="19"/>
      <c r="AF799" s="19"/>
      <c r="AG799" s="19"/>
      <c r="AH799" s="19"/>
      <c r="AI799" s="19"/>
      <c r="AJ799" s="19"/>
      <c r="AK799" s="19"/>
    </row>
    <row r="800" spans="1:37" ht="13.5" customHeight="1" x14ac:dyDescent="0.2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  <c r="AA800" s="19"/>
      <c r="AB800" s="19"/>
      <c r="AC800" s="19"/>
      <c r="AD800" s="19"/>
      <c r="AE800" s="19"/>
      <c r="AF800" s="19"/>
      <c r="AG800" s="19"/>
      <c r="AH800" s="19"/>
      <c r="AI800" s="19"/>
      <c r="AJ800" s="19"/>
      <c r="AK800" s="19"/>
    </row>
    <row r="801" spans="1:37" ht="13.5" customHeight="1" x14ac:dyDescent="0.2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  <c r="AA801" s="19"/>
      <c r="AB801" s="19"/>
      <c r="AC801" s="19"/>
      <c r="AD801" s="19"/>
      <c r="AE801" s="19"/>
      <c r="AF801" s="19"/>
      <c r="AG801" s="19"/>
      <c r="AH801" s="19"/>
      <c r="AI801" s="19"/>
      <c r="AJ801" s="19"/>
      <c r="AK801" s="19"/>
    </row>
    <row r="802" spans="1:37" ht="13.5" customHeight="1" x14ac:dyDescent="0.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  <c r="AA802" s="19"/>
      <c r="AB802" s="19"/>
      <c r="AC802" s="19"/>
      <c r="AD802" s="19"/>
      <c r="AE802" s="19"/>
      <c r="AF802" s="19"/>
      <c r="AG802" s="19"/>
      <c r="AH802" s="19"/>
      <c r="AI802" s="19"/>
      <c r="AJ802" s="19"/>
      <c r="AK802" s="19"/>
    </row>
    <row r="803" spans="1:37" ht="13.5" customHeight="1" x14ac:dyDescent="0.2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  <c r="AA803" s="19"/>
      <c r="AB803" s="19"/>
      <c r="AC803" s="19"/>
      <c r="AD803" s="19"/>
      <c r="AE803" s="19"/>
      <c r="AF803" s="19"/>
      <c r="AG803" s="19"/>
      <c r="AH803" s="19"/>
      <c r="AI803" s="19"/>
      <c r="AJ803" s="19"/>
      <c r="AK803" s="19"/>
    </row>
    <row r="804" spans="1:37" ht="13.5" customHeight="1" x14ac:dyDescent="0.2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  <c r="AA804" s="19"/>
      <c r="AB804" s="19"/>
      <c r="AC804" s="19"/>
      <c r="AD804" s="19"/>
      <c r="AE804" s="19"/>
      <c r="AF804" s="19"/>
      <c r="AG804" s="19"/>
      <c r="AH804" s="19"/>
      <c r="AI804" s="19"/>
      <c r="AJ804" s="19"/>
      <c r="AK804" s="19"/>
    </row>
    <row r="805" spans="1:37" ht="13.5" customHeight="1" x14ac:dyDescent="0.2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  <c r="AA805" s="19"/>
      <c r="AB805" s="19"/>
      <c r="AC805" s="19"/>
      <c r="AD805" s="19"/>
      <c r="AE805" s="19"/>
      <c r="AF805" s="19"/>
      <c r="AG805" s="19"/>
      <c r="AH805" s="19"/>
      <c r="AI805" s="19"/>
      <c r="AJ805" s="19"/>
      <c r="AK805" s="19"/>
    </row>
    <row r="806" spans="1:37" ht="13.5" customHeight="1" x14ac:dyDescent="0.2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  <c r="AA806" s="19"/>
      <c r="AB806" s="19"/>
      <c r="AC806" s="19"/>
      <c r="AD806" s="19"/>
      <c r="AE806" s="19"/>
      <c r="AF806" s="19"/>
      <c r="AG806" s="19"/>
      <c r="AH806" s="19"/>
      <c r="AI806" s="19"/>
      <c r="AJ806" s="19"/>
      <c r="AK806" s="19"/>
    </row>
    <row r="807" spans="1:37" ht="13.5" customHeight="1" x14ac:dyDescent="0.2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 spans="1:37" ht="13.5" customHeight="1" x14ac:dyDescent="0.2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 spans="1:37" ht="13.5" customHeight="1" x14ac:dyDescent="0.2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 spans="1:37" ht="13.5" customHeight="1" x14ac:dyDescent="0.2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 spans="1:37" ht="13.5" customHeight="1" x14ac:dyDescent="0.2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 spans="1:37" ht="13.5" customHeight="1" x14ac:dyDescent="0.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 spans="1:37" ht="13.5" customHeight="1" x14ac:dyDescent="0.2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 spans="1:37" ht="13.5" customHeight="1" x14ac:dyDescent="0.2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 spans="1:37" ht="13.5" customHeight="1" x14ac:dyDescent="0.2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 spans="1:37" ht="13.5" customHeight="1" x14ac:dyDescent="0.2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 spans="1:37" ht="13.5" customHeight="1" x14ac:dyDescent="0.2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 spans="1:37" ht="13.5" customHeight="1" x14ac:dyDescent="0.2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 spans="1:37" ht="13.5" customHeight="1" x14ac:dyDescent="0.2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 spans="1:37" ht="13.5" customHeight="1" x14ac:dyDescent="0.2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 spans="1:37" ht="13.5" customHeight="1" x14ac:dyDescent="0.2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 spans="1:37" ht="13.5" customHeight="1" x14ac:dyDescent="0.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 spans="1:37" ht="13.5" customHeight="1" x14ac:dyDescent="0.2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 spans="1:37" ht="13.5" customHeight="1" x14ac:dyDescent="0.2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 spans="1:37" ht="13.5" customHeight="1" x14ac:dyDescent="0.2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 spans="1:37" ht="13.5" customHeight="1" x14ac:dyDescent="0.2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 spans="1:37" ht="13.5" customHeight="1" x14ac:dyDescent="0.2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 spans="1:37" ht="13.5" customHeight="1" x14ac:dyDescent="0.2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 spans="1:37" ht="13.5" customHeight="1" x14ac:dyDescent="0.2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 spans="1:37" ht="13.5" customHeight="1" x14ac:dyDescent="0.2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 spans="1:37" ht="13.5" customHeight="1" x14ac:dyDescent="0.2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 spans="1:37" ht="13.5" customHeight="1" x14ac:dyDescent="0.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 spans="1:37" ht="13.5" customHeight="1" x14ac:dyDescent="0.2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 spans="1:37" ht="13.5" customHeight="1" x14ac:dyDescent="0.2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 spans="1:37" ht="13.5" customHeight="1" x14ac:dyDescent="0.2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 spans="1:37" ht="13.5" customHeight="1" x14ac:dyDescent="0.2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 spans="1:37" ht="13.5" customHeight="1" x14ac:dyDescent="0.2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 spans="1:37" ht="13.5" customHeight="1" x14ac:dyDescent="0.2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 spans="1:37" ht="13.5" customHeight="1" x14ac:dyDescent="0.2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 spans="1:37" ht="13.5" customHeight="1" x14ac:dyDescent="0.2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 spans="1:37" ht="13.5" customHeight="1" x14ac:dyDescent="0.2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 spans="1:37" ht="13.5" customHeight="1" x14ac:dyDescent="0.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 spans="1:37" ht="13.5" customHeight="1" x14ac:dyDescent="0.2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 spans="1:37" ht="13.5" customHeight="1" x14ac:dyDescent="0.2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 spans="1:37" ht="13.5" customHeight="1" x14ac:dyDescent="0.2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 spans="1:37" ht="13.5" customHeight="1" x14ac:dyDescent="0.2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 spans="1:37" ht="13.5" customHeight="1" x14ac:dyDescent="0.2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 spans="1:37" ht="13.5" customHeight="1" x14ac:dyDescent="0.2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 spans="1:37" ht="13.5" customHeight="1" x14ac:dyDescent="0.2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 spans="1:37" ht="13.5" customHeight="1" x14ac:dyDescent="0.2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 spans="1:37" ht="13.5" customHeight="1" x14ac:dyDescent="0.2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 spans="1:37" ht="13.5" customHeight="1" x14ac:dyDescent="0.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 spans="1:37" ht="13.5" customHeight="1" x14ac:dyDescent="0.2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 spans="1:37" ht="13.5" customHeight="1" x14ac:dyDescent="0.2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 spans="1:37" ht="13.5" customHeight="1" x14ac:dyDescent="0.2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 spans="1:37" ht="13.5" customHeight="1" x14ac:dyDescent="0.2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 spans="1:37" ht="13.5" customHeight="1" x14ac:dyDescent="0.2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 spans="1:37" ht="13.5" customHeight="1" x14ac:dyDescent="0.2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 spans="1:37" ht="13.5" customHeight="1" x14ac:dyDescent="0.2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 spans="1:37" ht="13.5" customHeight="1" x14ac:dyDescent="0.2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 spans="1:37" ht="13.5" customHeight="1" x14ac:dyDescent="0.2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 spans="1:37" ht="13.5" customHeight="1" x14ac:dyDescent="0.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 spans="1:37" ht="13.5" customHeight="1" x14ac:dyDescent="0.2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 spans="1:37" ht="13.5" customHeight="1" x14ac:dyDescent="0.2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 spans="1:37" ht="13.5" customHeight="1" x14ac:dyDescent="0.2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 spans="1:37" ht="13.5" customHeight="1" x14ac:dyDescent="0.2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 spans="1:37" ht="13.5" customHeight="1" x14ac:dyDescent="0.2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 spans="1:37" ht="13.5" customHeight="1" x14ac:dyDescent="0.2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 spans="1:37" ht="13.5" customHeight="1" x14ac:dyDescent="0.2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 spans="1:37" ht="13.5" customHeight="1" x14ac:dyDescent="0.2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 spans="1:37" ht="13.5" customHeight="1" x14ac:dyDescent="0.2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 spans="1:37" ht="13.5" customHeight="1" x14ac:dyDescent="0.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 spans="1:37" ht="13.5" customHeight="1" x14ac:dyDescent="0.2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 spans="1:37" ht="13.5" customHeight="1" x14ac:dyDescent="0.2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 spans="1:37" ht="13.5" customHeight="1" x14ac:dyDescent="0.2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 spans="1:37" ht="13.5" customHeight="1" x14ac:dyDescent="0.2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 spans="1:37" ht="13.5" customHeight="1" x14ac:dyDescent="0.2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 spans="1:37" ht="13.5" customHeight="1" x14ac:dyDescent="0.2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 spans="1:37" ht="13.5" customHeight="1" x14ac:dyDescent="0.2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 spans="1:37" ht="13.5" customHeight="1" x14ac:dyDescent="0.2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 spans="1:37" ht="13.5" customHeight="1" x14ac:dyDescent="0.2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 spans="1:37" ht="13.5" customHeight="1" x14ac:dyDescent="0.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 spans="1:37" ht="13.5" customHeight="1" x14ac:dyDescent="0.2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 spans="1:37" ht="13.5" customHeight="1" x14ac:dyDescent="0.2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 spans="1:37" ht="13.5" customHeight="1" x14ac:dyDescent="0.2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 spans="1:37" ht="13.5" customHeight="1" x14ac:dyDescent="0.2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 spans="1:37" ht="13.5" customHeight="1" x14ac:dyDescent="0.2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 spans="1:37" ht="13.5" customHeight="1" x14ac:dyDescent="0.2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 spans="1:37" ht="13.5" customHeight="1" x14ac:dyDescent="0.2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 spans="1:37" ht="13.5" customHeight="1" x14ac:dyDescent="0.2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 spans="1:37" ht="13.5" customHeight="1" x14ac:dyDescent="0.2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 spans="1:37" ht="13.5" customHeight="1" x14ac:dyDescent="0.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 spans="1:37" ht="13.5" customHeight="1" x14ac:dyDescent="0.2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 spans="1:37" ht="13.5" customHeight="1" x14ac:dyDescent="0.2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 spans="1:37" ht="13.5" customHeight="1" x14ac:dyDescent="0.2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 spans="1:37" ht="13.5" customHeight="1" x14ac:dyDescent="0.2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 spans="1:37" ht="13.5" customHeight="1" x14ac:dyDescent="0.2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 spans="1:37" ht="13.5" customHeight="1" x14ac:dyDescent="0.2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 spans="1:37" ht="13.5" customHeight="1" x14ac:dyDescent="0.2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 spans="1:37" ht="13.5" customHeight="1" x14ac:dyDescent="0.2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 spans="1:37" ht="13.5" customHeight="1" x14ac:dyDescent="0.2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 spans="1:37" ht="13.5" customHeight="1" x14ac:dyDescent="0.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 spans="1:37" ht="13.5" customHeight="1" x14ac:dyDescent="0.2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 spans="1:37" ht="13.5" customHeight="1" x14ac:dyDescent="0.2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 spans="1:37" ht="13.5" customHeight="1" x14ac:dyDescent="0.2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 spans="1:37" ht="13.5" customHeight="1" x14ac:dyDescent="0.2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 spans="1:37" ht="13.5" customHeight="1" x14ac:dyDescent="0.2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  <c r="AA907" s="19"/>
      <c r="AB907" s="19"/>
      <c r="AC907" s="19"/>
      <c r="AD907" s="19"/>
      <c r="AE907" s="19"/>
      <c r="AF907" s="19"/>
      <c r="AG907" s="19"/>
      <c r="AH907" s="19"/>
      <c r="AI907" s="19"/>
      <c r="AJ907" s="19"/>
      <c r="AK907" s="19"/>
    </row>
    <row r="908" spans="1:37" ht="13.5" customHeight="1" x14ac:dyDescent="0.2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  <c r="AA908" s="19"/>
      <c r="AB908" s="19"/>
      <c r="AC908" s="19"/>
      <c r="AD908" s="19"/>
      <c r="AE908" s="19"/>
      <c r="AF908" s="19"/>
      <c r="AG908" s="19"/>
      <c r="AH908" s="19"/>
      <c r="AI908" s="19"/>
      <c r="AJ908" s="19"/>
      <c r="AK908" s="19"/>
    </row>
    <row r="909" spans="1:37" ht="13.5" customHeight="1" x14ac:dyDescent="0.2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  <c r="AA909" s="19"/>
      <c r="AB909" s="19"/>
      <c r="AC909" s="19"/>
      <c r="AD909" s="19"/>
      <c r="AE909" s="19"/>
      <c r="AF909" s="19"/>
      <c r="AG909" s="19"/>
      <c r="AH909" s="19"/>
      <c r="AI909" s="19"/>
      <c r="AJ909" s="19"/>
      <c r="AK909" s="19"/>
    </row>
    <row r="910" spans="1:37" ht="13.5" customHeight="1" x14ac:dyDescent="0.2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  <c r="AA910" s="19"/>
      <c r="AB910" s="19"/>
      <c r="AC910" s="19"/>
      <c r="AD910" s="19"/>
      <c r="AE910" s="19"/>
      <c r="AF910" s="19"/>
      <c r="AG910" s="19"/>
      <c r="AH910" s="19"/>
      <c r="AI910" s="19"/>
      <c r="AJ910" s="19"/>
      <c r="AK910" s="19"/>
    </row>
    <row r="911" spans="1:37" ht="13.5" customHeight="1" x14ac:dyDescent="0.2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  <c r="AA911" s="19"/>
      <c r="AB911" s="19"/>
      <c r="AC911" s="19"/>
      <c r="AD911" s="19"/>
      <c r="AE911" s="19"/>
      <c r="AF911" s="19"/>
      <c r="AG911" s="19"/>
      <c r="AH911" s="19"/>
      <c r="AI911" s="19"/>
      <c r="AJ911" s="19"/>
      <c r="AK911" s="19"/>
    </row>
    <row r="912" spans="1:37" ht="13.5" customHeight="1" x14ac:dyDescent="0.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  <c r="AA912" s="19"/>
      <c r="AB912" s="19"/>
      <c r="AC912" s="19"/>
      <c r="AD912" s="19"/>
      <c r="AE912" s="19"/>
      <c r="AF912" s="19"/>
      <c r="AG912" s="19"/>
      <c r="AH912" s="19"/>
      <c r="AI912" s="19"/>
      <c r="AJ912" s="19"/>
      <c r="AK912" s="19"/>
    </row>
    <row r="913" spans="1:37" ht="13.5" customHeight="1" x14ac:dyDescent="0.2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  <c r="AA913" s="19"/>
      <c r="AB913" s="19"/>
      <c r="AC913" s="19"/>
      <c r="AD913" s="19"/>
      <c r="AE913" s="19"/>
      <c r="AF913" s="19"/>
      <c r="AG913" s="19"/>
      <c r="AH913" s="19"/>
      <c r="AI913" s="19"/>
      <c r="AJ913" s="19"/>
      <c r="AK913" s="19"/>
    </row>
    <row r="914" spans="1:37" ht="13.5" customHeight="1" x14ac:dyDescent="0.2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  <c r="AA914" s="19"/>
      <c r="AB914" s="19"/>
      <c r="AC914" s="19"/>
      <c r="AD914" s="19"/>
      <c r="AE914" s="19"/>
      <c r="AF914" s="19"/>
      <c r="AG914" s="19"/>
      <c r="AH914" s="19"/>
      <c r="AI914" s="19"/>
      <c r="AJ914" s="19"/>
      <c r="AK914" s="19"/>
    </row>
    <row r="915" spans="1:37" ht="13.5" customHeight="1" x14ac:dyDescent="0.2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  <c r="AA915" s="19"/>
      <c r="AB915" s="19"/>
      <c r="AC915" s="19"/>
      <c r="AD915" s="19"/>
      <c r="AE915" s="19"/>
      <c r="AF915" s="19"/>
      <c r="AG915" s="19"/>
      <c r="AH915" s="19"/>
      <c r="AI915" s="19"/>
      <c r="AJ915" s="19"/>
      <c r="AK915" s="19"/>
    </row>
    <row r="916" spans="1:37" ht="13.5" customHeight="1" x14ac:dyDescent="0.2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  <c r="AA916" s="19"/>
      <c r="AB916" s="19"/>
      <c r="AC916" s="19"/>
      <c r="AD916" s="19"/>
      <c r="AE916" s="19"/>
      <c r="AF916" s="19"/>
      <c r="AG916" s="19"/>
      <c r="AH916" s="19"/>
      <c r="AI916" s="19"/>
      <c r="AJ916" s="19"/>
      <c r="AK916" s="19"/>
    </row>
    <row r="917" spans="1:37" ht="13.5" customHeight="1" x14ac:dyDescent="0.2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  <c r="AA917" s="19"/>
      <c r="AB917" s="19"/>
      <c r="AC917" s="19"/>
      <c r="AD917" s="19"/>
      <c r="AE917" s="19"/>
      <c r="AF917" s="19"/>
      <c r="AG917" s="19"/>
      <c r="AH917" s="19"/>
      <c r="AI917" s="19"/>
      <c r="AJ917" s="19"/>
      <c r="AK917" s="19"/>
    </row>
    <row r="918" spans="1:37" ht="13.5" customHeight="1" x14ac:dyDescent="0.2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  <c r="AA918" s="19"/>
      <c r="AB918" s="19"/>
      <c r="AC918" s="19"/>
      <c r="AD918" s="19"/>
      <c r="AE918" s="19"/>
      <c r="AF918" s="19"/>
      <c r="AG918" s="19"/>
      <c r="AH918" s="19"/>
      <c r="AI918" s="19"/>
      <c r="AJ918" s="19"/>
      <c r="AK918" s="19"/>
    </row>
    <row r="919" spans="1:37" ht="13.5" customHeight="1" x14ac:dyDescent="0.2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  <c r="AA919" s="19"/>
      <c r="AB919" s="19"/>
      <c r="AC919" s="19"/>
      <c r="AD919" s="19"/>
      <c r="AE919" s="19"/>
      <c r="AF919" s="19"/>
      <c r="AG919" s="19"/>
      <c r="AH919" s="19"/>
      <c r="AI919" s="19"/>
      <c r="AJ919" s="19"/>
      <c r="AK919" s="19"/>
    </row>
    <row r="920" spans="1:37" ht="13.5" customHeight="1" x14ac:dyDescent="0.2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  <c r="AA920" s="19"/>
      <c r="AB920" s="19"/>
      <c r="AC920" s="19"/>
      <c r="AD920" s="19"/>
      <c r="AE920" s="19"/>
      <c r="AF920" s="19"/>
      <c r="AG920" s="19"/>
      <c r="AH920" s="19"/>
      <c r="AI920" s="19"/>
      <c r="AJ920" s="19"/>
      <c r="AK920" s="19"/>
    </row>
    <row r="921" spans="1:37" ht="13.5" customHeight="1" x14ac:dyDescent="0.2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  <c r="AA921" s="19"/>
      <c r="AB921" s="19"/>
      <c r="AC921" s="19"/>
      <c r="AD921" s="19"/>
      <c r="AE921" s="19"/>
      <c r="AF921" s="19"/>
      <c r="AG921" s="19"/>
      <c r="AH921" s="19"/>
      <c r="AI921" s="19"/>
      <c r="AJ921" s="19"/>
      <c r="AK921" s="19"/>
    </row>
    <row r="922" spans="1:37" ht="13.5" customHeight="1" x14ac:dyDescent="0.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  <c r="AA922" s="19"/>
      <c r="AB922" s="19"/>
      <c r="AC922" s="19"/>
      <c r="AD922" s="19"/>
      <c r="AE922" s="19"/>
      <c r="AF922" s="19"/>
      <c r="AG922" s="19"/>
      <c r="AH922" s="19"/>
      <c r="AI922" s="19"/>
      <c r="AJ922" s="19"/>
      <c r="AK922" s="19"/>
    </row>
    <row r="923" spans="1:37" ht="13.5" customHeight="1" x14ac:dyDescent="0.2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  <c r="AA923" s="19"/>
      <c r="AB923" s="19"/>
      <c r="AC923" s="19"/>
      <c r="AD923" s="19"/>
      <c r="AE923" s="19"/>
      <c r="AF923" s="19"/>
      <c r="AG923" s="19"/>
      <c r="AH923" s="19"/>
      <c r="AI923" s="19"/>
      <c r="AJ923" s="19"/>
      <c r="AK923" s="19"/>
    </row>
    <row r="924" spans="1:37" ht="13.5" customHeight="1" x14ac:dyDescent="0.2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  <c r="AA924" s="19"/>
      <c r="AB924" s="19"/>
      <c r="AC924" s="19"/>
      <c r="AD924" s="19"/>
      <c r="AE924" s="19"/>
      <c r="AF924" s="19"/>
      <c r="AG924" s="19"/>
      <c r="AH924" s="19"/>
      <c r="AI924" s="19"/>
      <c r="AJ924" s="19"/>
      <c r="AK924" s="19"/>
    </row>
    <row r="925" spans="1:37" ht="13.5" customHeight="1" x14ac:dyDescent="0.2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  <c r="AA925" s="19"/>
      <c r="AB925" s="19"/>
      <c r="AC925" s="19"/>
      <c r="AD925" s="19"/>
      <c r="AE925" s="19"/>
      <c r="AF925" s="19"/>
      <c r="AG925" s="19"/>
      <c r="AH925" s="19"/>
      <c r="AI925" s="19"/>
      <c r="AJ925" s="19"/>
      <c r="AK925" s="19"/>
    </row>
    <row r="926" spans="1:37" ht="13.5" customHeight="1" x14ac:dyDescent="0.2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  <c r="AA926" s="19"/>
      <c r="AB926" s="19"/>
      <c r="AC926" s="19"/>
      <c r="AD926" s="19"/>
      <c r="AE926" s="19"/>
      <c r="AF926" s="19"/>
      <c r="AG926" s="19"/>
      <c r="AH926" s="19"/>
      <c r="AI926" s="19"/>
      <c r="AJ926" s="19"/>
      <c r="AK926" s="19"/>
    </row>
    <row r="927" spans="1:37" ht="13.5" customHeight="1" x14ac:dyDescent="0.2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  <c r="AA927" s="19"/>
      <c r="AB927" s="19"/>
      <c r="AC927" s="19"/>
      <c r="AD927" s="19"/>
      <c r="AE927" s="19"/>
      <c r="AF927" s="19"/>
      <c r="AG927" s="19"/>
      <c r="AH927" s="19"/>
      <c r="AI927" s="19"/>
      <c r="AJ927" s="19"/>
      <c r="AK927" s="19"/>
    </row>
    <row r="928" spans="1:37" ht="13.5" customHeight="1" x14ac:dyDescent="0.2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  <c r="AA928" s="19"/>
      <c r="AB928" s="19"/>
      <c r="AC928" s="19"/>
      <c r="AD928" s="19"/>
      <c r="AE928" s="19"/>
      <c r="AF928" s="19"/>
      <c r="AG928" s="19"/>
      <c r="AH928" s="19"/>
      <c r="AI928" s="19"/>
      <c r="AJ928" s="19"/>
      <c r="AK928" s="19"/>
    </row>
    <row r="929" spans="1:37" ht="13.5" customHeight="1" x14ac:dyDescent="0.2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  <c r="AA929" s="19"/>
      <c r="AB929" s="19"/>
      <c r="AC929" s="19"/>
      <c r="AD929" s="19"/>
      <c r="AE929" s="19"/>
      <c r="AF929" s="19"/>
      <c r="AG929" s="19"/>
      <c r="AH929" s="19"/>
      <c r="AI929" s="19"/>
      <c r="AJ929" s="19"/>
      <c r="AK929" s="19"/>
    </row>
    <row r="930" spans="1:37" ht="13.5" customHeight="1" x14ac:dyDescent="0.2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  <c r="AA930" s="19"/>
      <c r="AB930" s="19"/>
      <c r="AC930" s="19"/>
      <c r="AD930" s="19"/>
      <c r="AE930" s="19"/>
      <c r="AF930" s="19"/>
      <c r="AG930" s="19"/>
      <c r="AH930" s="19"/>
      <c r="AI930" s="19"/>
      <c r="AJ930" s="19"/>
      <c r="AK930" s="19"/>
    </row>
    <row r="931" spans="1:37" ht="13.5" customHeight="1" x14ac:dyDescent="0.2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  <c r="AA931" s="19"/>
      <c r="AB931" s="19"/>
      <c r="AC931" s="19"/>
      <c r="AD931" s="19"/>
      <c r="AE931" s="19"/>
      <c r="AF931" s="19"/>
      <c r="AG931" s="19"/>
      <c r="AH931" s="19"/>
      <c r="AI931" s="19"/>
      <c r="AJ931" s="19"/>
      <c r="AK931" s="19"/>
    </row>
    <row r="932" spans="1:37" ht="13.5" customHeight="1" x14ac:dyDescent="0.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  <c r="AA932" s="19"/>
      <c r="AB932" s="19"/>
      <c r="AC932" s="19"/>
      <c r="AD932" s="19"/>
      <c r="AE932" s="19"/>
      <c r="AF932" s="19"/>
      <c r="AG932" s="19"/>
      <c r="AH932" s="19"/>
      <c r="AI932" s="19"/>
      <c r="AJ932" s="19"/>
      <c r="AK932" s="19"/>
    </row>
    <row r="933" spans="1:37" ht="13.5" customHeight="1" x14ac:dyDescent="0.2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  <c r="AA933" s="19"/>
      <c r="AB933" s="19"/>
      <c r="AC933" s="19"/>
      <c r="AD933" s="19"/>
      <c r="AE933" s="19"/>
      <c r="AF933" s="19"/>
      <c r="AG933" s="19"/>
      <c r="AH933" s="19"/>
      <c r="AI933" s="19"/>
      <c r="AJ933" s="19"/>
      <c r="AK933" s="19"/>
    </row>
    <row r="934" spans="1:37" ht="13.5" customHeight="1" x14ac:dyDescent="0.2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  <c r="AA934" s="19"/>
      <c r="AB934" s="19"/>
      <c r="AC934" s="19"/>
      <c r="AD934" s="19"/>
      <c r="AE934" s="19"/>
      <c r="AF934" s="19"/>
      <c r="AG934" s="19"/>
      <c r="AH934" s="19"/>
      <c r="AI934" s="19"/>
      <c r="AJ934" s="19"/>
      <c r="AK934" s="19"/>
    </row>
    <row r="935" spans="1:37" ht="13.5" customHeight="1" x14ac:dyDescent="0.2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  <c r="AA935" s="19"/>
      <c r="AB935" s="19"/>
      <c r="AC935" s="19"/>
      <c r="AD935" s="19"/>
      <c r="AE935" s="19"/>
      <c r="AF935" s="19"/>
      <c r="AG935" s="19"/>
      <c r="AH935" s="19"/>
      <c r="AI935" s="19"/>
      <c r="AJ935" s="19"/>
      <c r="AK935" s="19"/>
    </row>
    <row r="936" spans="1:37" ht="13.5" customHeight="1" x14ac:dyDescent="0.2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  <c r="AA936" s="19"/>
      <c r="AB936" s="19"/>
      <c r="AC936" s="19"/>
      <c r="AD936" s="19"/>
      <c r="AE936" s="19"/>
      <c r="AF936" s="19"/>
      <c r="AG936" s="19"/>
      <c r="AH936" s="19"/>
      <c r="AI936" s="19"/>
      <c r="AJ936" s="19"/>
      <c r="AK936" s="19"/>
    </row>
    <row r="937" spans="1:37" ht="13.5" customHeight="1" x14ac:dyDescent="0.2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  <c r="AA937" s="19"/>
      <c r="AB937" s="19"/>
      <c r="AC937" s="19"/>
      <c r="AD937" s="19"/>
      <c r="AE937" s="19"/>
      <c r="AF937" s="19"/>
      <c r="AG937" s="19"/>
      <c r="AH937" s="19"/>
      <c r="AI937" s="19"/>
      <c r="AJ937" s="19"/>
      <c r="AK937" s="19"/>
    </row>
    <row r="938" spans="1:37" ht="13.5" customHeight="1" x14ac:dyDescent="0.2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  <c r="AA938" s="19"/>
      <c r="AB938" s="19"/>
      <c r="AC938" s="19"/>
      <c r="AD938" s="19"/>
      <c r="AE938" s="19"/>
      <c r="AF938" s="19"/>
      <c r="AG938" s="19"/>
      <c r="AH938" s="19"/>
      <c r="AI938" s="19"/>
      <c r="AJ938" s="19"/>
      <c r="AK938" s="19"/>
    </row>
    <row r="939" spans="1:37" ht="13.5" customHeight="1" x14ac:dyDescent="0.2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  <c r="AA939" s="19"/>
      <c r="AB939" s="19"/>
      <c r="AC939" s="19"/>
      <c r="AD939" s="19"/>
      <c r="AE939" s="19"/>
      <c r="AF939" s="19"/>
      <c r="AG939" s="19"/>
      <c r="AH939" s="19"/>
      <c r="AI939" s="19"/>
      <c r="AJ939" s="19"/>
      <c r="AK939" s="19"/>
    </row>
    <row r="940" spans="1:37" ht="13.5" customHeight="1" x14ac:dyDescent="0.2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  <c r="AA940" s="19"/>
      <c r="AB940" s="19"/>
      <c r="AC940" s="19"/>
      <c r="AD940" s="19"/>
      <c r="AE940" s="19"/>
      <c r="AF940" s="19"/>
      <c r="AG940" s="19"/>
      <c r="AH940" s="19"/>
      <c r="AI940" s="19"/>
      <c r="AJ940" s="19"/>
      <c r="AK940" s="19"/>
    </row>
    <row r="941" spans="1:37" ht="13.5" customHeight="1" x14ac:dyDescent="0.2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  <c r="AA941" s="19"/>
      <c r="AB941" s="19"/>
      <c r="AC941" s="19"/>
      <c r="AD941" s="19"/>
      <c r="AE941" s="19"/>
      <c r="AF941" s="19"/>
      <c r="AG941" s="19"/>
      <c r="AH941" s="19"/>
      <c r="AI941" s="19"/>
      <c r="AJ941" s="19"/>
      <c r="AK941" s="19"/>
    </row>
    <row r="942" spans="1:37" ht="13.5" customHeight="1" x14ac:dyDescent="0.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  <c r="AA942" s="19"/>
      <c r="AB942" s="19"/>
      <c r="AC942" s="19"/>
      <c r="AD942" s="19"/>
      <c r="AE942" s="19"/>
      <c r="AF942" s="19"/>
      <c r="AG942" s="19"/>
      <c r="AH942" s="19"/>
      <c r="AI942" s="19"/>
      <c r="AJ942" s="19"/>
      <c r="AK942" s="19"/>
    </row>
    <row r="943" spans="1:37" ht="13.5" customHeight="1" x14ac:dyDescent="0.2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  <c r="AA943" s="19"/>
      <c r="AB943" s="19"/>
      <c r="AC943" s="19"/>
      <c r="AD943" s="19"/>
      <c r="AE943" s="19"/>
      <c r="AF943" s="19"/>
      <c r="AG943" s="19"/>
      <c r="AH943" s="19"/>
      <c r="AI943" s="19"/>
      <c r="AJ943" s="19"/>
      <c r="AK943" s="19"/>
    </row>
    <row r="944" spans="1:37" ht="13.5" customHeight="1" x14ac:dyDescent="0.2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  <c r="AA944" s="19"/>
      <c r="AB944" s="19"/>
      <c r="AC944" s="19"/>
      <c r="AD944" s="19"/>
      <c r="AE944" s="19"/>
      <c r="AF944" s="19"/>
      <c r="AG944" s="19"/>
      <c r="AH944" s="19"/>
      <c r="AI944" s="19"/>
      <c r="AJ944" s="19"/>
      <c r="AK944" s="19"/>
    </row>
    <row r="945" spans="1:37" ht="13.5" customHeight="1" x14ac:dyDescent="0.2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  <c r="AA945" s="19"/>
      <c r="AB945" s="19"/>
      <c r="AC945" s="19"/>
      <c r="AD945" s="19"/>
      <c r="AE945" s="19"/>
      <c r="AF945" s="19"/>
      <c r="AG945" s="19"/>
      <c r="AH945" s="19"/>
      <c r="AI945" s="19"/>
      <c r="AJ945" s="19"/>
      <c r="AK945" s="19"/>
    </row>
    <row r="946" spans="1:37" ht="13.5" customHeight="1" x14ac:dyDescent="0.2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  <c r="AA946" s="19"/>
      <c r="AB946" s="19"/>
      <c r="AC946" s="19"/>
      <c r="AD946" s="19"/>
      <c r="AE946" s="19"/>
      <c r="AF946" s="19"/>
      <c r="AG946" s="19"/>
      <c r="AH946" s="19"/>
      <c r="AI946" s="19"/>
      <c r="AJ946" s="19"/>
      <c r="AK946" s="19"/>
    </row>
    <row r="947" spans="1:37" ht="13.5" customHeight="1" x14ac:dyDescent="0.2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  <c r="AA947" s="19"/>
      <c r="AB947" s="19"/>
      <c r="AC947" s="19"/>
      <c r="AD947" s="19"/>
      <c r="AE947" s="19"/>
      <c r="AF947" s="19"/>
      <c r="AG947" s="19"/>
      <c r="AH947" s="19"/>
      <c r="AI947" s="19"/>
      <c r="AJ947" s="19"/>
      <c r="AK947" s="19"/>
    </row>
    <row r="948" spans="1:37" ht="13.5" customHeight="1" x14ac:dyDescent="0.2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  <c r="AA948" s="19"/>
      <c r="AB948" s="19"/>
      <c r="AC948" s="19"/>
      <c r="AD948" s="19"/>
      <c r="AE948" s="19"/>
      <c r="AF948" s="19"/>
      <c r="AG948" s="19"/>
      <c r="AH948" s="19"/>
      <c r="AI948" s="19"/>
      <c r="AJ948" s="19"/>
      <c r="AK948" s="19"/>
    </row>
    <row r="949" spans="1:37" ht="13.5" customHeight="1" x14ac:dyDescent="0.2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  <c r="AA949" s="19"/>
      <c r="AB949" s="19"/>
      <c r="AC949" s="19"/>
      <c r="AD949" s="19"/>
      <c r="AE949" s="19"/>
      <c r="AF949" s="19"/>
      <c r="AG949" s="19"/>
      <c r="AH949" s="19"/>
      <c r="AI949" s="19"/>
      <c r="AJ949" s="19"/>
      <c r="AK949" s="19"/>
    </row>
    <row r="950" spans="1:37" ht="13.5" customHeight="1" x14ac:dyDescent="0.2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  <c r="AA950" s="19"/>
      <c r="AB950" s="19"/>
      <c r="AC950" s="19"/>
      <c r="AD950" s="19"/>
      <c r="AE950" s="19"/>
      <c r="AF950" s="19"/>
      <c r="AG950" s="19"/>
      <c r="AH950" s="19"/>
      <c r="AI950" s="19"/>
      <c r="AJ950" s="19"/>
      <c r="AK950" s="19"/>
    </row>
    <row r="951" spans="1:37" ht="13.5" customHeight="1" x14ac:dyDescent="0.2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  <c r="AA951" s="19"/>
      <c r="AB951" s="19"/>
      <c r="AC951" s="19"/>
      <c r="AD951" s="19"/>
      <c r="AE951" s="19"/>
      <c r="AF951" s="19"/>
      <c r="AG951" s="19"/>
      <c r="AH951" s="19"/>
      <c r="AI951" s="19"/>
      <c r="AJ951" s="19"/>
      <c r="AK951" s="19"/>
    </row>
    <row r="952" spans="1:37" ht="13.5" customHeight="1" x14ac:dyDescent="0.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  <c r="AA952" s="19"/>
      <c r="AB952" s="19"/>
      <c r="AC952" s="19"/>
      <c r="AD952" s="19"/>
      <c r="AE952" s="19"/>
      <c r="AF952" s="19"/>
      <c r="AG952" s="19"/>
      <c r="AH952" s="19"/>
      <c r="AI952" s="19"/>
      <c r="AJ952" s="19"/>
      <c r="AK952" s="19"/>
    </row>
    <row r="953" spans="1:37" ht="13.5" customHeight="1" x14ac:dyDescent="0.2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  <c r="AA953" s="19"/>
      <c r="AB953" s="19"/>
      <c r="AC953" s="19"/>
      <c r="AD953" s="19"/>
      <c r="AE953" s="19"/>
      <c r="AF953" s="19"/>
      <c r="AG953" s="19"/>
      <c r="AH953" s="19"/>
      <c r="AI953" s="19"/>
      <c r="AJ953" s="19"/>
      <c r="AK953" s="19"/>
    </row>
    <row r="954" spans="1:37" ht="13.5" customHeight="1" x14ac:dyDescent="0.2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  <c r="AA954" s="19"/>
      <c r="AB954" s="19"/>
      <c r="AC954" s="19"/>
      <c r="AD954" s="19"/>
      <c r="AE954" s="19"/>
      <c r="AF954" s="19"/>
      <c r="AG954" s="19"/>
      <c r="AH954" s="19"/>
      <c r="AI954" s="19"/>
      <c r="AJ954" s="19"/>
      <c r="AK954" s="19"/>
    </row>
    <row r="955" spans="1:37" ht="13.5" customHeight="1" x14ac:dyDescent="0.2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  <c r="AA955" s="19"/>
      <c r="AB955" s="19"/>
      <c r="AC955" s="19"/>
      <c r="AD955" s="19"/>
      <c r="AE955" s="19"/>
      <c r="AF955" s="19"/>
      <c r="AG955" s="19"/>
      <c r="AH955" s="19"/>
      <c r="AI955" s="19"/>
      <c r="AJ955" s="19"/>
      <c r="AK955" s="19"/>
    </row>
    <row r="956" spans="1:37" ht="13.5" customHeight="1" x14ac:dyDescent="0.2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  <c r="AA956" s="19"/>
      <c r="AB956" s="19"/>
      <c r="AC956" s="19"/>
      <c r="AD956" s="19"/>
      <c r="AE956" s="19"/>
      <c r="AF956" s="19"/>
      <c r="AG956" s="19"/>
      <c r="AH956" s="19"/>
      <c r="AI956" s="19"/>
      <c r="AJ956" s="19"/>
      <c r="AK956" s="19"/>
    </row>
    <row r="957" spans="1:37" ht="13.5" customHeight="1" x14ac:dyDescent="0.2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  <c r="AA957" s="19"/>
      <c r="AB957" s="19"/>
      <c r="AC957" s="19"/>
      <c r="AD957" s="19"/>
      <c r="AE957" s="19"/>
      <c r="AF957" s="19"/>
      <c r="AG957" s="19"/>
      <c r="AH957" s="19"/>
      <c r="AI957" s="19"/>
      <c r="AJ957" s="19"/>
      <c r="AK957" s="19"/>
    </row>
    <row r="958" spans="1:37" ht="13.5" customHeight="1" x14ac:dyDescent="0.2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  <c r="AA958" s="19"/>
      <c r="AB958" s="19"/>
      <c r="AC958" s="19"/>
      <c r="AD958" s="19"/>
      <c r="AE958" s="19"/>
      <c r="AF958" s="19"/>
      <c r="AG958" s="19"/>
      <c r="AH958" s="19"/>
      <c r="AI958" s="19"/>
      <c r="AJ958" s="19"/>
      <c r="AK958" s="19"/>
    </row>
    <row r="959" spans="1:37" ht="13.5" customHeight="1" x14ac:dyDescent="0.2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  <c r="AA959" s="19"/>
      <c r="AB959" s="19"/>
      <c r="AC959" s="19"/>
      <c r="AD959" s="19"/>
      <c r="AE959" s="19"/>
      <c r="AF959" s="19"/>
      <c r="AG959" s="19"/>
      <c r="AH959" s="19"/>
      <c r="AI959" s="19"/>
      <c r="AJ959" s="19"/>
      <c r="AK959" s="19"/>
    </row>
    <row r="960" spans="1:37" ht="13.5" customHeight="1" x14ac:dyDescent="0.2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  <c r="AA960" s="19"/>
      <c r="AB960" s="19"/>
      <c r="AC960" s="19"/>
      <c r="AD960" s="19"/>
      <c r="AE960" s="19"/>
      <c r="AF960" s="19"/>
      <c r="AG960" s="19"/>
      <c r="AH960" s="19"/>
      <c r="AI960" s="19"/>
      <c r="AJ960" s="19"/>
      <c r="AK960" s="19"/>
    </row>
    <row r="961" spans="1:37" ht="13.5" customHeight="1" x14ac:dyDescent="0.2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  <c r="AA961" s="19"/>
      <c r="AB961" s="19"/>
      <c r="AC961" s="19"/>
      <c r="AD961" s="19"/>
      <c r="AE961" s="19"/>
      <c r="AF961" s="19"/>
      <c r="AG961" s="19"/>
      <c r="AH961" s="19"/>
      <c r="AI961" s="19"/>
      <c r="AJ961" s="19"/>
      <c r="AK961" s="19"/>
    </row>
    <row r="962" spans="1:37" ht="13.5" customHeight="1" x14ac:dyDescent="0.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  <c r="AA962" s="19"/>
      <c r="AB962" s="19"/>
      <c r="AC962" s="19"/>
      <c r="AD962" s="19"/>
      <c r="AE962" s="19"/>
      <c r="AF962" s="19"/>
      <c r="AG962" s="19"/>
      <c r="AH962" s="19"/>
      <c r="AI962" s="19"/>
      <c r="AJ962" s="19"/>
      <c r="AK962" s="19"/>
    </row>
    <row r="963" spans="1:37" ht="13.5" customHeight="1" x14ac:dyDescent="0.2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  <c r="AA963" s="19"/>
      <c r="AB963" s="19"/>
      <c r="AC963" s="19"/>
      <c r="AD963" s="19"/>
      <c r="AE963" s="19"/>
      <c r="AF963" s="19"/>
      <c r="AG963" s="19"/>
      <c r="AH963" s="19"/>
      <c r="AI963" s="19"/>
      <c r="AJ963" s="19"/>
      <c r="AK963" s="19"/>
    </row>
    <row r="964" spans="1:37" ht="13.5" customHeight="1" x14ac:dyDescent="0.2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  <c r="AA964" s="19"/>
      <c r="AB964" s="19"/>
      <c r="AC964" s="19"/>
      <c r="AD964" s="19"/>
      <c r="AE964" s="19"/>
      <c r="AF964" s="19"/>
      <c r="AG964" s="19"/>
      <c r="AH964" s="19"/>
      <c r="AI964" s="19"/>
      <c r="AJ964" s="19"/>
      <c r="AK964" s="19"/>
    </row>
    <row r="965" spans="1:37" ht="13.5" customHeight="1" x14ac:dyDescent="0.2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  <c r="AA965" s="19"/>
      <c r="AB965" s="19"/>
      <c r="AC965" s="19"/>
      <c r="AD965" s="19"/>
      <c r="AE965" s="19"/>
      <c r="AF965" s="19"/>
      <c r="AG965" s="19"/>
      <c r="AH965" s="19"/>
      <c r="AI965" s="19"/>
      <c r="AJ965" s="19"/>
      <c r="AK965" s="19"/>
    </row>
    <row r="966" spans="1:37" ht="13.5" customHeight="1" x14ac:dyDescent="0.2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  <c r="AA966" s="19"/>
      <c r="AB966" s="19"/>
      <c r="AC966" s="19"/>
      <c r="AD966" s="19"/>
      <c r="AE966" s="19"/>
      <c r="AF966" s="19"/>
      <c r="AG966" s="19"/>
      <c r="AH966" s="19"/>
      <c r="AI966" s="19"/>
      <c r="AJ966" s="19"/>
      <c r="AK966" s="19"/>
    </row>
    <row r="967" spans="1:37" ht="13.5" customHeight="1" x14ac:dyDescent="0.2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  <c r="AA967" s="19"/>
      <c r="AB967" s="19"/>
      <c r="AC967" s="19"/>
      <c r="AD967" s="19"/>
      <c r="AE967" s="19"/>
      <c r="AF967" s="19"/>
      <c r="AG967" s="19"/>
      <c r="AH967" s="19"/>
      <c r="AI967" s="19"/>
      <c r="AJ967" s="19"/>
      <c r="AK967" s="19"/>
    </row>
    <row r="968" spans="1:37" ht="13.5" customHeight="1" x14ac:dyDescent="0.2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  <c r="AA968" s="19"/>
      <c r="AB968" s="19"/>
      <c r="AC968" s="19"/>
      <c r="AD968" s="19"/>
      <c r="AE968" s="19"/>
      <c r="AF968" s="19"/>
      <c r="AG968" s="19"/>
      <c r="AH968" s="19"/>
      <c r="AI968" s="19"/>
      <c r="AJ968" s="19"/>
      <c r="AK968" s="19"/>
    </row>
    <row r="969" spans="1:37" ht="13.5" customHeight="1" x14ac:dyDescent="0.2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  <c r="AA969" s="19"/>
      <c r="AB969" s="19"/>
      <c r="AC969" s="19"/>
      <c r="AD969" s="19"/>
      <c r="AE969" s="19"/>
      <c r="AF969" s="19"/>
      <c r="AG969" s="19"/>
      <c r="AH969" s="19"/>
      <c r="AI969" s="19"/>
      <c r="AJ969" s="19"/>
      <c r="AK969" s="19"/>
    </row>
    <row r="970" spans="1:37" ht="13.5" customHeight="1" x14ac:dyDescent="0.2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  <c r="AA970" s="19"/>
      <c r="AB970" s="19"/>
      <c r="AC970" s="19"/>
      <c r="AD970" s="19"/>
      <c r="AE970" s="19"/>
      <c r="AF970" s="19"/>
      <c r="AG970" s="19"/>
      <c r="AH970" s="19"/>
      <c r="AI970" s="19"/>
      <c r="AJ970" s="19"/>
      <c r="AK970" s="19"/>
    </row>
    <row r="971" spans="1:37" ht="13.5" customHeight="1" x14ac:dyDescent="0.2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  <c r="AA971" s="19"/>
      <c r="AB971" s="19"/>
      <c r="AC971" s="19"/>
      <c r="AD971" s="19"/>
      <c r="AE971" s="19"/>
      <c r="AF971" s="19"/>
      <c r="AG971" s="19"/>
      <c r="AH971" s="19"/>
      <c r="AI971" s="19"/>
      <c r="AJ971" s="19"/>
      <c r="AK971" s="19"/>
    </row>
    <row r="972" spans="1:37" ht="13.5" customHeight="1" x14ac:dyDescent="0.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  <c r="AA972" s="19"/>
      <c r="AB972" s="19"/>
      <c r="AC972" s="19"/>
      <c r="AD972" s="19"/>
      <c r="AE972" s="19"/>
      <c r="AF972" s="19"/>
      <c r="AG972" s="19"/>
      <c r="AH972" s="19"/>
      <c r="AI972" s="19"/>
      <c r="AJ972" s="19"/>
      <c r="AK972" s="19"/>
    </row>
    <row r="973" spans="1:37" ht="13.5" customHeight="1" x14ac:dyDescent="0.2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  <c r="AA973" s="19"/>
      <c r="AB973" s="19"/>
      <c r="AC973" s="19"/>
      <c r="AD973" s="19"/>
      <c r="AE973" s="19"/>
      <c r="AF973" s="19"/>
      <c r="AG973" s="19"/>
      <c r="AH973" s="19"/>
      <c r="AI973" s="19"/>
      <c r="AJ973" s="19"/>
      <c r="AK973" s="19"/>
    </row>
    <row r="974" spans="1:37" ht="13.5" customHeight="1" x14ac:dyDescent="0.2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  <c r="AA974" s="19"/>
      <c r="AB974" s="19"/>
      <c r="AC974" s="19"/>
      <c r="AD974" s="19"/>
      <c r="AE974" s="19"/>
      <c r="AF974" s="19"/>
      <c r="AG974" s="19"/>
      <c r="AH974" s="19"/>
      <c r="AI974" s="19"/>
      <c r="AJ974" s="19"/>
      <c r="AK974" s="19"/>
    </row>
    <row r="975" spans="1:37" ht="13.5" customHeight="1" x14ac:dyDescent="0.2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  <c r="AA975" s="19"/>
      <c r="AB975" s="19"/>
      <c r="AC975" s="19"/>
      <c r="AD975" s="19"/>
      <c r="AE975" s="19"/>
      <c r="AF975" s="19"/>
      <c r="AG975" s="19"/>
      <c r="AH975" s="19"/>
      <c r="AI975" s="19"/>
      <c r="AJ975" s="19"/>
      <c r="AK975" s="19"/>
    </row>
    <row r="976" spans="1:37" ht="13.5" customHeight="1" x14ac:dyDescent="0.2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  <c r="AA976" s="19"/>
      <c r="AB976" s="19"/>
      <c r="AC976" s="19"/>
      <c r="AD976" s="19"/>
      <c r="AE976" s="19"/>
      <c r="AF976" s="19"/>
      <c r="AG976" s="19"/>
      <c r="AH976" s="19"/>
      <c r="AI976" s="19"/>
      <c r="AJ976" s="19"/>
      <c r="AK976" s="19"/>
    </row>
    <row r="977" spans="1:37" ht="13.5" customHeight="1" x14ac:dyDescent="0.2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  <c r="AA977" s="19"/>
      <c r="AB977" s="19"/>
      <c r="AC977" s="19"/>
      <c r="AD977" s="19"/>
      <c r="AE977" s="19"/>
      <c r="AF977" s="19"/>
      <c r="AG977" s="19"/>
      <c r="AH977" s="19"/>
      <c r="AI977" s="19"/>
      <c r="AJ977" s="19"/>
      <c r="AK977" s="19"/>
    </row>
    <row r="978" spans="1:37" ht="13.5" customHeight="1" x14ac:dyDescent="0.2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  <c r="AA978" s="19"/>
      <c r="AB978" s="19"/>
      <c r="AC978" s="19"/>
      <c r="AD978" s="19"/>
      <c r="AE978" s="19"/>
      <c r="AF978" s="19"/>
      <c r="AG978" s="19"/>
      <c r="AH978" s="19"/>
      <c r="AI978" s="19"/>
      <c r="AJ978" s="19"/>
      <c r="AK978" s="19"/>
    </row>
    <row r="979" spans="1:37" ht="13.5" customHeight="1" x14ac:dyDescent="0.2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  <c r="AA979" s="19"/>
      <c r="AB979" s="19"/>
      <c r="AC979" s="19"/>
      <c r="AD979" s="19"/>
      <c r="AE979" s="19"/>
      <c r="AF979" s="19"/>
      <c r="AG979" s="19"/>
      <c r="AH979" s="19"/>
      <c r="AI979" s="19"/>
      <c r="AJ979" s="19"/>
      <c r="AK979" s="19"/>
    </row>
    <row r="980" spans="1:37" ht="13.5" customHeight="1" x14ac:dyDescent="0.2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  <c r="AA980" s="19"/>
      <c r="AB980" s="19"/>
      <c r="AC980" s="19"/>
      <c r="AD980" s="19"/>
      <c r="AE980" s="19"/>
      <c r="AF980" s="19"/>
      <c r="AG980" s="19"/>
      <c r="AH980" s="19"/>
      <c r="AI980" s="19"/>
      <c r="AJ980" s="19"/>
      <c r="AK980" s="19"/>
    </row>
    <row r="981" spans="1:37" ht="13.5" customHeight="1" x14ac:dyDescent="0.2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  <c r="AA981" s="19"/>
      <c r="AB981" s="19"/>
      <c r="AC981" s="19"/>
      <c r="AD981" s="19"/>
      <c r="AE981" s="19"/>
      <c r="AF981" s="19"/>
      <c r="AG981" s="19"/>
      <c r="AH981" s="19"/>
      <c r="AI981" s="19"/>
      <c r="AJ981" s="19"/>
      <c r="AK981" s="19"/>
    </row>
    <row r="982" spans="1:37" ht="13.5" customHeight="1" x14ac:dyDescent="0.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  <c r="AA982" s="19"/>
      <c r="AB982" s="19"/>
      <c r="AC982" s="19"/>
      <c r="AD982" s="19"/>
      <c r="AE982" s="19"/>
      <c r="AF982" s="19"/>
      <c r="AG982" s="19"/>
      <c r="AH982" s="19"/>
      <c r="AI982" s="19"/>
      <c r="AJ982" s="19"/>
      <c r="AK982" s="19"/>
    </row>
    <row r="983" spans="1:37" ht="13.5" customHeight="1" x14ac:dyDescent="0.2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  <c r="AA983" s="19"/>
      <c r="AB983" s="19"/>
      <c r="AC983" s="19"/>
      <c r="AD983" s="19"/>
      <c r="AE983" s="19"/>
      <c r="AF983" s="19"/>
      <c r="AG983" s="19"/>
      <c r="AH983" s="19"/>
      <c r="AI983" s="19"/>
      <c r="AJ983" s="19"/>
      <c r="AK983" s="19"/>
    </row>
    <row r="984" spans="1:37" ht="13.5" customHeight="1" x14ac:dyDescent="0.2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  <c r="AA984" s="19"/>
      <c r="AB984" s="19"/>
      <c r="AC984" s="19"/>
      <c r="AD984" s="19"/>
      <c r="AE984" s="19"/>
      <c r="AF984" s="19"/>
      <c r="AG984" s="19"/>
      <c r="AH984" s="19"/>
      <c r="AI984" s="19"/>
      <c r="AJ984" s="19"/>
      <c r="AK984" s="19"/>
    </row>
    <row r="985" spans="1:37" ht="13.5" customHeight="1" x14ac:dyDescent="0.2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  <c r="AA985" s="19"/>
      <c r="AB985" s="19"/>
      <c r="AC985" s="19"/>
      <c r="AD985" s="19"/>
      <c r="AE985" s="19"/>
      <c r="AF985" s="19"/>
      <c r="AG985" s="19"/>
      <c r="AH985" s="19"/>
      <c r="AI985" s="19"/>
      <c r="AJ985" s="19"/>
      <c r="AK985" s="19"/>
    </row>
    <row r="986" spans="1:37" ht="13.5" customHeight="1" x14ac:dyDescent="0.2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  <c r="AA986" s="19"/>
      <c r="AB986" s="19"/>
      <c r="AC986" s="19"/>
      <c r="AD986" s="19"/>
      <c r="AE986" s="19"/>
      <c r="AF986" s="19"/>
      <c r="AG986" s="19"/>
      <c r="AH986" s="19"/>
      <c r="AI986" s="19"/>
      <c r="AJ986" s="19"/>
      <c r="AK986" s="19"/>
    </row>
    <row r="987" spans="1:37" ht="13.5" customHeight="1" x14ac:dyDescent="0.2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  <c r="AA987" s="19"/>
      <c r="AB987" s="19"/>
      <c r="AC987" s="19"/>
      <c r="AD987" s="19"/>
      <c r="AE987" s="19"/>
      <c r="AF987" s="19"/>
      <c r="AG987" s="19"/>
      <c r="AH987" s="19"/>
      <c r="AI987" s="19"/>
      <c r="AJ987" s="19"/>
      <c r="AK987" s="19"/>
    </row>
    <row r="988" spans="1:37" ht="13.5" customHeight="1" x14ac:dyDescent="0.2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  <c r="AA988" s="19"/>
      <c r="AB988" s="19"/>
      <c r="AC988" s="19"/>
      <c r="AD988" s="19"/>
      <c r="AE988" s="19"/>
      <c r="AF988" s="19"/>
      <c r="AG988" s="19"/>
      <c r="AH988" s="19"/>
      <c r="AI988" s="19"/>
      <c r="AJ988" s="19"/>
      <c r="AK988" s="19"/>
    </row>
    <row r="989" spans="1:37" ht="13.5" customHeight="1" x14ac:dyDescent="0.2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  <c r="AA989" s="19"/>
      <c r="AB989" s="19"/>
      <c r="AC989" s="19"/>
      <c r="AD989" s="19"/>
      <c r="AE989" s="19"/>
      <c r="AF989" s="19"/>
      <c r="AG989" s="19"/>
      <c r="AH989" s="19"/>
      <c r="AI989" s="19"/>
      <c r="AJ989" s="19"/>
      <c r="AK989" s="19"/>
    </row>
    <row r="990" spans="1:37" ht="13.5" customHeight="1" x14ac:dyDescent="0.2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  <c r="AA990" s="19"/>
      <c r="AB990" s="19"/>
      <c r="AC990" s="19"/>
      <c r="AD990" s="19"/>
      <c r="AE990" s="19"/>
      <c r="AF990" s="19"/>
      <c r="AG990" s="19"/>
      <c r="AH990" s="19"/>
      <c r="AI990" s="19"/>
      <c r="AJ990" s="19"/>
      <c r="AK990" s="19"/>
    </row>
    <row r="991" spans="1:37" ht="13.5" customHeight="1" x14ac:dyDescent="0.2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  <c r="AA991" s="19"/>
      <c r="AB991" s="19"/>
      <c r="AC991" s="19"/>
      <c r="AD991" s="19"/>
      <c r="AE991" s="19"/>
      <c r="AF991" s="19"/>
      <c r="AG991" s="19"/>
      <c r="AH991" s="19"/>
      <c r="AI991" s="19"/>
      <c r="AJ991" s="19"/>
      <c r="AK991" s="19"/>
    </row>
    <row r="992" spans="1:37" ht="13.5" customHeight="1" x14ac:dyDescent="0.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  <c r="AA992" s="19"/>
      <c r="AB992" s="19"/>
      <c r="AC992" s="19"/>
      <c r="AD992" s="19"/>
      <c r="AE992" s="19"/>
      <c r="AF992" s="19"/>
      <c r="AG992" s="19"/>
      <c r="AH992" s="19"/>
      <c r="AI992" s="19"/>
      <c r="AJ992" s="19"/>
      <c r="AK992" s="19"/>
    </row>
    <row r="993" spans="1:37" ht="13.5" customHeight="1" x14ac:dyDescent="0.2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  <c r="AA993" s="19"/>
      <c r="AB993" s="19"/>
      <c r="AC993" s="19"/>
      <c r="AD993" s="19"/>
      <c r="AE993" s="19"/>
      <c r="AF993" s="19"/>
      <c r="AG993" s="19"/>
      <c r="AH993" s="19"/>
      <c r="AI993" s="19"/>
      <c r="AJ993" s="19"/>
      <c r="AK993" s="19"/>
    </row>
    <row r="994" spans="1:37" ht="13.5" customHeight="1" x14ac:dyDescent="0.2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  <c r="AA994" s="19"/>
      <c r="AB994" s="19"/>
      <c r="AC994" s="19"/>
      <c r="AD994" s="19"/>
      <c r="AE994" s="19"/>
      <c r="AF994" s="19"/>
      <c r="AG994" s="19"/>
      <c r="AH994" s="19"/>
      <c r="AI994" s="19"/>
      <c r="AJ994" s="19"/>
      <c r="AK994" s="19"/>
    </row>
    <row r="995" spans="1:37" ht="13.5" customHeight="1" x14ac:dyDescent="0.2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  <c r="AA995" s="19"/>
      <c r="AB995" s="19"/>
      <c r="AC995" s="19"/>
      <c r="AD995" s="19"/>
      <c r="AE995" s="19"/>
      <c r="AF995" s="19"/>
      <c r="AG995" s="19"/>
      <c r="AH995" s="19"/>
      <c r="AI995" s="19"/>
      <c r="AJ995" s="19"/>
      <c r="AK995" s="19"/>
    </row>
    <row r="996" spans="1:37" ht="13.5" customHeight="1" x14ac:dyDescent="0.2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  <c r="AA996" s="19"/>
      <c r="AB996" s="19"/>
      <c r="AC996" s="19"/>
      <c r="AD996" s="19"/>
      <c r="AE996" s="19"/>
      <c r="AF996" s="19"/>
      <c r="AG996" s="19"/>
      <c r="AH996" s="19"/>
      <c r="AI996" s="19"/>
      <c r="AJ996" s="19"/>
      <c r="AK996" s="19"/>
    </row>
    <row r="997" spans="1:37" ht="13.5" customHeight="1" x14ac:dyDescent="0.2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  <c r="AA997" s="19"/>
      <c r="AB997" s="19"/>
      <c r="AC997" s="19"/>
      <c r="AD997" s="19"/>
      <c r="AE997" s="19"/>
      <c r="AF997" s="19"/>
      <c r="AG997" s="19"/>
      <c r="AH997" s="19"/>
      <c r="AI997" s="19"/>
      <c r="AJ997" s="19"/>
      <c r="AK997" s="19"/>
    </row>
    <row r="998" spans="1:37" ht="13.5" customHeight="1" x14ac:dyDescent="0.2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  <c r="AA998" s="19"/>
      <c r="AB998" s="19"/>
      <c r="AC998" s="19"/>
      <c r="AD998" s="19"/>
      <c r="AE998" s="19"/>
      <c r="AF998" s="19"/>
      <c r="AG998" s="19"/>
      <c r="AH998" s="19"/>
      <c r="AI998" s="19"/>
      <c r="AJ998" s="19"/>
      <c r="AK998" s="19"/>
    </row>
    <row r="999" spans="1:37" ht="13.5" customHeight="1" x14ac:dyDescent="0.2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  <c r="AA999" s="19"/>
      <c r="AB999" s="19"/>
      <c r="AC999" s="19"/>
      <c r="AD999" s="19"/>
      <c r="AE999" s="19"/>
      <c r="AF999" s="19"/>
      <c r="AG999" s="19"/>
      <c r="AH999" s="19"/>
      <c r="AI999" s="19"/>
      <c r="AJ999" s="19"/>
      <c r="AK999" s="19"/>
    </row>
    <row r="1000" spans="1:37" ht="13.5" customHeight="1" x14ac:dyDescent="0.2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  <c r="AA1000" s="19"/>
      <c r="AB1000" s="19"/>
      <c r="AC1000" s="19"/>
      <c r="AD1000" s="19"/>
      <c r="AE1000" s="19"/>
      <c r="AF1000" s="19"/>
      <c r="AG1000" s="19"/>
      <c r="AH1000" s="19"/>
      <c r="AI1000" s="19"/>
      <c r="AJ1000" s="19"/>
      <c r="AK1000" s="19"/>
    </row>
  </sheetData>
  <mergeCells count="5">
    <mergeCell ref="A1:AK1"/>
    <mergeCell ref="A7:B7"/>
    <mergeCell ref="A8:B8"/>
    <mergeCell ref="A9:B9"/>
    <mergeCell ref="B33:G33"/>
  </mergeCells>
  <pageMargins left="0.7" right="0.7" top="0.75" bottom="0.75" header="0" footer="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B1:AL1000"/>
  <sheetViews>
    <sheetView workbookViewId="0">
      <selection activeCell="N19" sqref="N19"/>
    </sheetView>
  </sheetViews>
  <sheetFormatPr defaultColWidth="12.5703125" defaultRowHeight="15" customHeight="1" x14ac:dyDescent="0.2"/>
  <cols>
    <col min="2" max="2" width="34.5703125" customWidth="1"/>
    <col min="3" max="9" width="15.140625" customWidth="1"/>
    <col min="10" max="38" width="13.140625" customWidth="1"/>
  </cols>
  <sheetData>
    <row r="1" spans="2:38" ht="15.75" customHeight="1" x14ac:dyDescent="0.2"/>
    <row r="2" spans="2:38" ht="15.75" customHeight="1" x14ac:dyDescent="0.2"/>
    <row r="3" spans="2:38" ht="15.75" customHeight="1" x14ac:dyDescent="0.2">
      <c r="B3" s="100" t="s">
        <v>47</v>
      </c>
      <c r="C3" s="101"/>
      <c r="D3" s="101"/>
      <c r="E3" s="101"/>
      <c r="F3" s="101"/>
      <c r="G3" s="101"/>
      <c r="H3" s="101"/>
    </row>
    <row r="4" spans="2:38" ht="15.75" customHeight="1" x14ac:dyDescent="0.2">
      <c r="C4" s="12">
        <v>2015</v>
      </c>
      <c r="D4" s="12">
        <v>2016</v>
      </c>
      <c r="E4" s="12">
        <v>2017</v>
      </c>
      <c r="F4" s="12">
        <v>2018</v>
      </c>
      <c r="G4" s="12">
        <v>2019</v>
      </c>
      <c r="H4" s="12">
        <v>2020</v>
      </c>
      <c r="I4" s="12">
        <v>2021</v>
      </c>
      <c r="J4" s="12">
        <v>2022</v>
      </c>
      <c r="K4" s="12">
        <v>2023</v>
      </c>
      <c r="L4" s="12">
        <v>2024</v>
      </c>
      <c r="M4" s="12">
        <v>2025</v>
      </c>
      <c r="N4" s="12">
        <v>2026</v>
      </c>
      <c r="O4" s="12">
        <v>2027</v>
      </c>
      <c r="P4" s="12">
        <v>2028</v>
      </c>
      <c r="Q4" s="12">
        <v>2029</v>
      </c>
      <c r="R4" s="12">
        <v>2030</v>
      </c>
      <c r="S4" s="12">
        <v>2031</v>
      </c>
      <c r="T4" s="12">
        <v>2032</v>
      </c>
      <c r="U4" s="12">
        <v>2033</v>
      </c>
      <c r="V4" s="12">
        <v>2034</v>
      </c>
      <c r="W4" s="12">
        <v>2035</v>
      </c>
      <c r="X4" s="12">
        <v>2036</v>
      </c>
      <c r="Y4" s="12">
        <v>2037</v>
      </c>
      <c r="Z4" s="12">
        <v>2038</v>
      </c>
      <c r="AA4" s="12">
        <v>2039</v>
      </c>
      <c r="AB4" s="12">
        <v>2040</v>
      </c>
      <c r="AC4" s="12">
        <v>2041</v>
      </c>
      <c r="AD4" s="12">
        <v>2042</v>
      </c>
      <c r="AE4" s="12">
        <v>2043</v>
      </c>
      <c r="AF4" s="12">
        <v>2044</v>
      </c>
      <c r="AG4" s="12">
        <v>2045</v>
      </c>
      <c r="AH4" s="12">
        <v>2046</v>
      </c>
      <c r="AI4" s="12">
        <v>2047</v>
      </c>
      <c r="AJ4" s="12">
        <v>2048</v>
      </c>
      <c r="AK4" s="12">
        <v>2049</v>
      </c>
      <c r="AL4" s="12">
        <v>2050</v>
      </c>
    </row>
    <row r="5" spans="2:38" ht="15.75" customHeight="1" x14ac:dyDescent="0.2">
      <c r="B5" s="11" t="s">
        <v>48</v>
      </c>
      <c r="C5" s="14">
        <f>D44*1000000</f>
        <v>21463000000</v>
      </c>
      <c r="D5" s="14">
        <f t="shared" ref="D5:J5" si="0">E44*1000000</f>
        <v>20837000000</v>
      </c>
      <c r="E5" s="14">
        <f t="shared" si="0"/>
        <v>24792000000</v>
      </c>
      <c r="F5" s="14">
        <f t="shared" si="0"/>
        <v>27045000000</v>
      </c>
      <c r="G5" s="14">
        <f t="shared" si="0"/>
        <v>28085000000</v>
      </c>
      <c r="H5" s="14">
        <f t="shared" si="0"/>
        <v>10194000000</v>
      </c>
      <c r="I5" s="14">
        <f t="shared" si="0"/>
        <v>8489000000</v>
      </c>
      <c r="J5" s="14">
        <f t="shared" si="0"/>
        <v>18459000000</v>
      </c>
      <c r="K5" s="14">
        <f>TREND($H$5:$J$5,$H$4:$J$4,K4)</f>
        <v>20645666666.666992</v>
      </c>
      <c r="L5" s="14">
        <f>TREND($H$5:$J$5,$H$4:$J$4,L4)</f>
        <v>24778166666.666992</v>
      </c>
      <c r="M5" s="14">
        <f>TREND($H$5:$K$5,$H$4:$K$4,M4)</f>
        <v>28910666666.667969</v>
      </c>
      <c r="N5" s="14">
        <f>M5*Population!E$29</f>
        <v>29117761041.235195</v>
      </c>
      <c r="O5" s="14">
        <f>N5*Population!F$29</f>
        <v>29318925094.213257</v>
      </c>
      <c r="P5" s="14">
        <f>O5*Population!G$29</f>
        <v>29520089147.191319</v>
      </c>
      <c r="Q5" s="14">
        <f>P5*Population!H$29</f>
        <v>29721253200.16938</v>
      </c>
      <c r="R5" s="14">
        <f>Q5*Population!I$29</f>
        <v>30231176436.661072</v>
      </c>
      <c r="S5" s="14">
        <f>R5*Population!J$29</f>
        <v>30123581306.125458</v>
      </c>
      <c r="T5" s="14">
        <f>S5*Population!K$29</f>
        <v>30324745359.103523</v>
      </c>
      <c r="U5" s="14">
        <f>T5*Population!L$29</f>
        <v>30525909412.081589</v>
      </c>
      <c r="V5" s="14">
        <f>U5*Population!M$29</f>
        <v>30727073465.05965</v>
      </c>
      <c r="W5" s="14">
        <f>V5*Population!N$29</f>
        <v>31342689778.940025</v>
      </c>
      <c r="X5" s="14">
        <f>W5*Population!O$29</f>
        <v>31129401571.015774</v>
      </c>
      <c r="Y5" s="14">
        <f>X5*Population!P$29</f>
        <v>31330565623.993839</v>
      </c>
      <c r="Z5" s="14">
        <f>Y5*Population!Q$29</f>
        <v>31531729676.971855</v>
      </c>
      <c r="AA5" s="14">
        <f>Z5*Population!R$29</f>
        <v>31732893729.949917</v>
      </c>
      <c r="AB5" s="14">
        <f>AA5*Population!S$29</f>
        <v>32243193183.65033</v>
      </c>
      <c r="AC5" s="14">
        <f>AB5*Population!T$29</f>
        <v>32135221835.90604</v>
      </c>
      <c r="AD5" s="14">
        <f>AC5*Population!U$29</f>
        <v>32336385888.884102</v>
      </c>
      <c r="AE5" s="14">
        <f>AD5*Population!V$29</f>
        <v>32537549941.862167</v>
      </c>
      <c r="AF5" s="14">
        <f>AE5*Population!W$29</f>
        <v>32738713994.840233</v>
      </c>
      <c r="AG5" s="14">
        <f>AF5*Population!X$29</f>
        <v>32937210695.396919</v>
      </c>
      <c r="AH5" s="14">
        <f>AG5*Population!Y$29</f>
        <v>33141042100.79631</v>
      </c>
      <c r="AI5" s="14">
        <f>AH5*Population!Z$29</f>
        <v>33342206153.774372</v>
      </c>
      <c r="AJ5" s="14">
        <f>AI5*Population!AA$29</f>
        <v>33543370206.752434</v>
      </c>
      <c r="AK5" s="14">
        <f>AJ5*Population!AB$29</f>
        <v>33744534259.730495</v>
      </c>
      <c r="AL5" s="14">
        <f>AK5*Population!AC$29</f>
        <v>33432673367.887333</v>
      </c>
    </row>
    <row r="6" spans="2:38" ht="15.75" customHeight="1" x14ac:dyDescent="0.2">
      <c r="B6" s="11" t="s">
        <v>49</v>
      </c>
      <c r="C6" s="14">
        <f>D48*1000000</f>
        <v>833000000</v>
      </c>
      <c r="D6" s="14">
        <f t="shared" ref="D6:J6" si="1">E48*1000000</f>
        <v>799000000</v>
      </c>
      <c r="E6" s="14">
        <f t="shared" si="1"/>
        <v>862000000</v>
      </c>
      <c r="F6" s="14">
        <f t="shared" si="1"/>
        <v>957000000</v>
      </c>
      <c r="G6" s="14">
        <f t="shared" si="1"/>
        <v>983000000</v>
      </c>
      <c r="H6" s="14">
        <f t="shared" si="1"/>
        <v>294000000</v>
      </c>
      <c r="I6" s="14">
        <f t="shared" si="1"/>
        <v>210000000</v>
      </c>
      <c r="J6" s="14">
        <f t="shared" si="1"/>
        <v>516000000</v>
      </c>
      <c r="K6" s="14">
        <f>TREND($H$6:$J$6,$H$4:$J$4,K4)</f>
        <v>562000000</v>
      </c>
      <c r="L6" s="14">
        <f>TREND($H$6:$J$6,$H$4:$J$4,L4)</f>
        <v>673000000</v>
      </c>
      <c r="M6" s="14">
        <f>TREND($H$6:$K$6,$H$4:$K$4,M4)</f>
        <v>784000000</v>
      </c>
      <c r="N6" s="14">
        <f>M6*Population!E$29</f>
        <v>789615989.12722051</v>
      </c>
      <c r="O6" s="14">
        <f>N6*Population!F$29</f>
        <v>795071159.68254471</v>
      </c>
      <c r="P6" s="14">
        <f>O6*Population!G$29</f>
        <v>800526330.23786891</v>
      </c>
      <c r="Q6" s="14">
        <f>P6*Population!H$29</f>
        <v>805981500.7931931</v>
      </c>
      <c r="R6" s="14">
        <f>Q6*Population!I$29</f>
        <v>819809608.66835344</v>
      </c>
      <c r="S6" s="14">
        <f>R6*Population!J$29</f>
        <v>816891841.9038403</v>
      </c>
      <c r="T6" s="14">
        <f>S6*Population!K$29</f>
        <v>822347012.45916462</v>
      </c>
      <c r="U6" s="14">
        <f>T6*Population!L$29</f>
        <v>827802183.01448894</v>
      </c>
      <c r="V6" s="14">
        <f>U6*Population!M$29</f>
        <v>833257353.56981313</v>
      </c>
      <c r="W6" s="14">
        <f>V6*Population!N$29</f>
        <v>849951648.29663348</v>
      </c>
      <c r="X6" s="14">
        <f>W6*Population!O$29</f>
        <v>844167694.68046165</v>
      </c>
      <c r="Y6" s="14">
        <f>X6*Population!P$29</f>
        <v>849622865.23578596</v>
      </c>
      <c r="Z6" s="14">
        <f>Y6*Population!Q$29</f>
        <v>855078035.79110897</v>
      </c>
      <c r="AA6" s="14">
        <f>Z6*Population!R$29</f>
        <v>860533206.34643328</v>
      </c>
      <c r="AB6" s="14">
        <f>AA6*Population!S$29</f>
        <v>874371516.48690414</v>
      </c>
      <c r="AC6" s="14">
        <f>AB6*Population!T$29</f>
        <v>871443547.45708179</v>
      </c>
      <c r="AD6" s="14">
        <f>AC6*Population!U$29</f>
        <v>876898718.01240599</v>
      </c>
      <c r="AE6" s="14">
        <f>AD6*Population!V$29</f>
        <v>882353888.56773031</v>
      </c>
      <c r="AF6" s="14">
        <f>AE6*Population!W$29</f>
        <v>887809059.12305462</v>
      </c>
      <c r="AG6" s="14">
        <f>AF6*Population!X$29</f>
        <v>893191896.3654716</v>
      </c>
      <c r="AH6" s="14">
        <f>AG6*Population!Y$29</f>
        <v>898719400.23370183</v>
      </c>
      <c r="AI6" s="14">
        <f>AH6*Population!Z$29</f>
        <v>904174570.78902602</v>
      </c>
      <c r="AJ6" s="14">
        <f>AI6*Population!AA$29</f>
        <v>909629741.34435022</v>
      </c>
      <c r="AK6" s="14">
        <f>AJ6*Population!AB$29</f>
        <v>915084911.89967442</v>
      </c>
      <c r="AL6" s="14">
        <f>AK6*Population!AC$29</f>
        <v>906627862.3952806</v>
      </c>
    </row>
    <row r="7" spans="2:38" ht="15.75" customHeight="1" x14ac:dyDescent="0.2">
      <c r="B7" s="11" t="s">
        <v>50</v>
      </c>
      <c r="C7" s="14">
        <f t="shared" ref="C7:AL7" si="2">SUM(C5:C6)</f>
        <v>22296000000</v>
      </c>
      <c r="D7" s="14">
        <f t="shared" si="2"/>
        <v>21636000000</v>
      </c>
      <c r="E7" s="14">
        <f t="shared" si="2"/>
        <v>25654000000</v>
      </c>
      <c r="F7" s="14">
        <f t="shared" si="2"/>
        <v>28002000000</v>
      </c>
      <c r="G7" s="14">
        <f t="shared" si="2"/>
        <v>29068000000</v>
      </c>
      <c r="H7" s="14">
        <f t="shared" si="2"/>
        <v>10488000000</v>
      </c>
      <c r="I7" s="14">
        <f t="shared" si="2"/>
        <v>8699000000</v>
      </c>
      <c r="J7" s="14">
        <f t="shared" si="2"/>
        <v>18975000000</v>
      </c>
      <c r="K7" s="14">
        <f t="shared" si="2"/>
        <v>21207666666.666992</v>
      </c>
      <c r="L7" s="14">
        <f t="shared" si="2"/>
        <v>25451166666.666992</v>
      </c>
      <c r="M7" s="14">
        <f t="shared" si="2"/>
        <v>29694666666.667969</v>
      </c>
      <c r="N7" s="14">
        <f t="shared" si="2"/>
        <v>29907377030.362415</v>
      </c>
      <c r="O7" s="14">
        <f t="shared" si="2"/>
        <v>30113996253.895802</v>
      </c>
      <c r="P7" s="14">
        <f t="shared" si="2"/>
        <v>30320615477.429188</v>
      </c>
      <c r="Q7" s="14">
        <f t="shared" si="2"/>
        <v>30527234700.962574</v>
      </c>
      <c r="R7" s="14">
        <f t="shared" si="2"/>
        <v>31050986045.329426</v>
      </c>
      <c r="S7" s="14">
        <f t="shared" si="2"/>
        <v>30940473148.029297</v>
      </c>
      <c r="T7" s="14">
        <f t="shared" si="2"/>
        <v>31147092371.562687</v>
      </c>
      <c r="U7" s="14">
        <f t="shared" si="2"/>
        <v>31353711595.096077</v>
      </c>
      <c r="V7" s="14">
        <f t="shared" si="2"/>
        <v>31560330818.629463</v>
      </c>
      <c r="W7" s="14">
        <f t="shared" si="2"/>
        <v>32192641427.23666</v>
      </c>
      <c r="X7" s="14">
        <f t="shared" si="2"/>
        <v>31973569265.696236</v>
      </c>
      <c r="Y7" s="14">
        <f t="shared" si="2"/>
        <v>32180188489.229626</v>
      </c>
      <c r="Z7" s="14">
        <f t="shared" si="2"/>
        <v>32386807712.762962</v>
      </c>
      <c r="AA7" s="14">
        <f t="shared" si="2"/>
        <v>32593426936.296349</v>
      </c>
      <c r="AB7" s="14">
        <f t="shared" si="2"/>
        <v>33117564700.137234</v>
      </c>
      <c r="AC7" s="14">
        <f t="shared" si="2"/>
        <v>33006665383.363121</v>
      </c>
      <c r="AD7" s="14">
        <f t="shared" si="2"/>
        <v>33213284606.896507</v>
      </c>
      <c r="AE7" s="14">
        <f t="shared" si="2"/>
        <v>33419903830.429897</v>
      </c>
      <c r="AF7" s="14">
        <f t="shared" si="2"/>
        <v>33626523053.963287</v>
      </c>
      <c r="AG7" s="14">
        <f t="shared" si="2"/>
        <v>33830402591.76239</v>
      </c>
      <c r="AH7" s="14">
        <f t="shared" si="2"/>
        <v>34039761501.030014</v>
      </c>
      <c r="AI7" s="14">
        <f t="shared" si="2"/>
        <v>34246380724.563396</v>
      </c>
      <c r="AJ7" s="14">
        <f t="shared" si="2"/>
        <v>34452999948.096786</v>
      </c>
      <c r="AK7" s="14">
        <f t="shared" si="2"/>
        <v>34659619171.630173</v>
      </c>
      <c r="AL7" s="14">
        <f t="shared" si="2"/>
        <v>34339301230.282612</v>
      </c>
    </row>
    <row r="8" spans="2:38" ht="15.75" customHeight="1" x14ac:dyDescent="0.2">
      <c r="B8" s="11" t="s">
        <v>51</v>
      </c>
      <c r="C8" s="18">
        <f>C7/G7</f>
        <v>0.76702903536535016</v>
      </c>
      <c r="D8" s="18">
        <f>D7/G7</f>
        <v>0.74432365487821661</v>
      </c>
      <c r="E8" s="18">
        <f>E7/G7</f>
        <v>0.8825512591165543</v>
      </c>
      <c r="F8" s="18">
        <f>F7/G7</f>
        <v>0.96332737030411453</v>
      </c>
      <c r="G8" s="18">
        <f>G7/G7</f>
        <v>1</v>
      </c>
      <c r="H8" s="18">
        <f>H7/G7</f>
        <v>0.36080913719554147</v>
      </c>
      <c r="I8" s="18">
        <f>I7/G7</f>
        <v>0.29926379523875052</v>
      </c>
      <c r="J8" s="18">
        <f>J7/G7</f>
        <v>0.65277968900509153</v>
      </c>
      <c r="K8" s="18">
        <f>K7/G7</f>
        <v>0.72958809228935573</v>
      </c>
      <c r="L8" s="18">
        <f>L7/G7</f>
        <v>0.87557336819413079</v>
      </c>
      <c r="M8" s="18">
        <f>M7/G7</f>
        <v>1.0215586440989393</v>
      </c>
      <c r="N8" s="18">
        <f>N7/G7</f>
        <v>1.028876325525059</v>
      </c>
      <c r="O8" s="18">
        <f>O7/G7</f>
        <v>1.0359844589891221</v>
      </c>
      <c r="P8" s="18">
        <f>P7/G7</f>
        <v>1.0430925924531853</v>
      </c>
      <c r="Q8" s="18">
        <f>Q7/G7</f>
        <v>1.0502007259172483</v>
      </c>
      <c r="R8" s="18">
        <f>R7/G7</f>
        <v>1.0682188676664863</v>
      </c>
      <c r="S8" s="18">
        <f>S7/G7</f>
        <v>1.0644169928453728</v>
      </c>
      <c r="T8" s="18">
        <f>T7/G7</f>
        <v>1.0715251263094361</v>
      </c>
      <c r="U8" s="18">
        <f>U7/G7</f>
        <v>1.0786332597734993</v>
      </c>
      <c r="V8" s="18">
        <f>V7/G7</f>
        <v>1.0857413932375624</v>
      </c>
      <c r="W8" s="18">
        <f>W7/G7</f>
        <v>1.1074942007443465</v>
      </c>
      <c r="X8" s="18">
        <f>X7/G7</f>
        <v>1.0999576601656886</v>
      </c>
      <c r="Y8" s="18">
        <f>Y7/G7</f>
        <v>1.1070657936297519</v>
      </c>
      <c r="Z8" s="18">
        <f>Z7/G7</f>
        <v>1.1141739270938131</v>
      </c>
      <c r="AA8" s="18">
        <f>AA7/G7</f>
        <v>1.1212820605578764</v>
      </c>
      <c r="AB8" s="18">
        <f>AB7/G7</f>
        <v>1.1393134959452744</v>
      </c>
      <c r="AC8" s="18">
        <f>AC7/G7</f>
        <v>1.1354983274860024</v>
      </c>
      <c r="AD8" s="18">
        <f>AD7/G7</f>
        <v>1.1426064609500657</v>
      </c>
      <c r="AE8" s="18">
        <f>AE7/G7</f>
        <v>1.1497145944141289</v>
      </c>
      <c r="AF8" s="18">
        <f>AF7/G7</f>
        <v>1.1568227278781922</v>
      </c>
      <c r="AG8" s="18">
        <f>AG7/G7</f>
        <v>1.1638366104225399</v>
      </c>
      <c r="AH8" s="18">
        <f>AH7/G7</f>
        <v>1.1710389948063167</v>
      </c>
      <c r="AI8" s="18">
        <f>AI7/G7</f>
        <v>1.1781471282703797</v>
      </c>
      <c r="AJ8" s="18">
        <f>AJ7/G7</f>
        <v>1.185255261734443</v>
      </c>
      <c r="AK8" s="18">
        <f>AK7/G7</f>
        <v>1.192363395198506</v>
      </c>
      <c r="AL8" s="18">
        <f>AL7/G7</f>
        <v>1.1813437880240336</v>
      </c>
    </row>
    <row r="9" spans="2:38" ht="15.75" customHeight="1" x14ac:dyDescent="0.2"/>
    <row r="10" spans="2:38" ht="15.75" customHeight="1" x14ac:dyDescent="0.2">
      <c r="B10" s="11" t="s">
        <v>52</v>
      </c>
      <c r="C10" s="14">
        <v>3458000000</v>
      </c>
      <c r="D10" s="14">
        <v>3673000000</v>
      </c>
      <c r="E10" s="14">
        <v>4083000000</v>
      </c>
      <c r="F10" s="14">
        <v>3576000000</v>
      </c>
      <c r="G10" s="14">
        <v>4547000000</v>
      </c>
      <c r="H10" s="14">
        <v>3293000000</v>
      </c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</row>
    <row r="11" spans="2:38" ht="15.75" customHeight="1" x14ac:dyDescent="0.2">
      <c r="B11" s="11" t="s">
        <v>53</v>
      </c>
      <c r="C11" s="14">
        <v>6776000000</v>
      </c>
      <c r="D11" s="14">
        <v>7550000000</v>
      </c>
      <c r="E11" s="14">
        <v>9313000000</v>
      </c>
      <c r="F11" s="14">
        <v>11514000000</v>
      </c>
      <c r="G11" s="14">
        <v>11053000000</v>
      </c>
      <c r="H11" s="14">
        <v>8256000000</v>
      </c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</row>
    <row r="12" spans="2:38" ht="15.75" customHeight="1" x14ac:dyDescent="0.2">
      <c r="B12" s="11" t="s">
        <v>50</v>
      </c>
      <c r="C12" s="14">
        <f t="shared" ref="C12:H12" si="3">SUM(C10:C11)</f>
        <v>10234000000</v>
      </c>
      <c r="D12" s="14">
        <f t="shared" si="3"/>
        <v>11223000000</v>
      </c>
      <c r="E12" s="14">
        <f t="shared" si="3"/>
        <v>13396000000</v>
      </c>
      <c r="F12" s="14">
        <f t="shared" si="3"/>
        <v>15090000000</v>
      </c>
      <c r="G12" s="14">
        <f t="shared" si="3"/>
        <v>15600000000</v>
      </c>
      <c r="H12" s="14">
        <f t="shared" si="3"/>
        <v>11549000000</v>
      </c>
      <c r="I12" s="14">
        <f>H12*E18</f>
        <v>12785822508.410212</v>
      </c>
      <c r="J12" s="14">
        <f t="shared" ref="J12:L12" si="4">I12*F18</f>
        <v>14755585701.607742</v>
      </c>
      <c r="K12" s="14">
        <f t="shared" si="4"/>
        <v>16008854683.9205</v>
      </c>
      <c r="L12" s="14">
        <f t="shared" si="4"/>
        <v>17518116607.846779</v>
      </c>
      <c r="M12" s="14">
        <f>L12*Population!D$29</f>
        <v>17637220759.261257</v>
      </c>
      <c r="N12" s="14">
        <f>M12*Population!E$29</f>
        <v>17763560606.223503</v>
      </c>
      <c r="O12" s="14">
        <f>N12*Population!F$29</f>
        <v>17886282605.411865</v>
      </c>
      <c r="P12" s="14">
        <f>O12*Population!G$29</f>
        <v>18009004604.600227</v>
      </c>
      <c r="Q12" s="14">
        <f>P12*Population!H$29</f>
        <v>18131726603.788589</v>
      </c>
      <c r="R12" s="14">
        <f>Q12*Population!I$29</f>
        <v>18442810011.029766</v>
      </c>
      <c r="S12" s="14">
        <f>R12*Population!J$29</f>
        <v>18377170602.165283</v>
      </c>
      <c r="T12" s="14">
        <f>S12*Population!K$29</f>
        <v>18499892601.353645</v>
      </c>
      <c r="U12" s="14">
        <f>T12*Population!L$29</f>
        <v>18622614600.542007</v>
      </c>
      <c r="V12" s="14">
        <f>U12*Population!M$29</f>
        <v>18745336599.73037</v>
      </c>
      <c r="W12" s="14">
        <f>V12*Population!N$29</f>
        <v>19120899050.645039</v>
      </c>
      <c r="X12" s="14">
        <f>W12*Population!O$29</f>
        <v>18990780598.10709</v>
      </c>
      <c r="Y12" s="14">
        <f>X12*Population!P$29</f>
        <v>19113502597.295452</v>
      </c>
      <c r="Z12" s="14">
        <f>Y12*Population!Q$29</f>
        <v>19236224596.483788</v>
      </c>
      <c r="AA12" s="14">
        <f>Z12*Population!R$29</f>
        <v>19358946595.67215</v>
      </c>
      <c r="AB12" s="14">
        <f>AA12*Population!S$29</f>
        <v>19670259517.716293</v>
      </c>
      <c r="AC12" s="14">
        <f>AB12*Population!T$29</f>
        <v>19604390594.048874</v>
      </c>
      <c r="AD12" s="14">
        <f>AC12*Population!U$29</f>
        <v>19727112593.237236</v>
      </c>
      <c r="AE12" s="14">
        <f>AD12*Population!V$29</f>
        <v>19849834592.425598</v>
      </c>
      <c r="AF12" s="14">
        <f>AE12*Population!W$29</f>
        <v>19972556591.61396</v>
      </c>
      <c r="AG12" s="14">
        <f>AF12*Population!X$29</f>
        <v>20093651347.679882</v>
      </c>
      <c r="AH12" s="14">
        <f>AG12*Population!Y$29</f>
        <v>20218000589.990658</v>
      </c>
      <c r="AI12" s="14">
        <f>AH12*Population!Z$29</f>
        <v>20340722589.17902</v>
      </c>
      <c r="AJ12" s="14">
        <f>AI12*Population!AA$29</f>
        <v>20463444588.367382</v>
      </c>
      <c r="AK12" s="14">
        <f>AJ12*Population!AB$29</f>
        <v>20586166587.555744</v>
      </c>
      <c r="AL12" s="14">
        <f>AK12*Population!AC$29</f>
        <v>20395912953.523861</v>
      </c>
    </row>
    <row r="13" spans="2:38" ht="15.75" customHeight="1" x14ac:dyDescent="0.2">
      <c r="B13" s="11" t="s">
        <v>54</v>
      </c>
      <c r="C13" s="18">
        <f>C12/G12</f>
        <v>0.65602564102564098</v>
      </c>
      <c r="D13" s="18">
        <f>D12/G12</f>
        <v>0.71942307692307694</v>
      </c>
      <c r="E13" s="18">
        <f>E12/G12</f>
        <v>0.85871794871794871</v>
      </c>
      <c r="F13" s="18">
        <f>F12/G12</f>
        <v>0.96730769230769231</v>
      </c>
      <c r="G13" s="18">
        <f>G12/G12</f>
        <v>1</v>
      </c>
      <c r="H13" s="18">
        <f>H12/G12</f>
        <v>0.74032051282051281</v>
      </c>
      <c r="I13" s="18">
        <f>I12/G12</f>
        <v>0.81960400694937252</v>
      </c>
      <c r="J13" s="18">
        <f>J12/G12</f>
        <v>0.94587087830818861</v>
      </c>
      <c r="K13" s="18">
        <f>K12/G12</f>
        <v>1.0262086335846474</v>
      </c>
      <c r="L13" s="18">
        <f>L12/G12</f>
        <v>1.122956192810691</v>
      </c>
      <c r="M13" s="18">
        <f>M12/G12</f>
        <v>1.130591074311619</v>
      </c>
      <c r="N13" s="18">
        <f>N12/G12</f>
        <v>1.1386897824502245</v>
      </c>
      <c r="O13" s="18">
        <f>O12/G12</f>
        <v>1.1465565772699913</v>
      </c>
      <c r="P13" s="18">
        <f>P12/G12</f>
        <v>1.1544233720897581</v>
      </c>
      <c r="Q13" s="18">
        <f>Q12/G12</f>
        <v>1.1622901669095249</v>
      </c>
      <c r="R13" s="18">
        <f>R12/G12</f>
        <v>1.1822314109634466</v>
      </c>
      <c r="S13" s="18">
        <f>S12/G12</f>
        <v>1.1780237565490566</v>
      </c>
      <c r="T13" s="18">
        <f>T12/G12</f>
        <v>1.1858905513688234</v>
      </c>
      <c r="U13" s="18">
        <f>U12/G12</f>
        <v>1.1937573461885902</v>
      </c>
      <c r="V13" s="18">
        <f>V12/G12</f>
        <v>1.201624141008357</v>
      </c>
      <c r="W13" s="18">
        <f>W12/G12</f>
        <v>1.2256986570926307</v>
      </c>
      <c r="X13" s="18">
        <f>X12/G12</f>
        <v>1.2173577306478904</v>
      </c>
      <c r="Y13" s="18">
        <f>Y12/G12</f>
        <v>1.2252245254676573</v>
      </c>
      <c r="Z13" s="18">
        <f>Z12/G12</f>
        <v>1.2330913202874223</v>
      </c>
      <c r="AA13" s="18">
        <f>AA12/G12</f>
        <v>1.2409581151071891</v>
      </c>
      <c r="AB13" s="18">
        <f>AB12/G12</f>
        <v>1.2609140716484804</v>
      </c>
      <c r="AC13" s="18">
        <f>AC12/G12</f>
        <v>1.2566917047467228</v>
      </c>
      <c r="AD13" s="18">
        <f>AD12/G12</f>
        <v>1.2645584995664896</v>
      </c>
      <c r="AE13" s="18">
        <f>AE12/G12</f>
        <v>1.2724252943862564</v>
      </c>
      <c r="AF13" s="18">
        <f>AF12/G12</f>
        <v>1.280292089206023</v>
      </c>
      <c r="AG13" s="18">
        <f>AG12/G12</f>
        <v>1.2880545735692233</v>
      </c>
      <c r="AH13" s="18">
        <f>AH12/G12</f>
        <v>1.2960256788455551</v>
      </c>
      <c r="AI13" s="18">
        <f>AI12/G12</f>
        <v>1.3038924736653217</v>
      </c>
      <c r="AJ13" s="18">
        <f>AJ12/G12</f>
        <v>1.3117592684850885</v>
      </c>
      <c r="AK13" s="18">
        <f>AK12/G12</f>
        <v>1.3196260633048553</v>
      </c>
      <c r="AL13" s="18">
        <f>AL12/G12</f>
        <v>1.3074303175335809</v>
      </c>
    </row>
    <row r="14" spans="2:38" ht="15.75" customHeight="1" x14ac:dyDescent="0.2">
      <c r="B14" s="98" t="s">
        <v>266</v>
      </c>
    </row>
    <row r="15" spans="2:38" ht="15.75" customHeight="1" x14ac:dyDescent="0.2">
      <c r="B15" s="97" t="s">
        <v>268</v>
      </c>
    </row>
    <row r="16" spans="2:38" ht="15.75" customHeight="1" x14ac:dyDescent="0.2">
      <c r="B16" s="75" t="s">
        <v>267</v>
      </c>
      <c r="C16" s="12">
        <v>2019</v>
      </c>
      <c r="D16" s="12">
        <v>2020</v>
      </c>
      <c r="E16" s="12">
        <v>2021</v>
      </c>
      <c r="F16" s="12">
        <v>2022</v>
      </c>
      <c r="G16" s="12">
        <v>2023</v>
      </c>
      <c r="H16" s="12">
        <v>2024</v>
      </c>
    </row>
    <row r="17" spans="3:8" ht="15.75" customHeight="1" x14ac:dyDescent="0.2">
      <c r="C17">
        <f>10.155+37.469</f>
        <v>47.624000000000002</v>
      </c>
      <c r="D17">
        <v>48.453000000000003</v>
      </c>
      <c r="E17">
        <v>53.642000000000003</v>
      </c>
      <c r="F17">
        <v>61.905999999999999</v>
      </c>
      <c r="G17">
        <v>67.164000000000001</v>
      </c>
      <c r="H17">
        <v>73.495999999999995</v>
      </c>
    </row>
    <row r="18" spans="3:8" ht="15.75" customHeight="1" x14ac:dyDescent="0.2">
      <c r="D18">
        <f>D17/$C$17</f>
        <v>1.0174071896522763</v>
      </c>
      <c r="E18">
        <f>E17/D17</f>
        <v>1.1070934720244361</v>
      </c>
      <c r="F18">
        <f t="shared" ref="F18:H18" si="5">F17/E17</f>
        <v>1.154058387084747</v>
      </c>
      <c r="G18">
        <f t="shared" si="5"/>
        <v>1.0849352243724357</v>
      </c>
      <c r="H18">
        <f t="shared" si="5"/>
        <v>1.0942766958489667</v>
      </c>
    </row>
    <row r="19" spans="3:8" ht="15.75" customHeight="1" x14ac:dyDescent="0.2"/>
    <row r="20" spans="3:8" ht="15.75" customHeight="1" x14ac:dyDescent="0.2"/>
    <row r="21" spans="3:8" ht="15.75" customHeight="1" x14ac:dyDescent="0.2"/>
    <row r="22" spans="3:8" ht="15.75" customHeight="1" x14ac:dyDescent="0.2"/>
    <row r="23" spans="3:8" ht="15.75" customHeight="1" x14ac:dyDescent="0.2"/>
    <row r="24" spans="3:8" ht="15.75" customHeight="1" x14ac:dyDescent="0.2"/>
    <row r="25" spans="3:8" ht="15.75" customHeight="1" x14ac:dyDescent="0.2"/>
    <row r="26" spans="3:8" ht="15.75" customHeight="1" x14ac:dyDescent="0.2"/>
    <row r="27" spans="3:8" ht="15.75" customHeight="1" x14ac:dyDescent="0.2"/>
    <row r="28" spans="3:8" ht="15.75" customHeight="1" x14ac:dyDescent="0.2"/>
    <row r="29" spans="3:8" ht="15.75" customHeight="1" x14ac:dyDescent="0.2"/>
    <row r="30" spans="3:8" ht="15.75" customHeight="1" x14ac:dyDescent="0.2"/>
    <row r="31" spans="3:8" ht="15.75" customHeight="1" x14ac:dyDescent="0.2"/>
    <row r="32" spans="3:8" ht="15.75" customHeight="1" x14ac:dyDescent="0.2"/>
    <row r="33" spans="2:30" ht="15.75" customHeight="1" x14ac:dyDescent="0.2"/>
    <row r="34" spans="2:30" ht="15.75" customHeight="1" x14ac:dyDescent="0.2"/>
    <row r="35" spans="2:30" ht="15.75" customHeight="1" x14ac:dyDescent="0.2"/>
    <row r="36" spans="2:30" ht="15.75" customHeight="1" x14ac:dyDescent="0.2"/>
    <row r="37" spans="2:30" ht="15.75" customHeight="1" x14ac:dyDescent="0.2"/>
    <row r="38" spans="2:30" ht="15.75" customHeight="1" x14ac:dyDescent="0.2"/>
    <row r="39" spans="2:30" ht="15.75" customHeight="1" x14ac:dyDescent="0.2"/>
    <row r="40" spans="2:30" ht="15.75" customHeight="1" x14ac:dyDescent="0.2">
      <c r="B40" s="107" t="s">
        <v>247</v>
      </c>
      <c r="C40" s="107" t="s">
        <v>248</v>
      </c>
      <c r="D40" s="78" t="s">
        <v>98</v>
      </c>
      <c r="E40" s="79"/>
      <c r="F40" s="79"/>
      <c r="G40" s="79"/>
      <c r="H40" s="79"/>
      <c r="I40" s="79"/>
      <c r="J40" s="79"/>
      <c r="K40" s="79"/>
      <c r="L40" s="79"/>
      <c r="M40" s="77"/>
      <c r="N40" s="77"/>
      <c r="O40" s="77"/>
      <c r="P40" s="77"/>
      <c r="Q40" s="77"/>
      <c r="R40" s="77"/>
      <c r="S40" s="77"/>
      <c r="T40" s="77"/>
      <c r="U40" s="77"/>
      <c r="V40" s="77"/>
      <c r="W40" s="77"/>
      <c r="X40" s="77"/>
      <c r="Y40" s="77"/>
      <c r="Z40" s="77"/>
      <c r="AA40" s="77"/>
      <c r="AB40" s="77"/>
      <c r="AC40" s="77"/>
      <c r="AD40" s="77"/>
    </row>
    <row r="41" spans="2:30" ht="15.75" customHeight="1" x14ac:dyDescent="0.2">
      <c r="B41" s="108"/>
      <c r="C41" s="108"/>
      <c r="D41" s="96">
        <v>2015</v>
      </c>
      <c r="E41" s="80">
        <v>2016</v>
      </c>
      <c r="F41" s="80">
        <v>2017</v>
      </c>
      <c r="G41" s="80">
        <v>2018</v>
      </c>
      <c r="H41" s="80">
        <v>2019</v>
      </c>
      <c r="I41" s="80">
        <v>2020</v>
      </c>
      <c r="J41" s="80">
        <v>2021</v>
      </c>
      <c r="K41" s="80">
        <v>2022</v>
      </c>
    </row>
    <row r="42" spans="2:30" ht="15.75" customHeight="1" x14ac:dyDescent="0.2">
      <c r="B42" s="81" t="s">
        <v>249</v>
      </c>
      <c r="C42" s="82"/>
      <c r="D42" s="83"/>
      <c r="E42" s="84"/>
      <c r="F42" s="84"/>
      <c r="G42" s="84"/>
      <c r="H42" s="85"/>
      <c r="I42" s="85"/>
      <c r="J42" s="85"/>
      <c r="K42" s="85"/>
    </row>
    <row r="43" spans="2:30" ht="15.75" customHeight="1" x14ac:dyDescent="0.2">
      <c r="B43" s="86" t="s">
        <v>250</v>
      </c>
      <c r="C43" s="87" t="s">
        <v>251</v>
      </c>
      <c r="D43" s="88">
        <v>320.60000000000002</v>
      </c>
      <c r="E43" s="89">
        <v>345.8</v>
      </c>
      <c r="F43" s="88">
        <v>386.4</v>
      </c>
      <c r="G43" s="89">
        <v>414.4</v>
      </c>
      <c r="H43" s="88">
        <v>418.7</v>
      </c>
      <c r="I43" s="89">
        <v>183.4</v>
      </c>
      <c r="J43" s="89">
        <v>147.5</v>
      </c>
      <c r="K43" s="89">
        <v>272.39999999999998</v>
      </c>
    </row>
    <row r="44" spans="2:30" ht="15.75" customHeight="1" x14ac:dyDescent="0.2">
      <c r="B44" s="86" t="s">
        <v>252</v>
      </c>
      <c r="C44" s="87" t="s">
        <v>253</v>
      </c>
      <c r="D44" s="95">
        <v>21463</v>
      </c>
      <c r="E44" s="91">
        <v>20837</v>
      </c>
      <c r="F44" s="90">
        <v>24792</v>
      </c>
      <c r="G44" s="91">
        <v>27045</v>
      </c>
      <c r="H44" s="90">
        <v>28085</v>
      </c>
      <c r="I44" s="91">
        <v>10194</v>
      </c>
      <c r="J44" s="91">
        <v>8489</v>
      </c>
      <c r="K44" s="91">
        <v>18459</v>
      </c>
    </row>
    <row r="45" spans="2:30" ht="15.75" customHeight="1" x14ac:dyDescent="0.2">
      <c r="B45" s="86" t="s">
        <v>254</v>
      </c>
      <c r="C45" s="92" t="s">
        <v>255</v>
      </c>
      <c r="D45" s="90">
        <v>67</v>
      </c>
      <c r="E45" s="91">
        <v>60</v>
      </c>
      <c r="F45" s="91">
        <v>64</v>
      </c>
      <c r="G45" s="91">
        <v>65</v>
      </c>
      <c r="H45" s="91">
        <v>67</v>
      </c>
      <c r="I45" s="91">
        <v>56</v>
      </c>
      <c r="J45" s="91">
        <v>58</v>
      </c>
      <c r="K45" s="91">
        <v>68</v>
      </c>
    </row>
    <row r="46" spans="2:30" ht="15.75" customHeight="1" x14ac:dyDescent="0.2">
      <c r="B46" s="81" t="s">
        <v>256</v>
      </c>
      <c r="C46" s="92"/>
      <c r="D46" s="93"/>
      <c r="E46" s="91"/>
      <c r="F46" s="93"/>
      <c r="G46" s="94"/>
      <c r="H46" s="93"/>
      <c r="I46" s="94"/>
      <c r="J46" s="94"/>
      <c r="K46" s="94"/>
    </row>
    <row r="47" spans="2:30" ht="15.75" customHeight="1" x14ac:dyDescent="0.2">
      <c r="B47" s="86" t="s">
        <v>250</v>
      </c>
      <c r="C47" s="92" t="s">
        <v>251</v>
      </c>
      <c r="D47" s="90">
        <v>5.3</v>
      </c>
      <c r="E47" s="91">
        <v>6</v>
      </c>
      <c r="F47" s="90">
        <v>6.9</v>
      </c>
      <c r="G47" s="91">
        <v>7.8</v>
      </c>
      <c r="H47" s="90">
        <v>8.1</v>
      </c>
      <c r="I47" s="91">
        <v>2.7</v>
      </c>
      <c r="J47" s="91">
        <v>2.2000000000000002</v>
      </c>
      <c r="K47" s="91">
        <v>4.7</v>
      </c>
    </row>
    <row r="48" spans="2:30" ht="15.75" customHeight="1" x14ac:dyDescent="0.2">
      <c r="B48" s="86" t="s">
        <v>252</v>
      </c>
      <c r="C48" s="92" t="s">
        <v>253</v>
      </c>
      <c r="D48" s="90">
        <v>833</v>
      </c>
      <c r="E48" s="91">
        <v>799</v>
      </c>
      <c r="F48" s="90">
        <v>862</v>
      </c>
      <c r="G48" s="91">
        <v>957</v>
      </c>
      <c r="H48" s="90">
        <v>983</v>
      </c>
      <c r="I48" s="91">
        <v>294</v>
      </c>
      <c r="J48" s="91">
        <v>210</v>
      </c>
      <c r="K48" s="91">
        <v>516</v>
      </c>
    </row>
    <row r="49" spans="2:30" ht="15.75" customHeight="1" x14ac:dyDescent="0.2">
      <c r="B49" s="86" t="s">
        <v>254</v>
      </c>
      <c r="C49" s="92" t="s">
        <v>255</v>
      </c>
      <c r="D49" s="90">
        <v>157</v>
      </c>
      <c r="E49" s="91">
        <v>133</v>
      </c>
      <c r="F49" s="90">
        <v>125</v>
      </c>
      <c r="G49" s="91">
        <v>123</v>
      </c>
      <c r="H49" s="90">
        <v>121</v>
      </c>
      <c r="I49" s="91">
        <v>109</v>
      </c>
      <c r="J49" s="91">
        <v>95</v>
      </c>
      <c r="K49" s="91">
        <v>110</v>
      </c>
    </row>
    <row r="50" spans="2:30" ht="15.75" customHeight="1" x14ac:dyDescent="0.2">
      <c r="B50" s="81" t="s">
        <v>50</v>
      </c>
      <c r="C50" s="92"/>
      <c r="D50" s="93"/>
      <c r="E50" s="91"/>
      <c r="F50" s="93"/>
      <c r="G50" s="94"/>
      <c r="H50" s="93"/>
      <c r="I50" s="94"/>
      <c r="J50" s="94"/>
      <c r="K50" s="94"/>
    </row>
    <row r="51" spans="2:30" ht="15.75" customHeight="1" x14ac:dyDescent="0.2">
      <c r="B51" s="86" t="s">
        <v>250</v>
      </c>
      <c r="C51" s="92" t="s">
        <v>251</v>
      </c>
      <c r="D51" s="90">
        <v>325.89999999999998</v>
      </c>
      <c r="E51" s="91">
        <v>351.8</v>
      </c>
      <c r="F51" s="90">
        <v>393.3</v>
      </c>
      <c r="G51" s="91">
        <v>422.2</v>
      </c>
      <c r="H51" s="90">
        <v>426.8</v>
      </c>
      <c r="I51" s="91">
        <v>186.1</v>
      </c>
      <c r="J51" s="91">
        <v>149.69999999999999</v>
      </c>
      <c r="K51" s="91">
        <v>277.10000000000002</v>
      </c>
    </row>
    <row r="52" spans="2:30" ht="15.75" customHeight="1" x14ac:dyDescent="0.2">
      <c r="B52" s="86" t="s">
        <v>252</v>
      </c>
      <c r="C52" s="92" t="s">
        <v>253</v>
      </c>
      <c r="D52" s="90" t="s">
        <v>257</v>
      </c>
      <c r="E52" s="91" t="s">
        <v>258</v>
      </c>
      <c r="F52" s="90" t="s">
        <v>259</v>
      </c>
      <c r="G52" s="91" t="s">
        <v>260</v>
      </c>
      <c r="H52" s="90" t="s">
        <v>261</v>
      </c>
      <c r="I52" s="91" t="s">
        <v>262</v>
      </c>
      <c r="J52" s="91" t="s">
        <v>263</v>
      </c>
      <c r="K52" s="91" t="s">
        <v>264</v>
      </c>
    </row>
    <row r="53" spans="2:30" ht="15.75" customHeight="1" x14ac:dyDescent="0.2">
      <c r="B53" s="86" t="s">
        <v>254</v>
      </c>
      <c r="C53" s="92" t="s">
        <v>255</v>
      </c>
      <c r="D53" s="90">
        <v>68</v>
      </c>
      <c r="E53" s="91">
        <v>62</v>
      </c>
      <c r="F53" s="90">
        <v>65</v>
      </c>
      <c r="G53" s="91">
        <v>66</v>
      </c>
      <c r="H53" s="90">
        <v>68</v>
      </c>
      <c r="I53" s="91">
        <v>56</v>
      </c>
      <c r="J53" s="91">
        <v>58</v>
      </c>
      <c r="K53" s="91">
        <v>68</v>
      </c>
    </row>
    <row r="54" spans="2:30" ht="15.75" customHeight="1" x14ac:dyDescent="0.2">
      <c r="B54" s="106" t="s">
        <v>265</v>
      </c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76"/>
      <c r="Z54" s="76"/>
      <c r="AA54" s="76"/>
      <c r="AB54" s="76"/>
      <c r="AC54" s="76"/>
      <c r="AD54" s="76"/>
    </row>
    <row r="55" spans="2:30" ht="15.75" customHeight="1" x14ac:dyDescent="0.2"/>
    <row r="56" spans="2:30" ht="15.75" customHeight="1" x14ac:dyDescent="0.2"/>
    <row r="57" spans="2:30" ht="15.75" customHeight="1" x14ac:dyDescent="0.2"/>
    <row r="58" spans="2:30" ht="15.75" customHeight="1" x14ac:dyDescent="0.2"/>
    <row r="59" spans="2:30" ht="15.75" customHeight="1" x14ac:dyDescent="0.2"/>
    <row r="60" spans="2:30" ht="15.75" customHeight="1" x14ac:dyDescent="0.2"/>
    <row r="61" spans="2:30" ht="15.75" customHeight="1" x14ac:dyDescent="0.2"/>
    <row r="62" spans="2:30" ht="15.75" customHeight="1" x14ac:dyDescent="0.2"/>
    <row r="63" spans="2:30" ht="15.75" customHeight="1" x14ac:dyDescent="0.2"/>
    <row r="64" spans="2:3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4">
    <mergeCell ref="B54:X54"/>
    <mergeCell ref="B3:H3"/>
    <mergeCell ref="B40:B41"/>
    <mergeCell ref="C40:C41"/>
  </mergeCells>
  <pageMargins left="0.7" right="0.7" top="0.75" bottom="0.75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B1:BG1000"/>
  <sheetViews>
    <sheetView topLeftCell="A3" workbookViewId="0">
      <selection activeCell="AA5" sqref="AA5"/>
    </sheetView>
  </sheetViews>
  <sheetFormatPr defaultColWidth="12.5703125" defaultRowHeight="15" customHeight="1" x14ac:dyDescent="0.2"/>
  <cols>
    <col min="2" max="2" width="49.140625" customWidth="1"/>
    <col min="3" max="9" width="15.140625" hidden="1" customWidth="1"/>
    <col min="10" max="17" width="12.5703125" hidden="1"/>
  </cols>
  <sheetData>
    <row r="1" spans="2:59" ht="15.75" customHeight="1" x14ac:dyDescent="0.2"/>
    <row r="2" spans="2:59" ht="15.75" customHeight="1" x14ac:dyDescent="0.2"/>
    <row r="3" spans="2:59" ht="15.75" customHeight="1" x14ac:dyDescent="0.2">
      <c r="B3" s="16" t="s">
        <v>55</v>
      </c>
      <c r="AB3" s="72"/>
    </row>
    <row r="4" spans="2:59" ht="15.75" customHeight="1" x14ac:dyDescent="0.2">
      <c r="B4" s="17"/>
      <c r="C4" s="12">
        <v>2000</v>
      </c>
      <c r="D4" s="12">
        <v>2001</v>
      </c>
      <c r="E4" s="12">
        <v>2002</v>
      </c>
      <c r="F4" s="12">
        <v>2003</v>
      </c>
      <c r="G4" s="12">
        <v>2004</v>
      </c>
      <c r="H4" s="12">
        <v>2005</v>
      </c>
      <c r="I4" s="12">
        <v>2006</v>
      </c>
      <c r="J4" s="12">
        <v>2007</v>
      </c>
      <c r="K4" s="12">
        <v>2008</v>
      </c>
      <c r="L4" s="12">
        <v>2009</v>
      </c>
      <c r="M4" s="12">
        <v>2010</v>
      </c>
      <c r="N4" s="12">
        <v>2011</v>
      </c>
      <c r="O4" s="12">
        <v>2012</v>
      </c>
      <c r="P4" s="12">
        <v>2013</v>
      </c>
      <c r="Q4" s="12">
        <v>2014</v>
      </c>
      <c r="R4" s="12">
        <v>2015</v>
      </c>
      <c r="S4" s="12">
        <v>2016</v>
      </c>
      <c r="T4" s="12">
        <v>2017</v>
      </c>
      <c r="U4" s="12">
        <v>2018</v>
      </c>
      <c r="V4" s="12">
        <v>2019</v>
      </c>
      <c r="W4" s="12">
        <v>2020</v>
      </c>
      <c r="X4" s="12">
        <v>2021</v>
      </c>
      <c r="Y4" s="12">
        <v>2022</v>
      </c>
      <c r="Z4" s="12">
        <v>2023</v>
      </c>
      <c r="AA4" s="12">
        <v>2024</v>
      </c>
      <c r="AB4" s="12">
        <v>2025</v>
      </c>
      <c r="AC4" s="12">
        <v>2026</v>
      </c>
      <c r="AD4" s="12">
        <v>2027</v>
      </c>
      <c r="AE4" s="12">
        <v>2028</v>
      </c>
      <c r="AF4" s="12">
        <v>2029</v>
      </c>
      <c r="AG4" s="12">
        <v>2030</v>
      </c>
      <c r="AH4" s="12">
        <v>2031</v>
      </c>
      <c r="AI4" s="12">
        <v>2032</v>
      </c>
      <c r="AJ4" s="12">
        <v>2033</v>
      </c>
      <c r="AK4" s="12">
        <v>2034</v>
      </c>
      <c r="AL4" s="12">
        <v>2035</v>
      </c>
      <c r="AM4" s="12">
        <v>2036</v>
      </c>
      <c r="AN4" s="12">
        <v>2037</v>
      </c>
      <c r="AO4" s="12">
        <v>2038</v>
      </c>
      <c r="AP4" s="12">
        <v>2039</v>
      </c>
      <c r="AQ4" s="12">
        <v>2040</v>
      </c>
      <c r="AR4" s="12">
        <v>2041</v>
      </c>
      <c r="AS4" s="12">
        <v>2042</v>
      </c>
      <c r="AT4" s="12">
        <v>2043</v>
      </c>
      <c r="AU4" s="12">
        <v>2044</v>
      </c>
      <c r="AV4" s="12">
        <v>2045</v>
      </c>
      <c r="AW4" s="12">
        <v>2046</v>
      </c>
      <c r="AX4" s="12">
        <v>2047</v>
      </c>
      <c r="AY4" s="12">
        <v>2048</v>
      </c>
      <c r="AZ4" s="12">
        <v>2049</v>
      </c>
      <c r="BA4" s="12">
        <v>2050</v>
      </c>
      <c r="BF4" s="3"/>
      <c r="BG4" s="3"/>
    </row>
    <row r="5" spans="2:59" ht="15.75" customHeight="1" x14ac:dyDescent="0.2">
      <c r="B5" s="17" t="s">
        <v>56</v>
      </c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22">
        <v>65172</v>
      </c>
      <c r="S5" s="22">
        <v>73914</v>
      </c>
      <c r="T5" s="22">
        <v>78997</v>
      </c>
      <c r="U5" s="22">
        <v>86200</v>
      </c>
      <c r="V5" s="22">
        <v>70234</v>
      </c>
      <c r="W5" s="22">
        <v>31667</v>
      </c>
      <c r="X5" s="22">
        <v>34827</v>
      </c>
      <c r="Y5" s="22">
        <v>54927</v>
      </c>
      <c r="Z5" s="22">
        <v>65728</v>
      </c>
      <c r="AA5" s="22">
        <f>TREND($W$5:$Z$5,$W$4:$Z$4,AA4)</f>
        <v>77358</v>
      </c>
      <c r="AB5" s="22">
        <f>AA5*Population!D29</f>
        <v>77883.950314829737</v>
      </c>
      <c r="AC5" s="22">
        <f>AB5*Population!E29</f>
        <v>78441.852633902527</v>
      </c>
      <c r="AD5" s="22">
        <f>AC5*Population!F29</f>
        <v>78983.778950853797</v>
      </c>
      <c r="AE5" s="22">
        <f>AD5*Population!G29</f>
        <v>79525.705267805068</v>
      </c>
      <c r="AF5" s="22">
        <f>AE5*Population!H29</f>
        <v>80067.631584756338</v>
      </c>
      <c r="AG5" s="22">
        <f>AF5*Population!I29</f>
        <v>81441.340343298551</v>
      </c>
      <c r="AH5" s="22">
        <f>AG5*Population!J29</f>
        <v>81151.484218658748</v>
      </c>
      <c r="AI5" s="22">
        <f>AH5*Population!K29</f>
        <v>81693.410535610034</v>
      </c>
      <c r="AJ5" s="22">
        <f>AI5*Population!L29</f>
        <v>82235.336852561304</v>
      </c>
      <c r="AK5" s="22">
        <f>AJ5*Population!M29</f>
        <v>82777.263169512575</v>
      </c>
      <c r="AL5" s="22">
        <f>AK5*Population!N29</f>
        <v>84435.704012681963</v>
      </c>
      <c r="AM5" s="22">
        <f>AL5*Population!O29</f>
        <v>83861.115803415116</v>
      </c>
      <c r="AN5" s="22">
        <f>AM5*Population!P29</f>
        <v>84403.042120366386</v>
      </c>
      <c r="AO5" s="22">
        <f>AN5*Population!Q29</f>
        <v>84944.968437317541</v>
      </c>
      <c r="AP5" s="22">
        <f>AO5*Population!R29</f>
        <v>85486.894754268811</v>
      </c>
      <c r="AQ5" s="22">
        <f>AP5*Population!S29</f>
        <v>86861.617023939267</v>
      </c>
      <c r="AR5" s="22">
        <f>AQ5*Population!T29</f>
        <v>86570.747388171352</v>
      </c>
      <c r="AS5" s="22">
        <f>AR5*Population!U29</f>
        <v>87112.673705122623</v>
      </c>
      <c r="AT5" s="22">
        <f>AS5*Population!V29</f>
        <v>87654.600022073908</v>
      </c>
      <c r="AU5" s="22">
        <f>AT5*Population!W29</f>
        <v>88196.526339025178</v>
      </c>
      <c r="AV5" s="22">
        <f>AU5*Population!X29</f>
        <v>88731.266936399188</v>
      </c>
      <c r="AW5" s="22">
        <f>AV5*Population!Y29</f>
        <v>89280.378972927603</v>
      </c>
      <c r="AX5" s="22">
        <f>AW5*Population!Z29</f>
        <v>89822.305289878874</v>
      </c>
      <c r="AY5" s="22">
        <f>AX5*Population!AA29</f>
        <v>90364.231606830144</v>
      </c>
      <c r="AZ5" s="22">
        <f>AY5*Population!AB29</f>
        <v>90906.157923781415</v>
      </c>
      <c r="BA5" s="22">
        <f>AZ5*Population!AC29</f>
        <v>90066.019628615264</v>
      </c>
    </row>
    <row r="6" spans="2:59" ht="15.75" customHeight="1" x14ac:dyDescent="0.2">
      <c r="B6" s="17" t="s">
        <v>57</v>
      </c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  <c r="O6" s="17"/>
      <c r="P6" s="17"/>
      <c r="Q6" s="17"/>
      <c r="R6" s="22">
        <v>74661</v>
      </c>
      <c r="S6" s="22">
        <v>87942</v>
      </c>
      <c r="T6" s="22">
        <v>96083</v>
      </c>
      <c r="U6" s="22">
        <v>110114</v>
      </c>
      <c r="V6" s="22">
        <v>112430</v>
      </c>
      <c r="W6" s="22">
        <v>24678</v>
      </c>
      <c r="X6" s="22">
        <v>7037</v>
      </c>
      <c r="Y6" s="22">
        <v>44626</v>
      </c>
      <c r="Z6" s="22">
        <v>91791</v>
      </c>
      <c r="AA6" s="22">
        <f>TREND($W$6:$Z$6,$W$4:$Z$4,AA4)</f>
        <v>101765</v>
      </c>
      <c r="AB6" s="22">
        <f>AA6*Population!D29</f>
        <v>102456.8913853596</v>
      </c>
      <c r="AC6" s="22">
        <f>AB6*Population!E29</f>
        <v>103190.81585988638</v>
      </c>
      <c r="AD6" s="22">
        <f>AC6*Population!F29</f>
        <v>103903.72378982957</v>
      </c>
      <c r="AE6" s="22">
        <f>AD6*Population!G29</f>
        <v>104616.63171977276</v>
      </c>
      <c r="AF6" s="22">
        <f>AE6*Population!H29</f>
        <v>105329.53964971595</v>
      </c>
      <c r="AG6" s="22">
        <f>AF6*Population!I29</f>
        <v>107136.66330613219</v>
      </c>
      <c r="AH6" s="22">
        <f>AG6*Population!J29</f>
        <v>106755.35550960217</v>
      </c>
      <c r="AI6" s="22">
        <f>AH6*Population!K29</f>
        <v>107468.26343954538</v>
      </c>
      <c r="AJ6" s="22">
        <f>AI6*Population!L29</f>
        <v>108181.17136948858</v>
      </c>
      <c r="AK6" s="22">
        <f>AJ6*Population!M29</f>
        <v>108894.07929943177</v>
      </c>
      <c r="AL6" s="22">
        <f>AK6*Population!N29</f>
        <v>111075.77004124429</v>
      </c>
      <c r="AM6" s="22">
        <f>AL6*Population!O29</f>
        <v>110319.89515931817</v>
      </c>
      <c r="AN6" s="22">
        <f>AM6*Population!P29</f>
        <v>111032.80308926138</v>
      </c>
      <c r="AO6" s="22">
        <f>AN6*Population!Q29</f>
        <v>111745.71101920441</v>
      </c>
      <c r="AP6" s="22">
        <f>AO6*Population!R29</f>
        <v>112458.61894914761</v>
      </c>
      <c r="AQ6" s="22">
        <f>AP6*Population!S29</f>
        <v>114267.07588667203</v>
      </c>
      <c r="AR6" s="22">
        <f>AQ6*Population!T29</f>
        <v>113884.43480903401</v>
      </c>
      <c r="AS6" s="22">
        <f>AR6*Population!U29</f>
        <v>114597.34273897721</v>
      </c>
      <c r="AT6" s="22">
        <f>AS6*Population!V29</f>
        <v>115310.25066892042</v>
      </c>
      <c r="AU6" s="22">
        <f>AT6*Population!W29</f>
        <v>116023.15859886362</v>
      </c>
      <c r="AV6" s="22">
        <f>AU6*Population!X29</f>
        <v>116726.613663521</v>
      </c>
      <c r="AW6" s="22">
        <f>AV6*Population!Y29</f>
        <v>117448.97445874986</v>
      </c>
      <c r="AX6" s="22">
        <f>AW6*Population!Z29</f>
        <v>118161.88238869305</v>
      </c>
      <c r="AY6" s="22">
        <f>AX6*Population!AA29</f>
        <v>118874.79031863625</v>
      </c>
      <c r="AZ6" s="22">
        <f>AY6*Population!AB29</f>
        <v>119587.69824857946</v>
      </c>
      <c r="BA6" s="22">
        <f>AZ6*Population!AC29</f>
        <v>118482.49033721174</v>
      </c>
    </row>
    <row r="7" spans="2:59" ht="15.75" customHeight="1" x14ac:dyDescent="0.2">
      <c r="B7" s="17" t="s">
        <v>58</v>
      </c>
      <c r="C7" s="17"/>
      <c r="D7" s="17"/>
      <c r="E7" s="17"/>
      <c r="F7" s="17"/>
      <c r="G7" s="23"/>
      <c r="H7" s="17"/>
      <c r="I7" s="17"/>
      <c r="J7" s="17"/>
      <c r="K7" s="17"/>
      <c r="L7" s="17"/>
      <c r="M7" s="17"/>
      <c r="N7" s="17"/>
      <c r="O7" s="17"/>
      <c r="P7" s="17"/>
      <c r="Q7" s="17"/>
      <c r="R7" s="22">
        <f t="shared" ref="R7:BA7" si="0">SUM(R5:R6)</f>
        <v>139833</v>
      </c>
      <c r="S7" s="22">
        <f t="shared" si="0"/>
        <v>161856</v>
      </c>
      <c r="T7" s="22">
        <f t="shared" si="0"/>
        <v>175080</v>
      </c>
      <c r="U7" s="22">
        <f t="shared" si="0"/>
        <v>196314</v>
      </c>
      <c r="V7" s="22">
        <f t="shared" si="0"/>
        <v>182664</v>
      </c>
      <c r="W7" s="22">
        <f t="shared" si="0"/>
        <v>56345</v>
      </c>
      <c r="X7" s="22">
        <f t="shared" si="0"/>
        <v>41864</v>
      </c>
      <c r="Y7" s="22">
        <f t="shared" si="0"/>
        <v>99553</v>
      </c>
      <c r="Z7" s="22">
        <f t="shared" si="0"/>
        <v>157519</v>
      </c>
      <c r="AA7" s="22">
        <f t="shared" si="0"/>
        <v>179123</v>
      </c>
      <c r="AB7" s="22">
        <f t="shared" si="0"/>
        <v>180340.84170018934</v>
      </c>
      <c r="AC7" s="22">
        <f t="shared" si="0"/>
        <v>181632.66849378892</v>
      </c>
      <c r="AD7" s="22">
        <f t="shared" si="0"/>
        <v>182887.50274068338</v>
      </c>
      <c r="AE7" s="22">
        <f t="shared" si="0"/>
        <v>184142.33698757784</v>
      </c>
      <c r="AF7" s="22">
        <f t="shared" si="0"/>
        <v>185397.17123447231</v>
      </c>
      <c r="AG7" s="22">
        <f t="shared" si="0"/>
        <v>188578.00364943076</v>
      </c>
      <c r="AH7" s="22">
        <f t="shared" si="0"/>
        <v>187906.83972826094</v>
      </c>
      <c r="AI7" s="22">
        <f t="shared" si="0"/>
        <v>189161.6739751554</v>
      </c>
      <c r="AJ7" s="22">
        <f t="shared" si="0"/>
        <v>190416.50822204989</v>
      </c>
      <c r="AK7" s="22">
        <f t="shared" si="0"/>
        <v>191671.34246894435</v>
      </c>
      <c r="AL7" s="22">
        <f t="shared" si="0"/>
        <v>195511.47405392624</v>
      </c>
      <c r="AM7" s="22">
        <f t="shared" si="0"/>
        <v>194181.0109627333</v>
      </c>
      <c r="AN7" s="22">
        <f t="shared" si="0"/>
        <v>195435.84520962776</v>
      </c>
      <c r="AO7" s="22">
        <f t="shared" si="0"/>
        <v>196690.67945652193</v>
      </c>
      <c r="AP7" s="22">
        <f t="shared" si="0"/>
        <v>197945.51370341642</v>
      </c>
      <c r="AQ7" s="22">
        <f t="shared" si="0"/>
        <v>201128.69291061128</v>
      </c>
      <c r="AR7" s="22">
        <f t="shared" si="0"/>
        <v>200455.18219720537</v>
      </c>
      <c r="AS7" s="22">
        <f t="shared" si="0"/>
        <v>201710.01644409983</v>
      </c>
      <c r="AT7" s="22">
        <f t="shared" si="0"/>
        <v>202964.85069099432</v>
      </c>
      <c r="AU7" s="22">
        <f t="shared" si="0"/>
        <v>204219.68493788881</v>
      </c>
      <c r="AV7" s="22">
        <f t="shared" si="0"/>
        <v>205457.88059992017</v>
      </c>
      <c r="AW7" s="22">
        <f t="shared" si="0"/>
        <v>206729.35343167745</v>
      </c>
      <c r="AX7" s="22">
        <f t="shared" si="0"/>
        <v>207984.18767857191</v>
      </c>
      <c r="AY7" s="22">
        <f t="shared" si="0"/>
        <v>209239.0219254664</v>
      </c>
      <c r="AZ7" s="22">
        <f t="shared" si="0"/>
        <v>210493.85617236089</v>
      </c>
      <c r="BA7" s="22">
        <f t="shared" si="0"/>
        <v>208548.50996582699</v>
      </c>
    </row>
    <row r="8" spans="2:59" ht="15.75" customHeight="1" x14ac:dyDescent="0.2">
      <c r="B8" s="17" t="s">
        <v>59</v>
      </c>
      <c r="C8" s="17">
        <v>408.5</v>
      </c>
      <c r="D8" s="17">
        <v>408.3</v>
      </c>
      <c r="E8" s="17">
        <v>405.4</v>
      </c>
      <c r="F8" s="17">
        <v>424.3</v>
      </c>
      <c r="G8" s="23">
        <v>434.1</v>
      </c>
      <c r="H8" s="17">
        <v>439.7</v>
      </c>
      <c r="I8" s="17">
        <v>469.2</v>
      </c>
      <c r="J8" s="17">
        <v>484.5</v>
      </c>
      <c r="K8" s="17">
        <v>394.5</v>
      </c>
      <c r="L8" s="17">
        <v>276.89999999999998</v>
      </c>
      <c r="M8" s="17">
        <v>665.6</v>
      </c>
      <c r="N8" s="17">
        <v>754.2</v>
      </c>
      <c r="O8" s="17">
        <v>880.3</v>
      </c>
      <c r="P8" s="17">
        <v>768.2</v>
      </c>
      <c r="Q8" s="17">
        <v>902.1</v>
      </c>
      <c r="R8" s="22">
        <v>758.7</v>
      </c>
      <c r="S8" s="22">
        <v>974.5</v>
      </c>
      <c r="T8" s="22">
        <v>1052.3</v>
      </c>
      <c r="U8" s="22">
        <v>1131.9000000000001</v>
      </c>
      <c r="V8" s="22">
        <v>981.7</v>
      </c>
      <c r="W8" s="22">
        <f>V8*(W5/V5)</f>
        <v>442.62741549676798</v>
      </c>
      <c r="X8" s="22">
        <f t="shared" ref="X8:BA8" si="1">W8*(X5/W5)</f>
        <v>486.79650738958344</v>
      </c>
      <c r="Y8" s="22">
        <f t="shared" si="1"/>
        <v>767.74547797363107</v>
      </c>
      <c r="Z8" s="22">
        <f t="shared" si="1"/>
        <v>918.71711137056127</v>
      </c>
      <c r="AA8" s="22">
        <f t="shared" si="1"/>
        <v>1081.2761426089928</v>
      </c>
      <c r="AB8" s="22">
        <f t="shared" si="1"/>
        <v>1088.6276450731605</v>
      </c>
      <c r="AC8" s="22">
        <f t="shared" si="1"/>
        <v>1096.4257586169392</v>
      </c>
      <c r="AD8" s="22">
        <f t="shared" si="1"/>
        <v>1104.0005666209124</v>
      </c>
      <c r="AE8" s="22">
        <f t="shared" si="1"/>
        <v>1111.5753746248856</v>
      </c>
      <c r="AF8" s="22">
        <f t="shared" si="1"/>
        <v>1119.1501826288588</v>
      </c>
      <c r="AG8" s="22">
        <f t="shared" si="1"/>
        <v>1138.3512802206362</v>
      </c>
      <c r="AH8" s="22">
        <f t="shared" si="1"/>
        <v>1134.2997986368036</v>
      </c>
      <c r="AI8" s="22">
        <f t="shared" si="1"/>
        <v>1141.8746066407771</v>
      </c>
      <c r="AJ8" s="22">
        <f t="shared" si="1"/>
        <v>1149.4494146447505</v>
      </c>
      <c r="AK8" s="22">
        <f t="shared" si="1"/>
        <v>1157.0242226487237</v>
      </c>
      <c r="AL8" s="22">
        <f t="shared" si="1"/>
        <v>1180.2051802438968</v>
      </c>
      <c r="AM8" s="22">
        <f t="shared" si="1"/>
        <v>1172.1738386566703</v>
      </c>
      <c r="AN8" s="22">
        <f t="shared" si="1"/>
        <v>1179.7486466606438</v>
      </c>
      <c r="AO8" s="22">
        <f t="shared" si="1"/>
        <v>1187.3234546646154</v>
      </c>
      <c r="AP8" s="22">
        <f t="shared" si="1"/>
        <v>1194.8982626685888</v>
      </c>
      <c r="AQ8" s="22">
        <f t="shared" si="1"/>
        <v>1214.1135266737072</v>
      </c>
      <c r="AR8" s="22">
        <f t="shared" si="1"/>
        <v>1210.0478786765354</v>
      </c>
      <c r="AS8" s="22">
        <f t="shared" si="1"/>
        <v>1217.6226866805087</v>
      </c>
      <c r="AT8" s="22">
        <f t="shared" si="1"/>
        <v>1225.1974946844821</v>
      </c>
      <c r="AU8" s="22">
        <f t="shared" si="1"/>
        <v>1232.7723026884555</v>
      </c>
      <c r="AV8" s="22">
        <f t="shared" si="1"/>
        <v>1240.2466718606806</v>
      </c>
      <c r="AW8" s="22">
        <f t="shared" si="1"/>
        <v>1247.9219186964003</v>
      </c>
      <c r="AX8" s="22">
        <f t="shared" si="1"/>
        <v>1255.4967267003735</v>
      </c>
      <c r="AY8" s="22">
        <f t="shared" si="1"/>
        <v>1263.071534704347</v>
      </c>
      <c r="AZ8" s="22">
        <f t="shared" si="1"/>
        <v>1270.6463427083204</v>
      </c>
      <c r="BA8" s="22">
        <f t="shared" si="1"/>
        <v>1258.9032586697549</v>
      </c>
    </row>
    <row r="9" spans="2:59" ht="15.75" customHeight="1" x14ac:dyDescent="0.2">
      <c r="B9" s="17" t="s">
        <v>60</v>
      </c>
      <c r="C9" s="17"/>
      <c r="D9" s="17"/>
      <c r="E9" s="17"/>
      <c r="F9" s="17"/>
      <c r="G9" s="23"/>
      <c r="H9" s="17"/>
      <c r="I9" s="17"/>
      <c r="J9" s="17"/>
      <c r="K9" s="17"/>
      <c r="L9" s="17"/>
      <c r="M9" s="17"/>
      <c r="N9" s="17"/>
      <c r="O9" s="17"/>
      <c r="P9" s="17"/>
      <c r="Q9" s="17"/>
      <c r="R9" s="22">
        <f>$V$7</f>
        <v>182664</v>
      </c>
      <c r="S9" s="22">
        <f t="shared" ref="S9:BA9" si="2">$V$7</f>
        <v>182664</v>
      </c>
      <c r="T9" s="22">
        <f t="shared" si="2"/>
        <v>182664</v>
      </c>
      <c r="U9" s="22">
        <f t="shared" si="2"/>
        <v>182664</v>
      </c>
      <c r="V9" s="22">
        <f t="shared" si="2"/>
        <v>182664</v>
      </c>
      <c r="W9" s="22">
        <f t="shared" si="2"/>
        <v>182664</v>
      </c>
      <c r="X9" s="22">
        <f t="shared" si="2"/>
        <v>182664</v>
      </c>
      <c r="Y9" s="22">
        <f t="shared" si="2"/>
        <v>182664</v>
      </c>
      <c r="Z9" s="22">
        <f t="shared" si="2"/>
        <v>182664</v>
      </c>
      <c r="AA9" s="22">
        <f t="shared" si="2"/>
        <v>182664</v>
      </c>
      <c r="AB9" s="22">
        <f t="shared" si="2"/>
        <v>182664</v>
      </c>
      <c r="AC9" s="22">
        <f t="shared" si="2"/>
        <v>182664</v>
      </c>
      <c r="AD9" s="22">
        <f t="shared" si="2"/>
        <v>182664</v>
      </c>
      <c r="AE9" s="22">
        <f t="shared" si="2"/>
        <v>182664</v>
      </c>
      <c r="AF9" s="22">
        <f t="shared" si="2"/>
        <v>182664</v>
      </c>
      <c r="AG9" s="22">
        <f t="shared" si="2"/>
        <v>182664</v>
      </c>
      <c r="AH9" s="22">
        <f t="shared" si="2"/>
        <v>182664</v>
      </c>
      <c r="AI9" s="22">
        <f t="shared" si="2"/>
        <v>182664</v>
      </c>
      <c r="AJ9" s="22">
        <f t="shared" si="2"/>
        <v>182664</v>
      </c>
      <c r="AK9" s="22">
        <f t="shared" si="2"/>
        <v>182664</v>
      </c>
      <c r="AL9" s="22">
        <f t="shared" si="2"/>
        <v>182664</v>
      </c>
      <c r="AM9" s="22">
        <f t="shared" si="2"/>
        <v>182664</v>
      </c>
      <c r="AN9" s="22">
        <f t="shared" si="2"/>
        <v>182664</v>
      </c>
      <c r="AO9" s="22">
        <f t="shared" si="2"/>
        <v>182664</v>
      </c>
      <c r="AP9" s="22">
        <f t="shared" si="2"/>
        <v>182664</v>
      </c>
      <c r="AQ9" s="22">
        <f t="shared" si="2"/>
        <v>182664</v>
      </c>
      <c r="AR9" s="22">
        <f t="shared" si="2"/>
        <v>182664</v>
      </c>
      <c r="AS9" s="22">
        <f t="shared" si="2"/>
        <v>182664</v>
      </c>
      <c r="AT9" s="22">
        <f t="shared" si="2"/>
        <v>182664</v>
      </c>
      <c r="AU9" s="22">
        <f t="shared" si="2"/>
        <v>182664</v>
      </c>
      <c r="AV9" s="22">
        <f t="shared" si="2"/>
        <v>182664</v>
      </c>
      <c r="AW9" s="22">
        <f t="shared" si="2"/>
        <v>182664</v>
      </c>
      <c r="AX9" s="22">
        <f t="shared" si="2"/>
        <v>182664</v>
      </c>
      <c r="AY9" s="22">
        <f t="shared" si="2"/>
        <v>182664</v>
      </c>
      <c r="AZ9" s="22">
        <f t="shared" si="2"/>
        <v>182664</v>
      </c>
      <c r="BA9" s="22">
        <f t="shared" si="2"/>
        <v>182664</v>
      </c>
    </row>
    <row r="10" spans="2:59" ht="15.75" customHeight="1" x14ac:dyDescent="0.2">
      <c r="B10" s="17" t="s">
        <v>61</v>
      </c>
      <c r="C10" s="17"/>
      <c r="D10" s="17"/>
      <c r="E10" s="17"/>
      <c r="F10" s="17"/>
      <c r="G10" s="23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22">
        <v>981.7</v>
      </c>
      <c r="S10" s="22">
        <v>981.7</v>
      </c>
      <c r="T10" s="22">
        <v>981.7</v>
      </c>
      <c r="U10" s="22">
        <v>981.7</v>
      </c>
      <c r="V10" s="22">
        <v>981.7</v>
      </c>
      <c r="W10" s="22">
        <v>981.7</v>
      </c>
      <c r="X10" s="22">
        <v>981.7</v>
      </c>
      <c r="Y10" s="22">
        <v>981.7</v>
      </c>
      <c r="Z10" s="22">
        <v>981.7</v>
      </c>
      <c r="AA10" s="22">
        <v>981.7</v>
      </c>
      <c r="AB10" s="22">
        <v>981.7</v>
      </c>
      <c r="AC10" s="22">
        <v>981.7</v>
      </c>
      <c r="AD10" s="22">
        <v>981.7</v>
      </c>
      <c r="AE10" s="22">
        <v>981.7</v>
      </c>
      <c r="AF10" s="22">
        <v>981.7</v>
      </c>
      <c r="AG10" s="22">
        <v>981.7</v>
      </c>
      <c r="AH10" s="22">
        <v>981.7</v>
      </c>
      <c r="AI10" s="22">
        <v>981.7</v>
      </c>
      <c r="AJ10" s="22">
        <v>981.7</v>
      </c>
      <c r="AK10" s="22">
        <v>981.7</v>
      </c>
      <c r="AL10" s="22">
        <v>981.7</v>
      </c>
      <c r="AM10" s="22">
        <v>981.7</v>
      </c>
      <c r="AN10" s="22">
        <v>981.7</v>
      </c>
      <c r="AO10" s="22">
        <v>981.7</v>
      </c>
      <c r="AP10" s="22">
        <v>981.7</v>
      </c>
      <c r="AQ10" s="22">
        <v>981.7</v>
      </c>
      <c r="AR10" s="22">
        <v>981.7</v>
      </c>
      <c r="AS10" s="22">
        <v>981.7</v>
      </c>
      <c r="AT10" s="22">
        <v>981.7</v>
      </c>
      <c r="AU10" s="22">
        <v>981.7</v>
      </c>
      <c r="AV10" s="22">
        <v>981.7</v>
      </c>
      <c r="AW10" s="22">
        <v>981.7</v>
      </c>
      <c r="AX10" s="22">
        <v>981.7</v>
      </c>
      <c r="AY10" s="22">
        <v>981.7</v>
      </c>
      <c r="AZ10" s="22">
        <v>981.7</v>
      </c>
      <c r="BA10" s="22">
        <v>981.7</v>
      </c>
    </row>
    <row r="11" spans="2:59" ht="15.75" customHeight="1" x14ac:dyDescent="0.2">
      <c r="B11" s="11" t="s">
        <v>62</v>
      </c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7">
        <f t="shared" ref="R11:BA11" si="3">R7/R9</f>
        <v>0.76552029956641698</v>
      </c>
      <c r="S11" s="17">
        <f t="shared" si="3"/>
        <v>0.8860859282617265</v>
      </c>
      <c r="T11" s="17">
        <f t="shared" si="3"/>
        <v>0.9584811457101563</v>
      </c>
      <c r="U11" s="17">
        <f t="shared" si="3"/>
        <v>1.0747273682827487</v>
      </c>
      <c r="V11" s="17">
        <f t="shared" si="3"/>
        <v>1</v>
      </c>
      <c r="W11" s="17">
        <f t="shared" si="3"/>
        <v>0.30846253229974158</v>
      </c>
      <c r="X11" s="17">
        <f t="shared" si="3"/>
        <v>0.2291858275303289</v>
      </c>
      <c r="Y11" s="17">
        <f t="shared" si="3"/>
        <v>0.54500613147637189</v>
      </c>
      <c r="Z11" s="17">
        <f t="shared" si="3"/>
        <v>0.86234288091796962</v>
      </c>
      <c r="AA11" s="17">
        <f t="shared" si="3"/>
        <v>0.98061468050628475</v>
      </c>
      <c r="AB11" s="17">
        <f t="shared" si="3"/>
        <v>0.98728179444329123</v>
      </c>
      <c r="AC11" s="17">
        <f t="shared" si="3"/>
        <v>0.99435394217683248</v>
      </c>
      <c r="AD11" s="17">
        <f t="shared" si="3"/>
        <v>1.0012235730121062</v>
      </c>
      <c r="AE11" s="17">
        <f t="shared" si="3"/>
        <v>1.0080932038473802</v>
      </c>
      <c r="AF11" s="17">
        <f t="shared" si="3"/>
        <v>1.014962834682654</v>
      </c>
      <c r="AG11" s="17">
        <f t="shared" si="3"/>
        <v>1.0323764050356434</v>
      </c>
      <c r="AH11" s="17">
        <f t="shared" si="3"/>
        <v>1.0287020963532001</v>
      </c>
      <c r="AI11" s="17">
        <f t="shared" si="3"/>
        <v>1.0355717271884739</v>
      </c>
      <c r="AJ11" s="17">
        <f t="shared" si="3"/>
        <v>1.0424413580237479</v>
      </c>
      <c r="AK11" s="17">
        <f t="shared" si="3"/>
        <v>1.0493109888590217</v>
      </c>
      <c r="AL11" s="17">
        <f t="shared" si="3"/>
        <v>1.0703339139289967</v>
      </c>
      <c r="AM11" s="17">
        <f t="shared" si="3"/>
        <v>1.0630502505295696</v>
      </c>
      <c r="AN11" s="17">
        <f t="shared" si="3"/>
        <v>1.0699198813648434</v>
      </c>
      <c r="AO11" s="17">
        <f t="shared" si="3"/>
        <v>1.0767895122001157</v>
      </c>
      <c r="AP11" s="17">
        <f t="shared" si="3"/>
        <v>1.0836591430353897</v>
      </c>
      <c r="AQ11" s="17">
        <f t="shared" si="3"/>
        <v>1.1010855609786891</v>
      </c>
      <c r="AR11" s="17">
        <f t="shared" si="3"/>
        <v>1.0973984047059375</v>
      </c>
      <c r="AS11" s="17">
        <f t="shared" si="3"/>
        <v>1.1042680355412113</v>
      </c>
      <c r="AT11" s="17">
        <f t="shared" si="3"/>
        <v>1.1111376663764854</v>
      </c>
      <c r="AU11" s="17">
        <f t="shared" si="3"/>
        <v>1.1180072972117594</v>
      </c>
      <c r="AV11" s="17">
        <f t="shared" si="3"/>
        <v>1.1247858395738632</v>
      </c>
      <c r="AW11" s="17">
        <f t="shared" si="3"/>
        <v>1.1317465588823055</v>
      </c>
      <c r="AX11" s="17">
        <f t="shared" si="3"/>
        <v>1.1386161897175793</v>
      </c>
      <c r="AY11" s="17">
        <f t="shared" si="3"/>
        <v>1.1454858205528533</v>
      </c>
      <c r="AZ11" s="17">
        <f t="shared" si="3"/>
        <v>1.1523554513881273</v>
      </c>
      <c r="BA11" s="17">
        <f t="shared" si="3"/>
        <v>1.1417055904054823</v>
      </c>
    </row>
    <row r="12" spans="2:59" ht="15.75" customHeight="1" x14ac:dyDescent="0.2">
      <c r="B12" s="11" t="s">
        <v>63</v>
      </c>
      <c r="C12" s="18"/>
      <c r="D12" s="18">
        <f t="shared" ref="D12:Q12" si="4">D8/C8</f>
        <v>0.99951040391676871</v>
      </c>
      <c r="E12" s="18">
        <f t="shared" si="4"/>
        <v>0.99289737937790834</v>
      </c>
      <c r="F12" s="18">
        <f t="shared" si="4"/>
        <v>1.0466206216082883</v>
      </c>
      <c r="G12" s="18">
        <f t="shared" si="4"/>
        <v>1.0230968654254067</v>
      </c>
      <c r="H12" s="18">
        <f t="shared" si="4"/>
        <v>1.0129002533978346</v>
      </c>
      <c r="I12" s="18">
        <f t="shared" si="4"/>
        <v>1.0670911985444622</v>
      </c>
      <c r="J12" s="18">
        <f t="shared" si="4"/>
        <v>1.0326086956521738</v>
      </c>
      <c r="K12" s="18">
        <f t="shared" si="4"/>
        <v>0.81424148606811142</v>
      </c>
      <c r="L12" s="18">
        <f t="shared" si="4"/>
        <v>0.70190114068441056</v>
      </c>
      <c r="M12" s="18">
        <f t="shared" si="4"/>
        <v>2.4037558685446014</v>
      </c>
      <c r="N12" s="18">
        <f t="shared" si="4"/>
        <v>1.1331129807692308</v>
      </c>
      <c r="O12" s="18">
        <f t="shared" si="4"/>
        <v>1.1671970299655263</v>
      </c>
      <c r="P12" s="18">
        <f t="shared" si="4"/>
        <v>0.87265704873338645</v>
      </c>
      <c r="Q12" s="18">
        <f t="shared" si="4"/>
        <v>1.1743035667794846</v>
      </c>
      <c r="R12" s="17">
        <f t="shared" ref="R12:BA12" si="5">R8/R10</f>
        <v>0.7728430274014465</v>
      </c>
      <c r="S12" s="17">
        <f t="shared" si="5"/>
        <v>0.99266578384435156</v>
      </c>
      <c r="T12" s="17">
        <f t="shared" si="5"/>
        <v>1.0719160639706631</v>
      </c>
      <c r="U12" s="17">
        <f t="shared" si="5"/>
        <v>1.1529998981358867</v>
      </c>
      <c r="V12" s="17">
        <f t="shared" si="5"/>
        <v>1</v>
      </c>
      <c r="W12" s="17">
        <f t="shared" si="5"/>
        <v>0.4508784918985107</v>
      </c>
      <c r="X12" s="17">
        <f t="shared" si="5"/>
        <v>0.49587094569581686</v>
      </c>
      <c r="Y12" s="17">
        <f t="shared" si="5"/>
        <v>0.78205712333058064</v>
      </c>
      <c r="Z12" s="17">
        <f t="shared" si="5"/>
        <v>0.93584303898396781</v>
      </c>
      <c r="AA12" s="17">
        <f t="shared" si="5"/>
        <v>1.1014323547000029</v>
      </c>
      <c r="AB12" s="17">
        <f t="shared" si="5"/>
        <v>1.1089208974973621</v>
      </c>
      <c r="AC12" s="17">
        <f t="shared" si="5"/>
        <v>1.1168643767107458</v>
      </c>
      <c r="AD12" s="17">
        <f t="shared" si="5"/>
        <v>1.1245803877161173</v>
      </c>
      <c r="AE12" s="17">
        <f t="shared" si="5"/>
        <v>1.1322963987214889</v>
      </c>
      <c r="AF12" s="17">
        <f t="shared" si="5"/>
        <v>1.1400124097268602</v>
      </c>
      <c r="AG12" s="17">
        <f t="shared" si="5"/>
        <v>1.1595714375273873</v>
      </c>
      <c r="AH12" s="17">
        <f t="shared" si="5"/>
        <v>1.1554444317376018</v>
      </c>
      <c r="AI12" s="17">
        <f t="shared" si="5"/>
        <v>1.1631604427429734</v>
      </c>
      <c r="AJ12" s="17">
        <f t="shared" si="5"/>
        <v>1.1708764537483451</v>
      </c>
      <c r="AK12" s="17">
        <f t="shared" si="5"/>
        <v>1.1785924647537167</v>
      </c>
      <c r="AL12" s="17">
        <f t="shared" si="5"/>
        <v>1.2022055416562054</v>
      </c>
      <c r="AM12" s="17">
        <f t="shared" si="5"/>
        <v>1.1940244867644598</v>
      </c>
      <c r="AN12" s="17">
        <f t="shared" si="5"/>
        <v>1.2017404977698316</v>
      </c>
      <c r="AO12" s="17">
        <f t="shared" si="5"/>
        <v>1.2094565087752016</v>
      </c>
      <c r="AP12" s="17">
        <f t="shared" si="5"/>
        <v>1.2171725197805732</v>
      </c>
      <c r="AQ12" s="17">
        <f t="shared" si="5"/>
        <v>1.2367459780724326</v>
      </c>
      <c r="AR12" s="17">
        <f t="shared" si="5"/>
        <v>1.2326045417913165</v>
      </c>
      <c r="AS12" s="17">
        <f t="shared" si="5"/>
        <v>1.2403205527966881</v>
      </c>
      <c r="AT12" s="17">
        <f t="shared" si="5"/>
        <v>1.2480365638020596</v>
      </c>
      <c r="AU12" s="17">
        <f t="shared" si="5"/>
        <v>1.2557525748074314</v>
      </c>
      <c r="AV12" s="17">
        <f t="shared" si="5"/>
        <v>1.2633662746874612</v>
      </c>
      <c r="AW12" s="17">
        <f t="shared" si="5"/>
        <v>1.2711845968181728</v>
      </c>
      <c r="AX12" s="17">
        <f t="shared" si="5"/>
        <v>1.2789006078235443</v>
      </c>
      <c r="AY12" s="17">
        <f t="shared" si="5"/>
        <v>1.2866166188289161</v>
      </c>
      <c r="AZ12" s="17">
        <f t="shared" si="5"/>
        <v>1.2943326298342879</v>
      </c>
      <c r="BA12" s="17">
        <f t="shared" si="5"/>
        <v>1.2823706414075122</v>
      </c>
    </row>
    <row r="13" spans="2:59" ht="15.75" customHeight="1" x14ac:dyDescent="0.2">
      <c r="B13" s="3" t="s">
        <v>64</v>
      </c>
    </row>
    <row r="14" spans="2:59" ht="15.75" customHeight="1" x14ac:dyDescent="0.2">
      <c r="B14" s="15" t="s">
        <v>21</v>
      </c>
    </row>
    <row r="15" spans="2:59" ht="15.75" customHeight="1" x14ac:dyDescent="0.2">
      <c r="B15" s="9" t="s">
        <v>65</v>
      </c>
    </row>
    <row r="16" spans="2:59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14" r:id="rId1" xr:uid="{00000000-0004-0000-0400-000000000000}"/>
    <hyperlink ref="B15" r:id="rId2" xr:uid="{00000000-0004-0000-0400-000001000000}"/>
  </hyperlinks>
  <pageMargins left="0.7" right="0.7" top="0.75" bottom="0.75" header="0" footer="0"/>
  <pageSetup orientation="landscape"/>
  <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BE1008"/>
  <sheetViews>
    <sheetView workbookViewId="0">
      <selection activeCell="J11" sqref="J11"/>
    </sheetView>
  </sheetViews>
  <sheetFormatPr defaultColWidth="12.5703125" defaultRowHeight="15" customHeight="1" x14ac:dyDescent="0.2"/>
  <cols>
    <col min="1" max="1" width="25.42578125" customWidth="1"/>
    <col min="3" max="7" width="17.85546875" customWidth="1"/>
  </cols>
  <sheetData>
    <row r="1" spans="1:57" ht="15" customHeight="1" x14ac:dyDescent="0.25">
      <c r="A1" s="111" t="s">
        <v>66</v>
      </c>
      <c r="B1" s="112"/>
      <c r="C1" s="112"/>
      <c r="D1" s="112"/>
      <c r="E1" s="112"/>
      <c r="F1" s="112"/>
      <c r="G1" s="112"/>
      <c r="H1" s="112"/>
      <c r="I1" s="112"/>
      <c r="J1" s="112"/>
      <c r="K1" s="112"/>
      <c r="L1" s="112"/>
      <c r="M1" s="112"/>
      <c r="N1" s="112"/>
      <c r="O1" s="112"/>
      <c r="P1" s="112"/>
      <c r="Q1" s="112"/>
      <c r="R1" s="112"/>
      <c r="S1" s="112"/>
      <c r="T1" s="112"/>
      <c r="U1" s="112"/>
      <c r="V1" s="112"/>
      <c r="W1" s="112"/>
      <c r="X1" s="112"/>
      <c r="Y1" s="112"/>
      <c r="Z1" s="112"/>
      <c r="AA1" s="112"/>
      <c r="AB1" s="112"/>
      <c r="AC1" s="112"/>
      <c r="AD1" s="112"/>
      <c r="AE1" s="112"/>
      <c r="AF1" s="112"/>
      <c r="AG1" s="112"/>
      <c r="AH1" s="112"/>
      <c r="AI1" s="112"/>
      <c r="AJ1" s="112"/>
      <c r="AK1" s="112"/>
      <c r="AL1" s="112"/>
      <c r="AM1" s="112"/>
      <c r="AN1" s="112"/>
      <c r="AO1" s="112"/>
      <c r="AP1" s="112"/>
      <c r="AQ1" s="112"/>
      <c r="AR1" s="112"/>
      <c r="AS1" s="112"/>
      <c r="AT1" s="112"/>
      <c r="AU1" s="112"/>
      <c r="AV1" s="112"/>
      <c r="AW1" s="112"/>
      <c r="AX1" s="112"/>
      <c r="AY1" s="112"/>
      <c r="AZ1" s="112"/>
      <c r="BA1" s="112"/>
      <c r="BB1" s="112"/>
      <c r="BC1" s="112"/>
      <c r="BD1" s="112"/>
      <c r="BE1" s="112"/>
    </row>
    <row r="2" spans="1:57" ht="15.75" customHeight="1" x14ac:dyDescent="0.2">
      <c r="A2" s="24" t="s">
        <v>40</v>
      </c>
      <c r="B2" s="25">
        <v>2015</v>
      </c>
      <c r="C2" s="25">
        <v>2016</v>
      </c>
      <c r="D2" s="25">
        <v>2017</v>
      </c>
      <c r="E2" s="25">
        <v>2018</v>
      </c>
      <c r="F2" s="25">
        <v>2019</v>
      </c>
      <c r="G2" s="25">
        <v>2020</v>
      </c>
      <c r="H2" s="25">
        <v>2021</v>
      </c>
      <c r="I2" s="25">
        <v>2022</v>
      </c>
      <c r="J2" s="25">
        <v>2023</v>
      </c>
      <c r="K2" s="26">
        <v>2024</v>
      </c>
      <c r="L2" s="25">
        <v>2025</v>
      </c>
      <c r="M2" s="25">
        <v>2026</v>
      </c>
      <c r="N2" s="26">
        <v>2027</v>
      </c>
      <c r="O2" s="25">
        <v>2028</v>
      </c>
      <c r="P2" s="25">
        <v>2029</v>
      </c>
      <c r="Q2" s="26">
        <v>2030</v>
      </c>
      <c r="R2" s="25">
        <v>2031</v>
      </c>
      <c r="S2" s="25">
        <v>2032</v>
      </c>
      <c r="T2" s="26">
        <v>2033</v>
      </c>
      <c r="U2" s="25">
        <v>2034</v>
      </c>
      <c r="V2" s="25">
        <v>2035</v>
      </c>
      <c r="W2" s="26">
        <v>2036</v>
      </c>
      <c r="X2" s="25">
        <v>2037</v>
      </c>
      <c r="Y2" s="25">
        <v>2038</v>
      </c>
      <c r="Z2" s="26">
        <v>2039</v>
      </c>
      <c r="AA2" s="25">
        <v>2040</v>
      </c>
      <c r="AB2" s="25">
        <v>2041</v>
      </c>
      <c r="AC2" s="26">
        <v>2042</v>
      </c>
      <c r="AD2" s="25">
        <v>2043</v>
      </c>
      <c r="AE2" s="25">
        <v>2044</v>
      </c>
      <c r="AF2" s="26">
        <v>2045</v>
      </c>
      <c r="AG2" s="25">
        <v>2046</v>
      </c>
      <c r="AH2" s="25">
        <v>2047</v>
      </c>
      <c r="AI2" s="26">
        <v>2048</v>
      </c>
      <c r="AJ2" s="25">
        <v>2049</v>
      </c>
      <c r="AK2" s="25">
        <v>2050</v>
      </c>
    </row>
    <row r="3" spans="1:57" ht="15.75" customHeight="1" x14ac:dyDescent="0.2">
      <c r="A3" s="24" t="s">
        <v>67</v>
      </c>
      <c r="B3" s="27">
        <v>21761.4</v>
      </c>
      <c r="C3" s="27">
        <v>21361.9</v>
      </c>
      <c r="D3" s="27">
        <v>22828.9</v>
      </c>
      <c r="E3" s="27">
        <v>25696.9</v>
      </c>
      <c r="F3" s="26">
        <v>28449.8</v>
      </c>
      <c r="G3" s="26">
        <v>12581.2</v>
      </c>
      <c r="H3" s="26">
        <v>14510</v>
      </c>
      <c r="I3" s="26">
        <v>20406.5</v>
      </c>
      <c r="J3" s="26" cm="1">
        <f t="array" ref="J3">TREND(G3:I3,G2:I2,J2)</f>
        <v>23657.866666666232</v>
      </c>
      <c r="K3" s="26" cm="1">
        <f t="array" ref="K3">TREND(G3:I3,G2:I2,K2)</f>
        <v>27570.516666666605</v>
      </c>
      <c r="L3" s="26">
        <f>K3*Population!D$29</f>
        <v>27757.966211908879</v>
      </c>
      <c r="M3" s="26">
        <f>L3*Population!E$29</f>
        <v>27956.803503286221</v>
      </c>
      <c r="N3" s="26">
        <f>M3*Population!F$29</f>
        <v>28149.946921596031</v>
      </c>
      <c r="O3" s="26">
        <f>N3*Population!G$29</f>
        <v>28343.090339905837</v>
      </c>
      <c r="P3" s="26">
        <f>O3*Population!H$29</f>
        <v>28536.233758215647</v>
      </c>
      <c r="Q3" s="26">
        <f>P3*Population!I$29</f>
        <v>29025.825787773469</v>
      </c>
      <c r="R3" s="26">
        <f>Q3*Population!J$29</f>
        <v>28922.520594835223</v>
      </c>
      <c r="S3" s="26">
        <f>R3*Population!K$29</f>
        <v>29115.664013145037</v>
      </c>
      <c r="T3" s="26">
        <f>S3*Population!L$29</f>
        <v>29308.807431454847</v>
      </c>
      <c r="U3" s="26">
        <f>T3*Population!M$29</f>
        <v>29501.950849764653</v>
      </c>
      <c r="V3" s="26">
        <f>U3*Population!N$29</f>
        <v>30093.021856089559</v>
      </c>
      <c r="W3" s="26">
        <f>V3*Population!O$29</f>
        <v>29888.237686384269</v>
      </c>
      <c r="X3" s="26">
        <f>W3*Population!P$29</f>
        <v>30081.381104694079</v>
      </c>
      <c r="Y3" s="26">
        <f>X3*Population!Q$29</f>
        <v>30274.524523003845</v>
      </c>
      <c r="Z3" s="26">
        <f>Y3*Population!R$29</f>
        <v>30467.667941313655</v>
      </c>
      <c r="AA3" s="26">
        <f>Z3*Population!S$29</f>
        <v>30957.621187881392</v>
      </c>
      <c r="AB3" s="26">
        <f>AA3*Population!T$29</f>
        <v>30853.954777933272</v>
      </c>
      <c r="AC3" s="26">
        <f>AB3*Population!U$29</f>
        <v>31047.098196243081</v>
      </c>
      <c r="AD3" s="26">
        <f>AC3*Population!V$29</f>
        <v>31240.241614552895</v>
      </c>
      <c r="AE3" s="26">
        <f>AD3*Population!W$29</f>
        <v>31433.385032862705</v>
      </c>
      <c r="AF3" s="26">
        <f>AE3*Population!X$29</f>
        <v>31623.967449060685</v>
      </c>
      <c r="AG3" s="26">
        <f>AF3*Population!Y$29</f>
        <v>31819.671869482281</v>
      </c>
      <c r="AH3" s="26">
        <f>AG3*Population!Z$29</f>
        <v>32012.815287792087</v>
      </c>
      <c r="AI3" s="26">
        <f>AH3*Population!AA$29</f>
        <v>32205.958706101897</v>
      </c>
      <c r="AJ3" s="26">
        <f>AI3*Population!AB$29</f>
        <v>32399.102124411707</v>
      </c>
      <c r="AK3" s="26">
        <f>AJ3*Population!AC$29</f>
        <v>32099.675473397161</v>
      </c>
    </row>
    <row r="4" spans="1:57" ht="15.75" customHeight="1" x14ac:dyDescent="0.2">
      <c r="A4" s="24" t="s">
        <v>68</v>
      </c>
      <c r="B4" s="27">
        <v>21229.8</v>
      </c>
      <c r="C4" s="27">
        <v>21308.7</v>
      </c>
      <c r="D4" s="27">
        <v>22087.599999999999</v>
      </c>
      <c r="E4" s="27">
        <v>25317.9</v>
      </c>
      <c r="F4" s="26">
        <v>28195.5</v>
      </c>
      <c r="G4" s="26">
        <v>12704.1</v>
      </c>
      <c r="H4" s="26">
        <v>14540</v>
      </c>
      <c r="I4" s="26">
        <v>20032.599999999999</v>
      </c>
      <c r="J4" s="26" cm="1">
        <f t="array" ref="J4">TREND(G4:I4,G2:I2,J2)</f>
        <v>23087.400000000373</v>
      </c>
      <c r="K4" s="26" cm="1">
        <f t="array" ref="K4">TREND(G4:I4,G2:I2,K2)</f>
        <v>26751.650000000373</v>
      </c>
      <c r="L4" s="26">
        <f>K4*Population!D$29</f>
        <v>26933.532141985885</v>
      </c>
      <c r="M4" s="26">
        <f>L4*Population!E$29</f>
        <v>27126.463804826493</v>
      </c>
      <c r="N4" s="26">
        <f>M4*Population!F$29</f>
        <v>27313.870707239555</v>
      </c>
      <c r="O4" s="26">
        <f>N4*Population!G$29</f>
        <v>27501.277609652614</v>
      </c>
      <c r="P4" s="26">
        <f>O4*Population!H$29</f>
        <v>27688.684512065676</v>
      </c>
      <c r="Q4" s="26">
        <f>P4*Population!I$29</f>
        <v>28163.735261961694</v>
      </c>
      <c r="R4" s="26">
        <f>Q4*Population!J$29</f>
        <v>28063.498316891757</v>
      </c>
      <c r="S4" s="26">
        <f>R4*Population!K$29</f>
        <v>28250.905219304823</v>
      </c>
      <c r="T4" s="26">
        <f>S4*Population!L$29</f>
        <v>28438.312121717885</v>
      </c>
      <c r="U4" s="26">
        <f>T4*Population!M$29</f>
        <v>28625.719024130944</v>
      </c>
      <c r="V4" s="26">
        <f>U4*Population!N$29</f>
        <v>29199.234743024568</v>
      </c>
      <c r="W4" s="26">
        <f>V4*Population!O$29</f>
        <v>29000.532828957068</v>
      </c>
      <c r="X4" s="26">
        <f>W4*Population!P$29</f>
        <v>29187.93973137013</v>
      </c>
      <c r="Y4" s="26">
        <f>X4*Population!Q$29</f>
        <v>29375.346633783149</v>
      </c>
      <c r="Z4" s="26">
        <f>Y4*Population!R$29</f>
        <v>29562.753536196211</v>
      </c>
      <c r="AA4" s="26">
        <f>Z4*Population!S$29</f>
        <v>30038.154774664505</v>
      </c>
      <c r="AB4" s="26">
        <f>AA4*Population!T$29</f>
        <v>29937.567341022335</v>
      </c>
      <c r="AC4" s="26">
        <f>AB4*Population!U$29</f>
        <v>30124.974243435398</v>
      </c>
      <c r="AD4" s="26">
        <f>AC4*Population!V$29</f>
        <v>30312.381145848463</v>
      </c>
      <c r="AE4" s="26">
        <f>AD4*Population!W$29</f>
        <v>30499.788048261526</v>
      </c>
      <c r="AF4" s="26">
        <f>AE4*Population!X$29</f>
        <v>30684.710012398918</v>
      </c>
      <c r="AG4" s="26">
        <f>AF4*Population!Y$29</f>
        <v>30874.601853087606</v>
      </c>
      <c r="AH4" s="26">
        <f>AG4*Population!Z$29</f>
        <v>31062.008755500665</v>
      </c>
      <c r="AI4" s="26">
        <f>AH4*Population!AA$29</f>
        <v>31249.415657913727</v>
      </c>
      <c r="AJ4" s="26">
        <f>AI4*Population!AB$29</f>
        <v>31436.822560326789</v>
      </c>
      <c r="AK4" s="26">
        <f>AJ4*Population!AC$29</f>
        <v>31146.289123269446</v>
      </c>
    </row>
    <row r="5" spans="1:57" ht="15.75" customHeight="1" x14ac:dyDescent="0.2">
      <c r="A5" s="24" t="s">
        <v>69</v>
      </c>
      <c r="B5" s="28">
        <v>550</v>
      </c>
      <c r="C5" s="28">
        <v>550</v>
      </c>
      <c r="D5" s="28">
        <v>550</v>
      </c>
      <c r="E5" s="28">
        <v>550</v>
      </c>
      <c r="F5" s="28">
        <v>550</v>
      </c>
      <c r="G5" s="28">
        <v>550</v>
      </c>
      <c r="H5" s="28">
        <v>550</v>
      </c>
      <c r="I5" s="28">
        <v>550</v>
      </c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</row>
    <row r="6" spans="1:57" ht="15.75" customHeight="1" x14ac:dyDescent="0.2">
      <c r="A6" s="24" t="s">
        <v>70</v>
      </c>
      <c r="B6" s="28">
        <f t="shared" ref="B6:I6" si="0">B5*1.62</f>
        <v>891.00000000000011</v>
      </c>
      <c r="C6" s="28">
        <f t="shared" si="0"/>
        <v>891.00000000000011</v>
      </c>
      <c r="D6" s="28">
        <f t="shared" si="0"/>
        <v>891.00000000000011</v>
      </c>
      <c r="E6" s="28">
        <f t="shared" si="0"/>
        <v>891.00000000000011</v>
      </c>
      <c r="F6" s="28">
        <f t="shared" si="0"/>
        <v>891.00000000000011</v>
      </c>
      <c r="G6" s="28">
        <f t="shared" si="0"/>
        <v>891.00000000000011</v>
      </c>
      <c r="H6" s="28">
        <f t="shared" si="0"/>
        <v>891.00000000000011</v>
      </c>
      <c r="I6" s="28">
        <f t="shared" si="0"/>
        <v>891.00000000000011</v>
      </c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</row>
    <row r="7" spans="1:57" ht="15.75" customHeight="1" x14ac:dyDescent="0.2">
      <c r="A7" s="24" t="s">
        <v>71</v>
      </c>
      <c r="B7" s="28">
        <f t="shared" ref="B7:E7" si="1">B6*365</f>
        <v>325215.00000000006</v>
      </c>
      <c r="C7" s="28">
        <f t="shared" si="1"/>
        <v>325215.00000000006</v>
      </c>
      <c r="D7" s="28">
        <f t="shared" si="1"/>
        <v>325215.00000000006</v>
      </c>
      <c r="E7" s="28">
        <f t="shared" si="1"/>
        <v>325215.00000000006</v>
      </c>
      <c r="F7" s="28">
        <f t="shared" ref="F7:I7" si="2">F6*365</f>
        <v>325215.00000000006</v>
      </c>
      <c r="G7" s="28">
        <f t="shared" si="2"/>
        <v>325215.00000000006</v>
      </c>
      <c r="H7" s="28">
        <f t="shared" si="2"/>
        <v>325215.00000000006</v>
      </c>
      <c r="I7" s="28">
        <f t="shared" si="2"/>
        <v>325215.00000000006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</row>
    <row r="8" spans="1:57" ht="15.75" customHeight="1" x14ac:dyDescent="0.2">
      <c r="A8" s="26"/>
      <c r="B8" s="26"/>
      <c r="C8" s="26"/>
      <c r="D8" s="26"/>
      <c r="E8" s="26"/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</row>
    <row r="9" spans="1:57" ht="15.75" customHeight="1" x14ac:dyDescent="0.25">
      <c r="A9" s="111" t="s">
        <v>72</v>
      </c>
      <c r="B9" s="112"/>
      <c r="C9" s="112"/>
      <c r="D9" s="112"/>
      <c r="E9" s="112"/>
      <c r="F9" s="112"/>
      <c r="G9" s="112"/>
      <c r="H9" s="112"/>
      <c r="I9" s="110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</row>
    <row r="10" spans="1:57" ht="15.75" customHeight="1" x14ac:dyDescent="0.2">
      <c r="A10" s="24" t="s">
        <v>40</v>
      </c>
      <c r="B10" s="25">
        <v>2015</v>
      </c>
      <c r="C10" s="25">
        <v>2016</v>
      </c>
      <c r="D10" s="25">
        <v>2017</v>
      </c>
      <c r="E10" s="25">
        <v>2018</v>
      </c>
      <c r="F10" s="25">
        <v>2019</v>
      </c>
      <c r="G10" s="25">
        <v>2020</v>
      </c>
      <c r="H10" s="25">
        <v>2021</v>
      </c>
      <c r="I10" s="25">
        <v>2022</v>
      </c>
      <c r="J10" s="25">
        <v>2023</v>
      </c>
      <c r="K10" s="26">
        <v>2024</v>
      </c>
      <c r="L10" s="25">
        <v>2025</v>
      </c>
      <c r="M10" s="25">
        <v>2026</v>
      </c>
      <c r="N10" s="26">
        <v>2027</v>
      </c>
      <c r="O10" s="25">
        <v>2028</v>
      </c>
      <c r="P10" s="25">
        <v>2029</v>
      </c>
      <c r="Q10" s="26">
        <v>2030</v>
      </c>
      <c r="R10" s="25">
        <v>2031</v>
      </c>
      <c r="S10" s="25">
        <v>2032</v>
      </c>
      <c r="T10" s="26">
        <v>2033</v>
      </c>
      <c r="U10" s="25">
        <v>2034</v>
      </c>
      <c r="V10" s="25">
        <v>2035</v>
      </c>
      <c r="W10" s="26">
        <v>2036</v>
      </c>
      <c r="X10" s="25">
        <v>2037</v>
      </c>
      <c r="Y10" s="25">
        <v>2038</v>
      </c>
      <c r="Z10" s="26">
        <v>2039</v>
      </c>
      <c r="AA10" s="25">
        <v>2040</v>
      </c>
      <c r="AB10" s="25">
        <v>2041</v>
      </c>
      <c r="AC10" s="26">
        <v>2042</v>
      </c>
      <c r="AD10" s="25">
        <v>2043</v>
      </c>
      <c r="AE10" s="25">
        <v>2044</v>
      </c>
      <c r="AF10" s="26">
        <v>2045</v>
      </c>
      <c r="AG10" s="25">
        <v>2046</v>
      </c>
      <c r="AH10" s="25">
        <v>2047</v>
      </c>
      <c r="AI10" s="26">
        <v>2048</v>
      </c>
      <c r="AJ10" s="25">
        <v>2049</v>
      </c>
      <c r="AK10" s="25">
        <v>2050</v>
      </c>
    </row>
    <row r="11" spans="1:57" ht="15.75" customHeight="1" x14ac:dyDescent="0.2">
      <c r="A11" s="24" t="s">
        <v>73</v>
      </c>
      <c r="B11" s="31">
        <v>788975</v>
      </c>
      <c r="C11" s="31">
        <v>882716</v>
      </c>
      <c r="D11" s="31">
        <v>842081</v>
      </c>
      <c r="E11" s="31">
        <v>829273</v>
      </c>
      <c r="F11" s="26">
        <v>895528</v>
      </c>
      <c r="G11" s="26">
        <v>715671</v>
      </c>
      <c r="H11" s="26">
        <v>753330</v>
      </c>
      <c r="I11" s="26">
        <v>894480</v>
      </c>
      <c r="J11" s="26" cm="1">
        <f t="array" ref="J11">TREND(G11:I11,G10:I10,J10)</f>
        <v>966636</v>
      </c>
      <c r="K11" s="26" cm="1">
        <f t="array" ref="K11">TREND(G11:I11,G10:I10,K10)</f>
        <v>1056040.5</v>
      </c>
      <c r="L11" s="26">
        <f>K11*Population!D$29</f>
        <v>1063220.4275245992</v>
      </c>
      <c r="M11" s="26">
        <f>L11*Population!E$29</f>
        <v>1070836.5427807432</v>
      </c>
      <c r="N11" s="26">
        <f>M11*Population!F$29</f>
        <v>1078234.5641711149</v>
      </c>
      <c r="O11" s="26">
        <f>N11*Population!G$29</f>
        <v>1085632.5855614867</v>
      </c>
      <c r="P11" s="26">
        <f>O11*Population!H$29</f>
        <v>1093030.6069518584</v>
      </c>
      <c r="Q11" s="26">
        <f>P11*Population!I$29</f>
        <v>1111783.5747667616</v>
      </c>
      <c r="R11" s="26">
        <f>Q11*Population!J$29</f>
        <v>1107826.6497326</v>
      </c>
      <c r="S11" s="26">
        <f>R11*Population!K$29</f>
        <v>1115224.6711229719</v>
      </c>
      <c r="T11" s="26">
        <f>S11*Population!L$29</f>
        <v>1122622.6925133436</v>
      </c>
      <c r="U11" s="26">
        <f>T11*Population!M$29</f>
        <v>1130020.7139037154</v>
      </c>
      <c r="V11" s="26">
        <f>U11*Population!N$29</f>
        <v>1152660.6567311026</v>
      </c>
      <c r="W11" s="26">
        <f>V11*Population!O$29</f>
        <v>1144816.7566844588</v>
      </c>
      <c r="X11" s="26">
        <f>W11*Population!P$29</f>
        <v>1152214.7780748305</v>
      </c>
      <c r="Y11" s="26">
        <f>X11*Population!Q$29</f>
        <v>1159612.7994652006</v>
      </c>
      <c r="Z11" s="26">
        <f>Y11*Population!R$29</f>
        <v>1167010.8208555724</v>
      </c>
      <c r="AA11" s="26">
        <f>Z11*Population!S$29</f>
        <v>1185777.624457319</v>
      </c>
      <c r="AB11" s="26">
        <f>AA11*Population!T$29</f>
        <v>1181806.8636363158</v>
      </c>
      <c r="AC11" s="26">
        <f>AB11*Population!U$29</f>
        <v>1189204.8850266875</v>
      </c>
      <c r="AD11" s="26">
        <f>AC11*Population!V$29</f>
        <v>1196602.9064170595</v>
      </c>
      <c r="AE11" s="26">
        <f>AD11*Population!W$29</f>
        <v>1204000.9278074312</v>
      </c>
      <c r="AF11" s="26">
        <f>AE11*Population!X$29</f>
        <v>1211300.8544836785</v>
      </c>
      <c r="AG11" s="26">
        <f>AF11*Population!Y$29</f>
        <v>1218796.970588173</v>
      </c>
      <c r="AH11" s="26">
        <f>AG11*Population!Z$29</f>
        <v>1226194.9919785447</v>
      </c>
      <c r="AI11" s="26">
        <f>AH11*Population!AA$29</f>
        <v>1233593.0133689165</v>
      </c>
      <c r="AJ11" s="26">
        <f>AI11*Population!AB$29</f>
        <v>1240991.0347592882</v>
      </c>
      <c r="AK11" s="26">
        <f>AJ11*Population!AC$29</f>
        <v>1229522.0197214587</v>
      </c>
    </row>
    <row r="12" spans="1:57" ht="15.75" customHeight="1" x14ac:dyDescent="0.2">
      <c r="A12" s="26"/>
      <c r="B12" s="26"/>
      <c r="C12" s="26"/>
      <c r="D12" s="26"/>
      <c r="E12" s="26"/>
      <c r="F12" s="26"/>
      <c r="G12" s="26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</row>
    <row r="13" spans="1:57" ht="15.75" customHeight="1" x14ac:dyDescent="0.2">
      <c r="A13" s="26"/>
      <c r="B13" s="26"/>
      <c r="C13" s="26"/>
      <c r="D13" s="26"/>
      <c r="E13" s="26"/>
      <c r="F13" s="26"/>
      <c r="G13" s="26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</row>
    <row r="14" spans="1:57" ht="15.75" customHeight="1" x14ac:dyDescent="0.2">
      <c r="A14" s="26"/>
      <c r="B14" s="26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</row>
    <row r="15" spans="1:57" ht="15.75" customHeight="1" x14ac:dyDescent="0.2">
      <c r="A15" s="26"/>
      <c r="B15" s="26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</row>
    <row r="16" spans="1:57" ht="15.75" customHeight="1" x14ac:dyDescent="0.25">
      <c r="A16" s="113" t="s">
        <v>74</v>
      </c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2"/>
      <c r="P16" s="112"/>
      <c r="Q16" s="112"/>
      <c r="R16" s="112"/>
      <c r="S16" s="112"/>
      <c r="T16" s="112"/>
      <c r="U16" s="112"/>
      <c r="V16" s="112"/>
      <c r="W16" s="112"/>
      <c r="X16" s="112"/>
      <c r="Y16" s="112"/>
      <c r="Z16" s="112"/>
      <c r="AA16" s="112"/>
      <c r="AB16" s="112"/>
      <c r="AC16" s="112"/>
      <c r="AD16" s="112"/>
      <c r="AE16" s="112"/>
      <c r="AF16" s="112"/>
      <c r="AG16" s="112"/>
      <c r="AH16" s="112"/>
      <c r="AI16" s="112"/>
      <c r="AJ16" s="112"/>
      <c r="AK16" s="112"/>
      <c r="AL16" s="112"/>
      <c r="AM16" s="112"/>
      <c r="AN16" s="112"/>
      <c r="AO16" s="112"/>
      <c r="AP16" s="112"/>
      <c r="AQ16" s="112"/>
      <c r="AR16" s="112"/>
      <c r="AS16" s="112"/>
      <c r="AT16" s="112"/>
      <c r="AU16" s="112"/>
      <c r="AV16" s="112"/>
      <c r="AW16" s="112"/>
      <c r="AX16" s="112"/>
      <c r="AY16" s="112"/>
      <c r="AZ16" s="112"/>
      <c r="BA16" s="112"/>
      <c r="BB16" s="112"/>
      <c r="BC16" s="112"/>
      <c r="BD16" s="112"/>
      <c r="BE16" s="112"/>
    </row>
    <row r="17" spans="1:57" ht="15.75" customHeight="1" x14ac:dyDescent="0.2">
      <c r="A17" s="29" t="s">
        <v>40</v>
      </c>
      <c r="B17" s="19">
        <v>2015</v>
      </c>
      <c r="C17" s="19">
        <v>2016</v>
      </c>
      <c r="D17" s="19">
        <v>2017</v>
      </c>
      <c r="E17" s="19">
        <v>2018</v>
      </c>
      <c r="F17" s="19">
        <v>2019</v>
      </c>
      <c r="G17" s="19">
        <v>2020</v>
      </c>
      <c r="H17" s="19">
        <v>2021</v>
      </c>
      <c r="I17" s="19">
        <v>2022</v>
      </c>
      <c r="J17" s="19">
        <v>2023</v>
      </c>
      <c r="K17" s="19">
        <v>2024</v>
      </c>
      <c r="L17" s="19">
        <v>2025</v>
      </c>
      <c r="M17" s="19">
        <v>2026</v>
      </c>
      <c r="N17" s="19">
        <v>2027</v>
      </c>
      <c r="O17" s="19">
        <v>2028</v>
      </c>
      <c r="P17" s="19">
        <v>2029</v>
      </c>
      <c r="Q17" s="19">
        <v>2030</v>
      </c>
      <c r="R17" s="19">
        <v>2031</v>
      </c>
      <c r="S17" s="19">
        <v>2032</v>
      </c>
      <c r="T17" s="19">
        <v>2033</v>
      </c>
      <c r="U17" s="19">
        <v>2034</v>
      </c>
      <c r="V17" s="19">
        <v>2035</v>
      </c>
      <c r="W17" s="19">
        <v>2036</v>
      </c>
      <c r="X17" s="19">
        <v>2037</v>
      </c>
      <c r="Y17" s="19">
        <v>2038</v>
      </c>
      <c r="Z17" s="19">
        <v>2039</v>
      </c>
      <c r="AA17" s="19">
        <v>2040</v>
      </c>
      <c r="AB17" s="19">
        <v>2041</v>
      </c>
      <c r="AC17" s="19">
        <v>2042</v>
      </c>
      <c r="AD17" s="19">
        <v>2043</v>
      </c>
      <c r="AE17" s="19">
        <v>2044</v>
      </c>
      <c r="AF17" s="19">
        <v>2045</v>
      </c>
      <c r="AG17" s="19">
        <v>2046</v>
      </c>
      <c r="AH17" s="19">
        <v>2047</v>
      </c>
      <c r="AI17" s="19">
        <v>2048</v>
      </c>
      <c r="AJ17" s="19">
        <v>2049</v>
      </c>
      <c r="AK17" s="19">
        <v>2050</v>
      </c>
    </row>
    <row r="18" spans="1:57" ht="15.75" customHeight="1" x14ac:dyDescent="0.2">
      <c r="A18" s="29" t="s">
        <v>75</v>
      </c>
      <c r="B18" s="29">
        <f>$F$3</f>
        <v>28449.8</v>
      </c>
      <c r="C18" s="29">
        <f t="shared" ref="C18:AK18" si="3">$F$3</f>
        <v>28449.8</v>
      </c>
      <c r="D18" s="29">
        <f t="shared" si="3"/>
        <v>28449.8</v>
      </c>
      <c r="E18" s="29">
        <f t="shared" si="3"/>
        <v>28449.8</v>
      </c>
      <c r="F18" s="29">
        <f t="shared" si="3"/>
        <v>28449.8</v>
      </c>
      <c r="G18" s="29">
        <f t="shared" si="3"/>
        <v>28449.8</v>
      </c>
      <c r="H18" s="29">
        <f t="shared" si="3"/>
        <v>28449.8</v>
      </c>
      <c r="I18" s="29">
        <f t="shared" si="3"/>
        <v>28449.8</v>
      </c>
      <c r="J18" s="29">
        <f t="shared" si="3"/>
        <v>28449.8</v>
      </c>
      <c r="K18" s="29">
        <f t="shared" si="3"/>
        <v>28449.8</v>
      </c>
      <c r="L18" s="29">
        <f t="shared" si="3"/>
        <v>28449.8</v>
      </c>
      <c r="M18" s="29">
        <f t="shared" si="3"/>
        <v>28449.8</v>
      </c>
      <c r="N18" s="29">
        <f t="shared" si="3"/>
        <v>28449.8</v>
      </c>
      <c r="O18" s="29">
        <f t="shared" si="3"/>
        <v>28449.8</v>
      </c>
      <c r="P18" s="29">
        <f t="shared" si="3"/>
        <v>28449.8</v>
      </c>
      <c r="Q18" s="29">
        <f t="shared" si="3"/>
        <v>28449.8</v>
      </c>
      <c r="R18" s="29">
        <f t="shared" si="3"/>
        <v>28449.8</v>
      </c>
      <c r="S18" s="29">
        <f t="shared" si="3"/>
        <v>28449.8</v>
      </c>
      <c r="T18" s="29">
        <f t="shared" si="3"/>
        <v>28449.8</v>
      </c>
      <c r="U18" s="29">
        <f t="shared" si="3"/>
        <v>28449.8</v>
      </c>
      <c r="V18" s="29">
        <f t="shared" si="3"/>
        <v>28449.8</v>
      </c>
      <c r="W18" s="29">
        <f t="shared" si="3"/>
        <v>28449.8</v>
      </c>
      <c r="X18" s="29">
        <f t="shared" si="3"/>
        <v>28449.8</v>
      </c>
      <c r="Y18" s="29">
        <f t="shared" si="3"/>
        <v>28449.8</v>
      </c>
      <c r="Z18" s="29">
        <f t="shared" si="3"/>
        <v>28449.8</v>
      </c>
      <c r="AA18" s="29">
        <f t="shared" si="3"/>
        <v>28449.8</v>
      </c>
      <c r="AB18" s="29">
        <f t="shared" si="3"/>
        <v>28449.8</v>
      </c>
      <c r="AC18" s="29">
        <f t="shared" si="3"/>
        <v>28449.8</v>
      </c>
      <c r="AD18" s="29">
        <f t="shared" si="3"/>
        <v>28449.8</v>
      </c>
      <c r="AE18" s="29">
        <f t="shared" si="3"/>
        <v>28449.8</v>
      </c>
      <c r="AF18" s="29">
        <f t="shared" si="3"/>
        <v>28449.8</v>
      </c>
      <c r="AG18" s="29">
        <f t="shared" si="3"/>
        <v>28449.8</v>
      </c>
      <c r="AH18" s="29">
        <f t="shared" si="3"/>
        <v>28449.8</v>
      </c>
      <c r="AI18" s="29">
        <f t="shared" si="3"/>
        <v>28449.8</v>
      </c>
      <c r="AJ18" s="29">
        <f t="shared" si="3"/>
        <v>28449.8</v>
      </c>
      <c r="AK18" s="29">
        <f t="shared" si="3"/>
        <v>28449.8</v>
      </c>
    </row>
    <row r="19" spans="1:57" ht="15.75" customHeight="1" x14ac:dyDescent="0.2">
      <c r="A19" s="29" t="s">
        <v>76</v>
      </c>
      <c r="B19" s="29">
        <f>$F$11</f>
        <v>895528</v>
      </c>
      <c r="C19" s="29">
        <f t="shared" ref="C19:AK19" si="4">$F$11</f>
        <v>895528</v>
      </c>
      <c r="D19" s="29">
        <f t="shared" si="4"/>
        <v>895528</v>
      </c>
      <c r="E19" s="29">
        <f t="shared" si="4"/>
        <v>895528</v>
      </c>
      <c r="F19" s="29">
        <f t="shared" si="4"/>
        <v>895528</v>
      </c>
      <c r="G19" s="29">
        <f t="shared" si="4"/>
        <v>895528</v>
      </c>
      <c r="H19" s="29">
        <f t="shared" si="4"/>
        <v>895528</v>
      </c>
      <c r="I19" s="29">
        <f t="shared" si="4"/>
        <v>895528</v>
      </c>
      <c r="J19" s="29">
        <f t="shared" si="4"/>
        <v>895528</v>
      </c>
      <c r="K19" s="29">
        <f t="shared" si="4"/>
        <v>895528</v>
      </c>
      <c r="L19" s="29">
        <f t="shared" si="4"/>
        <v>895528</v>
      </c>
      <c r="M19" s="29">
        <f t="shared" si="4"/>
        <v>895528</v>
      </c>
      <c r="N19" s="29">
        <f t="shared" si="4"/>
        <v>895528</v>
      </c>
      <c r="O19" s="29">
        <f t="shared" si="4"/>
        <v>895528</v>
      </c>
      <c r="P19" s="29">
        <f t="shared" si="4"/>
        <v>895528</v>
      </c>
      <c r="Q19" s="29">
        <f t="shared" si="4"/>
        <v>895528</v>
      </c>
      <c r="R19" s="29">
        <f t="shared" si="4"/>
        <v>895528</v>
      </c>
      <c r="S19" s="29">
        <f t="shared" si="4"/>
        <v>895528</v>
      </c>
      <c r="T19" s="29">
        <f t="shared" si="4"/>
        <v>895528</v>
      </c>
      <c r="U19" s="29">
        <f t="shared" si="4"/>
        <v>895528</v>
      </c>
      <c r="V19" s="29">
        <f t="shared" si="4"/>
        <v>895528</v>
      </c>
      <c r="W19" s="29">
        <f t="shared" si="4"/>
        <v>895528</v>
      </c>
      <c r="X19" s="29">
        <f t="shared" si="4"/>
        <v>895528</v>
      </c>
      <c r="Y19" s="29">
        <f t="shared" si="4"/>
        <v>895528</v>
      </c>
      <c r="Z19" s="29">
        <f t="shared" si="4"/>
        <v>895528</v>
      </c>
      <c r="AA19" s="29">
        <f t="shared" si="4"/>
        <v>895528</v>
      </c>
      <c r="AB19" s="29">
        <f t="shared" si="4"/>
        <v>895528</v>
      </c>
      <c r="AC19" s="29">
        <f t="shared" si="4"/>
        <v>895528</v>
      </c>
      <c r="AD19" s="29">
        <f t="shared" si="4"/>
        <v>895528</v>
      </c>
      <c r="AE19" s="29">
        <f t="shared" si="4"/>
        <v>895528</v>
      </c>
      <c r="AF19" s="29">
        <f t="shared" si="4"/>
        <v>895528</v>
      </c>
      <c r="AG19" s="29">
        <f t="shared" si="4"/>
        <v>895528</v>
      </c>
      <c r="AH19" s="29">
        <f t="shared" si="4"/>
        <v>895528</v>
      </c>
      <c r="AI19" s="29">
        <f t="shared" si="4"/>
        <v>895528</v>
      </c>
      <c r="AJ19" s="29">
        <f t="shared" si="4"/>
        <v>895528</v>
      </c>
      <c r="AK19" s="29">
        <f t="shared" si="4"/>
        <v>895528</v>
      </c>
    </row>
    <row r="20" spans="1:57" ht="15.75" customHeight="1" x14ac:dyDescent="0.2">
      <c r="A20" s="29" t="s">
        <v>77</v>
      </c>
      <c r="B20" s="29">
        <f>B3/B18</f>
        <v>0.76490520144254093</v>
      </c>
      <c r="C20" s="29">
        <f t="shared" ref="C20:AK20" si="5">C3/C18</f>
        <v>0.75086292346519135</v>
      </c>
      <c r="D20" s="29">
        <f t="shared" si="5"/>
        <v>0.80242743358477042</v>
      </c>
      <c r="E20" s="29">
        <f t="shared" si="5"/>
        <v>0.90323657811302727</v>
      </c>
      <c r="F20" s="29">
        <f t="shared" si="5"/>
        <v>1</v>
      </c>
      <c r="G20" s="29">
        <f t="shared" si="5"/>
        <v>0.44222454990896248</v>
      </c>
      <c r="H20" s="29">
        <f t="shared" si="5"/>
        <v>0.51002116007845399</v>
      </c>
      <c r="I20" s="29">
        <f t="shared" si="5"/>
        <v>0.71728096506829575</v>
      </c>
      <c r="J20" s="29">
        <f t="shared" si="5"/>
        <v>0.83156530684455543</v>
      </c>
      <c r="K20" s="29">
        <f t="shared" si="5"/>
        <v>0.96909351442423519</v>
      </c>
      <c r="L20" s="29">
        <f t="shared" si="5"/>
        <v>0.97568229695494801</v>
      </c>
      <c r="M20" s="29">
        <f t="shared" si="5"/>
        <v>0.98267135457142829</v>
      </c>
      <c r="N20" s="29">
        <f t="shared" si="5"/>
        <v>0.98946027464502495</v>
      </c>
      <c r="O20" s="29">
        <f t="shared" si="5"/>
        <v>0.9962491947186215</v>
      </c>
      <c r="P20" s="29">
        <f t="shared" si="5"/>
        <v>1.003038114792218</v>
      </c>
      <c r="Q20" s="29">
        <f t="shared" si="5"/>
        <v>1.0202470944531585</v>
      </c>
      <c r="R20" s="29">
        <f t="shared" si="5"/>
        <v>1.0166159549394098</v>
      </c>
      <c r="S20" s="29">
        <f t="shared" si="5"/>
        <v>1.0234048750130067</v>
      </c>
      <c r="T20" s="29">
        <f t="shared" si="5"/>
        <v>1.0301937950866034</v>
      </c>
      <c r="U20" s="29">
        <f t="shared" si="5"/>
        <v>1.0369827151601998</v>
      </c>
      <c r="V20" s="29">
        <f t="shared" si="5"/>
        <v>1.0577586435085504</v>
      </c>
      <c r="W20" s="29">
        <f t="shared" si="5"/>
        <v>1.0505605553073931</v>
      </c>
      <c r="X20" s="29">
        <f t="shared" si="5"/>
        <v>1.0573494753809898</v>
      </c>
      <c r="Y20" s="29">
        <f t="shared" si="5"/>
        <v>1.0641383954545849</v>
      </c>
      <c r="Z20" s="29">
        <f t="shared" si="5"/>
        <v>1.0709273155281813</v>
      </c>
      <c r="AA20" s="29">
        <f t="shared" si="5"/>
        <v>1.0881489918340865</v>
      </c>
      <c r="AB20" s="29">
        <f t="shared" si="5"/>
        <v>1.0845051556753746</v>
      </c>
      <c r="AC20" s="29">
        <f t="shared" si="5"/>
        <v>1.0912940757489713</v>
      </c>
      <c r="AD20" s="29">
        <f t="shared" si="5"/>
        <v>1.098082995822568</v>
      </c>
      <c r="AE20" s="29">
        <f t="shared" si="5"/>
        <v>1.1048719158961646</v>
      </c>
      <c r="AF20" s="29">
        <f t="shared" si="5"/>
        <v>1.1115708176880219</v>
      </c>
      <c r="AG20" s="29">
        <f t="shared" si="5"/>
        <v>1.1184497560433564</v>
      </c>
      <c r="AH20" s="29">
        <f t="shared" si="5"/>
        <v>1.1252386761169531</v>
      </c>
      <c r="AI20" s="29">
        <f t="shared" si="5"/>
        <v>1.1320275961905497</v>
      </c>
      <c r="AJ20" s="29">
        <f t="shared" si="5"/>
        <v>1.1388165162641462</v>
      </c>
      <c r="AK20" s="29">
        <f t="shared" si="5"/>
        <v>1.128291779674977</v>
      </c>
    </row>
    <row r="21" spans="1:57" ht="15.75" customHeight="1" x14ac:dyDescent="0.2">
      <c r="A21" s="29" t="s">
        <v>78</v>
      </c>
      <c r="B21" s="28">
        <f>B11/B19</f>
        <v>0.88101656229620962</v>
      </c>
      <c r="C21" s="28">
        <f t="shared" ref="C21:AK21" si="6">C11/C19</f>
        <v>0.98569335632163368</v>
      </c>
      <c r="D21" s="28">
        <f t="shared" si="6"/>
        <v>0.94031789067455174</v>
      </c>
      <c r="E21" s="28">
        <f t="shared" si="6"/>
        <v>0.92601571363486124</v>
      </c>
      <c r="F21" s="28">
        <f t="shared" si="6"/>
        <v>1</v>
      </c>
      <c r="G21" s="28">
        <f t="shared" si="6"/>
        <v>0.79916094192476395</v>
      </c>
      <c r="H21" s="28">
        <f t="shared" si="6"/>
        <v>0.841213228397102</v>
      </c>
      <c r="I21" s="28">
        <f t="shared" si="6"/>
        <v>0.99882974066695851</v>
      </c>
      <c r="J21" s="28">
        <f t="shared" si="6"/>
        <v>1.0794034357384694</v>
      </c>
      <c r="K21" s="28">
        <f t="shared" si="6"/>
        <v>1.1792378351095667</v>
      </c>
      <c r="L21" s="28">
        <f t="shared" si="6"/>
        <v>1.1872553706021467</v>
      </c>
      <c r="M21" s="28">
        <f t="shared" si="6"/>
        <v>1.1957599793426261</v>
      </c>
      <c r="N21" s="28">
        <f t="shared" si="6"/>
        <v>1.2040210514591558</v>
      </c>
      <c r="O21" s="28">
        <f t="shared" si="6"/>
        <v>1.2122821235756858</v>
      </c>
      <c r="P21" s="28">
        <f t="shared" si="6"/>
        <v>1.2205431956922155</v>
      </c>
      <c r="Q21" s="28">
        <f t="shared" si="6"/>
        <v>1.2414838785239117</v>
      </c>
      <c r="R21" s="28">
        <f t="shared" si="6"/>
        <v>1.2370653399252731</v>
      </c>
      <c r="S21" s="28">
        <f t="shared" si="6"/>
        <v>1.2453264120418033</v>
      </c>
      <c r="T21" s="28">
        <f t="shared" si="6"/>
        <v>1.253587484158333</v>
      </c>
      <c r="U21" s="28">
        <f t="shared" si="6"/>
        <v>1.2618485562748629</v>
      </c>
      <c r="V21" s="28">
        <f t="shared" si="6"/>
        <v>1.2871296673371493</v>
      </c>
      <c r="W21" s="28">
        <f t="shared" si="6"/>
        <v>1.2783707005079226</v>
      </c>
      <c r="X21" s="28">
        <f t="shared" si="6"/>
        <v>1.2866317726244523</v>
      </c>
      <c r="Y21" s="28">
        <f t="shared" si="6"/>
        <v>1.2948928447409804</v>
      </c>
      <c r="Z21" s="28">
        <f t="shared" si="6"/>
        <v>1.3031539168575101</v>
      </c>
      <c r="AA21" s="28">
        <f t="shared" si="6"/>
        <v>1.3241100495543623</v>
      </c>
      <c r="AB21" s="28">
        <f t="shared" si="6"/>
        <v>1.3196760610905698</v>
      </c>
      <c r="AC21" s="28">
        <f t="shared" si="6"/>
        <v>1.3279371332070997</v>
      </c>
      <c r="AD21" s="28">
        <f t="shared" si="6"/>
        <v>1.3361982053236297</v>
      </c>
      <c r="AE21" s="28">
        <f t="shared" si="6"/>
        <v>1.3444592774401596</v>
      </c>
      <c r="AF21" s="28">
        <f t="shared" si="6"/>
        <v>1.3526108111456911</v>
      </c>
      <c r="AG21" s="28">
        <f t="shared" si="6"/>
        <v>1.3609814216732175</v>
      </c>
      <c r="AH21" s="28">
        <f t="shared" si="6"/>
        <v>1.3692424937897472</v>
      </c>
      <c r="AI21" s="28">
        <f t="shared" si="6"/>
        <v>1.3775035659062771</v>
      </c>
      <c r="AJ21" s="28">
        <f t="shared" si="6"/>
        <v>1.3857646380228068</v>
      </c>
      <c r="AK21" s="28">
        <f t="shared" si="6"/>
        <v>1.3729576514876796</v>
      </c>
    </row>
    <row r="22" spans="1:57" ht="15.75" customHeight="1" x14ac:dyDescent="0.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</row>
    <row r="23" spans="1:57" ht="15.75" customHeight="1" x14ac:dyDescent="0.2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</row>
    <row r="24" spans="1:57" ht="15.75" customHeight="1" x14ac:dyDescent="0.2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</row>
    <row r="25" spans="1:57" ht="15.75" customHeight="1" x14ac:dyDescent="0.2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</row>
    <row r="26" spans="1:57" ht="15.75" customHeight="1" x14ac:dyDescent="0.2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</row>
    <row r="27" spans="1:57" ht="15.75" customHeight="1" x14ac:dyDescent="0.2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</row>
    <row r="28" spans="1:57" ht="15.75" customHeight="1" x14ac:dyDescent="0.2">
      <c r="A28" s="26"/>
      <c r="B28" s="26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  <c r="AB28" s="26"/>
      <c r="AC28" s="26"/>
      <c r="AD28" s="26"/>
      <c r="AE28" s="26"/>
      <c r="AF28" s="26"/>
      <c r="AG28" s="26"/>
      <c r="AH28" s="26"/>
      <c r="AI28" s="26"/>
      <c r="AJ28" s="26"/>
      <c r="AK28" s="26"/>
      <c r="AL28" s="26"/>
      <c r="AM28" s="26"/>
      <c r="AN28" s="26"/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</row>
    <row r="29" spans="1:57" x14ac:dyDescent="0.25">
      <c r="A29" s="111" t="s">
        <v>66</v>
      </c>
      <c r="B29" s="112"/>
      <c r="C29" s="112"/>
      <c r="D29" s="112"/>
      <c r="E29" s="110"/>
      <c r="F29" s="26"/>
      <c r="G29" s="111" t="s">
        <v>79</v>
      </c>
      <c r="H29" s="112"/>
      <c r="I29" s="112"/>
      <c r="J29" s="112"/>
      <c r="K29" s="112"/>
      <c r="L29" s="112"/>
      <c r="M29" s="112"/>
      <c r="N29" s="112"/>
      <c r="O29" s="110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  <c r="AA29" s="26"/>
      <c r="AB29" s="26"/>
      <c r="AC29" s="26"/>
      <c r="AD29" s="26"/>
      <c r="AE29" s="26"/>
      <c r="AF29" s="26"/>
      <c r="AG29" s="26"/>
      <c r="AH29" s="26"/>
      <c r="AI29" s="26"/>
      <c r="AJ29" s="26"/>
      <c r="AK29" s="26"/>
      <c r="AL29" s="26"/>
      <c r="AM29" s="26"/>
      <c r="AN29" s="26"/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</row>
    <row r="30" spans="1:57" ht="15.75" customHeight="1" x14ac:dyDescent="0.25">
      <c r="A30" s="60"/>
      <c r="B30" s="61"/>
      <c r="C30" s="61"/>
      <c r="D30" s="61"/>
      <c r="E30" s="59"/>
      <c r="F30" s="26"/>
      <c r="G30" s="33"/>
      <c r="H30" s="33"/>
      <c r="I30" s="33"/>
      <c r="J30" s="33"/>
      <c r="K30" s="33"/>
      <c r="L30" s="33"/>
      <c r="M30" s="33"/>
      <c r="N30" s="33"/>
      <c r="O30" s="33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</row>
    <row r="31" spans="1:57" ht="15.75" customHeight="1" x14ac:dyDescent="0.25">
      <c r="A31" s="32"/>
      <c r="B31" s="32"/>
      <c r="C31" s="32"/>
      <c r="D31" s="32"/>
      <c r="E31" s="32"/>
      <c r="F31" s="26"/>
      <c r="G31" s="115" t="s">
        <v>40</v>
      </c>
      <c r="H31" s="109" t="s">
        <v>80</v>
      </c>
      <c r="I31" s="112"/>
      <c r="J31" s="112"/>
      <c r="K31" s="110"/>
      <c r="L31" s="109" t="s">
        <v>81</v>
      </c>
      <c r="M31" s="112"/>
      <c r="N31" s="112"/>
      <c r="O31" s="110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</row>
    <row r="32" spans="1:57" ht="15.75" customHeight="1" x14ac:dyDescent="0.2">
      <c r="A32" s="34" t="s">
        <v>40</v>
      </c>
      <c r="B32" s="109" t="s">
        <v>67</v>
      </c>
      <c r="C32" s="110"/>
      <c r="D32" s="109" t="s">
        <v>68</v>
      </c>
      <c r="E32" s="110"/>
      <c r="F32" s="26"/>
      <c r="G32" s="116"/>
      <c r="H32" s="109" t="s">
        <v>82</v>
      </c>
      <c r="I32" s="110"/>
      <c r="J32" s="109" t="s">
        <v>83</v>
      </c>
      <c r="K32" s="110"/>
      <c r="L32" s="109" t="s">
        <v>82</v>
      </c>
      <c r="M32" s="110"/>
      <c r="N32" s="109" t="s">
        <v>83</v>
      </c>
      <c r="O32" s="110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</row>
    <row r="33" spans="1:57" ht="15.75" customHeight="1" x14ac:dyDescent="0.2">
      <c r="A33" s="35">
        <v>1995</v>
      </c>
      <c r="B33" s="36">
        <v>9563</v>
      </c>
      <c r="C33" s="37"/>
      <c r="D33" s="36">
        <v>9448.2000000000007</v>
      </c>
      <c r="E33" s="37"/>
      <c r="F33" s="26"/>
      <c r="G33" s="38">
        <v>1995</v>
      </c>
      <c r="H33" s="39">
        <v>241625</v>
      </c>
      <c r="I33" s="40"/>
      <c r="J33" s="39">
        <v>376004</v>
      </c>
      <c r="K33" s="41"/>
      <c r="L33" s="39">
        <v>863672</v>
      </c>
      <c r="M33" s="40"/>
      <c r="N33" s="39">
        <v>535998</v>
      </c>
      <c r="O33" s="42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</row>
    <row r="34" spans="1:57" ht="15.75" customHeight="1" x14ac:dyDescent="0.2">
      <c r="A34" s="35">
        <v>1996</v>
      </c>
      <c r="B34" s="36">
        <v>11830.4</v>
      </c>
      <c r="C34" s="37"/>
      <c r="D34" s="36">
        <v>11829.5</v>
      </c>
      <c r="E34" s="37"/>
      <c r="F34" s="26"/>
      <c r="G34" s="38">
        <v>1996</v>
      </c>
      <c r="H34" s="39">
        <v>161026</v>
      </c>
      <c r="I34" s="40"/>
      <c r="J34" s="39">
        <v>466967</v>
      </c>
      <c r="K34" s="41"/>
      <c r="L34" s="39">
        <v>542086</v>
      </c>
      <c r="M34" s="40"/>
      <c r="N34" s="39">
        <v>674141</v>
      </c>
      <c r="O34" s="42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</row>
    <row r="35" spans="1:57" ht="15.75" customHeight="1" x14ac:dyDescent="0.2">
      <c r="A35" s="35">
        <v>1997</v>
      </c>
      <c r="B35" s="36">
        <v>11151.7</v>
      </c>
      <c r="C35" s="37"/>
      <c r="D35" s="36">
        <v>10806</v>
      </c>
      <c r="E35" s="37"/>
      <c r="F35" s="26"/>
      <c r="G35" s="38">
        <v>1997</v>
      </c>
      <c r="H35" s="39">
        <v>190504</v>
      </c>
      <c r="I35" s="40"/>
      <c r="J35" s="39">
        <v>450365</v>
      </c>
      <c r="K35" s="41"/>
      <c r="L35" s="39">
        <v>505759</v>
      </c>
      <c r="M35" s="40"/>
      <c r="N35" s="39">
        <v>644999</v>
      </c>
      <c r="O35" s="42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</row>
    <row r="36" spans="1:57" ht="15.75" customHeight="1" x14ac:dyDescent="0.2">
      <c r="A36" s="35">
        <v>1998</v>
      </c>
      <c r="B36" s="36">
        <v>22989.200000000001</v>
      </c>
      <c r="C36" s="37"/>
      <c r="D36" s="36">
        <v>23675.8</v>
      </c>
      <c r="E36" s="37"/>
      <c r="F36" s="26"/>
      <c r="G36" s="38">
        <v>1998</v>
      </c>
      <c r="H36" s="39">
        <v>260883</v>
      </c>
      <c r="I36" s="40"/>
      <c r="J36" s="39">
        <v>495194</v>
      </c>
      <c r="K36" s="41"/>
      <c r="L36" s="39">
        <v>471807</v>
      </c>
      <c r="M36" s="40"/>
      <c r="N36" s="39">
        <v>712816</v>
      </c>
      <c r="O36" s="42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</row>
    <row r="37" spans="1:57" ht="15.75" customHeight="1" x14ac:dyDescent="0.2">
      <c r="A37" s="35">
        <v>1999</v>
      </c>
      <c r="B37" s="36">
        <v>17432.5</v>
      </c>
      <c r="C37" s="37"/>
      <c r="D37" s="36">
        <v>17670.900000000001</v>
      </c>
      <c r="E37" s="37"/>
      <c r="F37" s="26"/>
      <c r="G37" s="38">
        <v>1999</v>
      </c>
      <c r="H37" s="39">
        <v>263608</v>
      </c>
      <c r="I37" s="40"/>
      <c r="J37" s="39">
        <v>480972</v>
      </c>
      <c r="K37" s="41"/>
      <c r="L37" s="39">
        <v>602953</v>
      </c>
      <c r="M37" s="40"/>
      <c r="N37" s="39">
        <v>746561</v>
      </c>
      <c r="O37" s="42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</row>
    <row r="38" spans="1:57" ht="15.75" customHeight="1" x14ac:dyDescent="0.2">
      <c r="A38" s="35">
        <v>2000</v>
      </c>
      <c r="B38" s="36">
        <v>14353.5</v>
      </c>
      <c r="C38" s="37"/>
      <c r="D38" s="36">
        <v>14549.7</v>
      </c>
      <c r="E38" s="37"/>
      <c r="F38" s="26"/>
      <c r="G38" s="38">
        <v>2000</v>
      </c>
      <c r="H38" s="39">
        <v>244270</v>
      </c>
      <c r="I38" s="40"/>
      <c r="J38" s="39">
        <v>500508</v>
      </c>
      <c r="K38" s="41"/>
      <c r="L38" s="39">
        <v>665245</v>
      </c>
      <c r="M38" s="40"/>
      <c r="N38" s="39">
        <v>731851</v>
      </c>
      <c r="O38" s="42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</row>
    <row r="39" spans="1:57" ht="15.75" customHeight="1" x14ac:dyDescent="0.2">
      <c r="A39" s="35">
        <v>2001</v>
      </c>
      <c r="B39" s="36">
        <v>19882</v>
      </c>
      <c r="C39" s="37"/>
      <c r="D39" s="36">
        <v>19641</v>
      </c>
      <c r="E39" s="37"/>
      <c r="F39" s="26"/>
      <c r="G39" s="38">
        <v>2001</v>
      </c>
      <c r="H39" s="39">
        <v>246986</v>
      </c>
      <c r="I39" s="40"/>
      <c r="J39" s="39">
        <v>500668</v>
      </c>
      <c r="K39" s="41"/>
      <c r="L39" s="39">
        <v>678234</v>
      </c>
      <c r="M39" s="40"/>
      <c r="N39" s="39">
        <v>735293</v>
      </c>
      <c r="O39" s="42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</row>
    <row r="40" spans="1:57" ht="15.75" customHeight="1" x14ac:dyDescent="0.2">
      <c r="A40" s="35">
        <v>2002</v>
      </c>
      <c r="B40" s="36">
        <v>20542</v>
      </c>
      <c r="C40" s="37"/>
      <c r="D40" s="36">
        <v>20052</v>
      </c>
      <c r="E40" s="37"/>
      <c r="F40" s="26"/>
      <c r="G40" s="38">
        <v>2002</v>
      </c>
      <c r="H40" s="39">
        <v>335504</v>
      </c>
      <c r="I40" s="40"/>
      <c r="J40" s="39">
        <v>552800</v>
      </c>
      <c r="K40" s="41"/>
      <c r="L40" s="39">
        <v>755781</v>
      </c>
      <c r="M40" s="40"/>
      <c r="N40" s="39">
        <v>909546</v>
      </c>
      <c r="O40" s="42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</row>
    <row r="41" spans="1:57" ht="15.75" customHeight="1" x14ac:dyDescent="0.2">
      <c r="A41" s="35">
        <v>2003</v>
      </c>
      <c r="B41" s="36">
        <v>19162</v>
      </c>
      <c r="C41" s="37"/>
      <c r="D41" s="36">
        <v>19938</v>
      </c>
      <c r="E41" s="37"/>
      <c r="F41" s="26"/>
      <c r="G41" s="38">
        <v>2003</v>
      </c>
      <c r="H41" s="39">
        <v>167978</v>
      </c>
      <c r="I41" s="30"/>
      <c r="J41" s="39">
        <v>434818</v>
      </c>
      <c r="K41" s="41"/>
      <c r="L41" s="39">
        <v>713415</v>
      </c>
      <c r="M41" s="40"/>
      <c r="N41" s="39">
        <v>752059</v>
      </c>
      <c r="O41" s="42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</row>
    <row r="42" spans="1:57" ht="15.75" customHeight="1" x14ac:dyDescent="0.2">
      <c r="A42" s="35">
        <v>2004</v>
      </c>
      <c r="B42" s="36">
        <v>16830</v>
      </c>
      <c r="C42" s="37"/>
      <c r="D42" s="36">
        <v>16072</v>
      </c>
      <c r="E42" s="37"/>
      <c r="F42" s="26"/>
      <c r="G42" s="38">
        <v>2004</v>
      </c>
      <c r="H42" s="39">
        <v>204623</v>
      </c>
      <c r="I42" s="30"/>
      <c r="J42" s="39">
        <v>435643</v>
      </c>
      <c r="K42" s="41"/>
      <c r="L42" s="39">
        <v>531250</v>
      </c>
      <c r="M42" s="40"/>
      <c r="N42" s="39">
        <v>734532</v>
      </c>
      <c r="O42" s="42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</row>
    <row r="43" spans="1:57" ht="15.75" customHeight="1" x14ac:dyDescent="0.2">
      <c r="A43" s="35">
        <v>2005</v>
      </c>
      <c r="B43" s="36">
        <v>14737</v>
      </c>
      <c r="C43" s="37"/>
      <c r="D43" s="36">
        <v>13664</v>
      </c>
      <c r="E43" s="37"/>
      <c r="F43" s="26"/>
      <c r="G43" s="38">
        <v>2005</v>
      </c>
      <c r="H43" s="39">
        <v>335504</v>
      </c>
      <c r="I43" s="30"/>
      <c r="J43" s="39">
        <v>552800</v>
      </c>
      <c r="K43" s="41"/>
      <c r="L43" s="39">
        <v>755781</v>
      </c>
      <c r="M43" s="40"/>
      <c r="N43" s="39">
        <v>909546</v>
      </c>
      <c r="O43" s="42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</row>
    <row r="44" spans="1:57" ht="15.75" customHeight="1" x14ac:dyDescent="0.2">
      <c r="A44" s="35">
        <v>2006</v>
      </c>
      <c r="B44" s="36">
        <v>13664</v>
      </c>
      <c r="C44" s="37"/>
      <c r="D44" s="36">
        <v>14136.8</v>
      </c>
      <c r="E44" s="37"/>
      <c r="F44" s="26"/>
      <c r="G44" s="38">
        <v>2006</v>
      </c>
      <c r="H44" s="39">
        <v>238448</v>
      </c>
      <c r="I44" s="30"/>
      <c r="J44" s="39">
        <v>460329</v>
      </c>
      <c r="K44" s="41"/>
      <c r="L44" s="39">
        <v>509228</v>
      </c>
      <c r="M44" s="40"/>
      <c r="N44" s="39">
        <v>743463</v>
      </c>
      <c r="O44" s="42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</row>
    <row r="45" spans="1:57" ht="15.75" customHeight="1" x14ac:dyDescent="0.2">
      <c r="A45" s="35">
        <v>2007</v>
      </c>
      <c r="B45" s="36">
        <v>14762</v>
      </c>
      <c r="C45" s="37"/>
      <c r="D45" s="36">
        <v>15245.8</v>
      </c>
      <c r="E45" s="37"/>
      <c r="F45" s="26"/>
      <c r="G45" s="38">
        <v>2007</v>
      </c>
      <c r="H45" s="39">
        <v>296000</v>
      </c>
      <c r="I45" s="30"/>
      <c r="J45" s="39">
        <v>430130</v>
      </c>
      <c r="K45" s="41"/>
      <c r="L45" s="39">
        <v>591278</v>
      </c>
      <c r="M45" s="40"/>
      <c r="N45" s="39">
        <v>786272</v>
      </c>
      <c r="O45" s="42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</row>
    <row r="46" spans="1:57" ht="15.75" customHeight="1" x14ac:dyDescent="0.2">
      <c r="A46" s="35">
        <v>2008</v>
      </c>
      <c r="B46" s="36">
        <v>18705.5</v>
      </c>
      <c r="C46" s="37"/>
      <c r="D46" s="36">
        <v>18919</v>
      </c>
      <c r="E46" s="37"/>
      <c r="F46" s="26"/>
      <c r="G46" s="38">
        <v>2008</v>
      </c>
      <c r="H46" s="39">
        <v>352043</v>
      </c>
      <c r="I46" s="30"/>
      <c r="J46" s="39">
        <v>448934</v>
      </c>
      <c r="K46" s="41"/>
      <c r="L46" s="39">
        <v>729564</v>
      </c>
      <c r="M46" s="40"/>
      <c r="N46" s="39">
        <v>822968</v>
      </c>
      <c r="O46" s="42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</row>
    <row r="47" spans="1:57" ht="15.75" customHeight="1" x14ac:dyDescent="0.2">
      <c r="A47" s="35">
        <v>2009</v>
      </c>
      <c r="B47" s="36">
        <v>14906</v>
      </c>
      <c r="C47" s="37"/>
      <c r="D47" s="36">
        <v>14858.9</v>
      </c>
      <c r="E47" s="37"/>
      <c r="F47" s="26"/>
      <c r="G47" s="38">
        <v>2009</v>
      </c>
      <c r="H47" s="39">
        <v>239276</v>
      </c>
      <c r="I47" s="30"/>
      <c r="J47" s="39">
        <v>472808</v>
      </c>
      <c r="K47" s="41"/>
      <c r="L47" s="39">
        <v>602851</v>
      </c>
      <c r="M47" s="40"/>
      <c r="N47" s="39">
        <v>951063</v>
      </c>
      <c r="O47" s="42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</row>
    <row r="48" spans="1:57" ht="15.75" customHeight="1" x14ac:dyDescent="0.2">
      <c r="A48" s="35">
        <v>2010</v>
      </c>
      <c r="B48" s="36">
        <v>18271.7</v>
      </c>
      <c r="C48" s="37"/>
      <c r="D48" s="36">
        <v>18314.8</v>
      </c>
      <c r="E48" s="37"/>
      <c r="F48" s="26"/>
      <c r="G48" s="38">
        <v>2010</v>
      </c>
      <c r="H48" s="39">
        <v>245447</v>
      </c>
      <c r="I48" s="30"/>
      <c r="J48" s="39">
        <v>519840</v>
      </c>
      <c r="K48" s="41"/>
      <c r="L48" s="39">
        <v>826363</v>
      </c>
      <c r="M48" s="40"/>
      <c r="N48" s="39">
        <v>1020408</v>
      </c>
      <c r="O48" s="42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</row>
    <row r="49" spans="1:57" ht="15.75" customHeight="1" x14ac:dyDescent="0.2">
      <c r="A49" s="35">
        <v>2011</v>
      </c>
      <c r="B49" s="36">
        <v>19996.8</v>
      </c>
      <c r="C49" s="37"/>
      <c r="D49" s="36">
        <v>19704.8</v>
      </c>
      <c r="E49" s="37"/>
      <c r="F49" s="26"/>
      <c r="G49" s="38">
        <v>2011</v>
      </c>
      <c r="H49" s="39">
        <v>252496</v>
      </c>
      <c r="I49" s="30"/>
      <c r="J49" s="39">
        <v>565491</v>
      </c>
      <c r="K49" s="41"/>
      <c r="L49" s="39">
        <v>701599</v>
      </c>
      <c r="M49" s="40"/>
      <c r="N49" s="39">
        <v>1190927</v>
      </c>
      <c r="O49" s="42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</row>
    <row r="50" spans="1:57" ht="15.75" customHeight="1" x14ac:dyDescent="0.2">
      <c r="A50" s="35">
        <v>2012</v>
      </c>
      <c r="B50" s="36">
        <v>26149.5</v>
      </c>
      <c r="C50" s="37"/>
      <c r="D50" s="36">
        <v>24197.8</v>
      </c>
      <c r="E50" s="37"/>
      <c r="F50" s="26"/>
      <c r="G50" s="38">
        <v>2012</v>
      </c>
      <c r="H50" s="39">
        <v>268391</v>
      </c>
      <c r="I50" s="30"/>
      <c r="J50" s="39">
        <v>675186</v>
      </c>
      <c r="K50" s="41"/>
      <c r="L50" s="39">
        <v>872706</v>
      </c>
      <c r="M50" s="40"/>
      <c r="N50" s="39">
        <v>1415822</v>
      </c>
      <c r="O50" s="42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</row>
    <row r="51" spans="1:57" ht="15.75" customHeight="1" x14ac:dyDescent="0.2">
      <c r="A51" s="35">
        <v>2013</v>
      </c>
      <c r="B51" s="36">
        <v>23081.5</v>
      </c>
      <c r="C51" s="37"/>
      <c r="D51" s="36">
        <v>22229.599999999999</v>
      </c>
      <c r="E51" s="37"/>
      <c r="F51" s="26"/>
      <c r="G51" s="38">
        <v>2013</v>
      </c>
      <c r="H51" s="39">
        <v>311555</v>
      </c>
      <c r="I51" s="30"/>
      <c r="J51" s="39">
        <v>816166</v>
      </c>
      <c r="K51" s="41"/>
      <c r="L51" s="39">
        <v>832559</v>
      </c>
      <c r="M51" s="40"/>
      <c r="N51" s="39">
        <v>1550281</v>
      </c>
      <c r="O51" s="42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</row>
    <row r="52" spans="1:57" ht="15.75" customHeight="1" x14ac:dyDescent="0.2">
      <c r="A52" s="35">
        <v>2014</v>
      </c>
      <c r="B52" s="36">
        <v>22377.1</v>
      </c>
      <c r="C52" s="37"/>
      <c r="D52" s="36">
        <v>21998.2</v>
      </c>
      <c r="E52" s="37"/>
      <c r="F52" s="26"/>
      <c r="G52" s="38">
        <v>2014</v>
      </c>
      <c r="H52" s="39">
        <v>295134</v>
      </c>
      <c r="I52" s="30"/>
      <c r="J52" s="39">
        <v>854340</v>
      </c>
      <c r="K52" s="41"/>
      <c r="L52" s="39">
        <v>863031</v>
      </c>
      <c r="M52" s="40"/>
      <c r="N52" s="39">
        <v>1600023</v>
      </c>
      <c r="O52" s="42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</row>
    <row r="53" spans="1:57" ht="15.75" customHeight="1" x14ac:dyDescent="0.2">
      <c r="A53" s="35">
        <v>2015</v>
      </c>
      <c r="B53" s="43">
        <v>21761.4</v>
      </c>
      <c r="C53" s="44"/>
      <c r="D53" s="43">
        <v>21229.8</v>
      </c>
      <c r="E53" s="44"/>
      <c r="F53" s="26"/>
      <c r="G53" s="38">
        <v>2015</v>
      </c>
      <c r="H53" s="46">
        <v>265262</v>
      </c>
      <c r="I53" s="47"/>
      <c r="J53" s="46">
        <v>714177</v>
      </c>
      <c r="K53" s="44"/>
      <c r="L53" s="46">
        <v>788975</v>
      </c>
      <c r="M53" s="44"/>
      <c r="N53" s="46">
        <v>1351636</v>
      </c>
      <c r="O53" s="48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</row>
    <row r="54" spans="1:57" ht="15.75" customHeight="1" x14ac:dyDescent="0.2">
      <c r="A54" s="35">
        <v>2016</v>
      </c>
      <c r="B54" s="43">
        <v>21361.9</v>
      </c>
      <c r="C54" s="45"/>
      <c r="D54" s="43">
        <v>21308.7</v>
      </c>
      <c r="E54" s="44"/>
      <c r="F54" s="26"/>
      <c r="G54" s="38">
        <v>2016</v>
      </c>
      <c r="H54" s="46">
        <v>272873</v>
      </c>
      <c r="I54" s="33"/>
      <c r="J54" s="46">
        <v>724505</v>
      </c>
      <c r="K54" s="49"/>
      <c r="L54" s="46">
        <v>882716</v>
      </c>
      <c r="M54" s="50"/>
      <c r="N54" s="46">
        <v>1608911</v>
      </c>
      <c r="O54" s="48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</row>
    <row r="55" spans="1:57" ht="15.75" customHeight="1" x14ac:dyDescent="0.2">
      <c r="A55" s="35">
        <v>2017</v>
      </c>
      <c r="B55" s="43">
        <v>22828.9</v>
      </c>
      <c r="C55" s="44"/>
      <c r="D55" s="43">
        <v>22087.599999999999</v>
      </c>
      <c r="E55" s="44"/>
      <c r="F55" s="26"/>
      <c r="G55" s="38">
        <v>2017</v>
      </c>
      <c r="H55" s="46">
        <v>242744</v>
      </c>
      <c r="I55" s="48" t="s">
        <v>84</v>
      </c>
      <c r="J55" s="46">
        <v>761755</v>
      </c>
      <c r="K55" s="48" t="s">
        <v>84</v>
      </c>
      <c r="L55" s="46">
        <v>842081</v>
      </c>
      <c r="M55" s="48" t="s">
        <v>84</v>
      </c>
      <c r="N55" s="46">
        <v>1678060</v>
      </c>
      <c r="O55" s="48" t="s">
        <v>84</v>
      </c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</row>
    <row r="56" spans="1:57" ht="15.75" customHeight="1" x14ac:dyDescent="0.2">
      <c r="A56" s="35">
        <v>2018</v>
      </c>
      <c r="B56" s="43">
        <v>25696.9</v>
      </c>
      <c r="C56" s="45"/>
      <c r="D56" s="43">
        <v>25317.9</v>
      </c>
      <c r="E56" s="45"/>
      <c r="F56" s="26"/>
      <c r="G56" s="38">
        <v>2018</v>
      </c>
      <c r="H56" s="46">
        <v>240325</v>
      </c>
      <c r="I56" s="50"/>
      <c r="J56" s="46">
        <v>821867</v>
      </c>
      <c r="K56" s="49"/>
      <c r="L56" s="46">
        <v>829273</v>
      </c>
      <c r="M56" s="50"/>
      <c r="N56" s="46">
        <v>1607487</v>
      </c>
      <c r="O56" s="48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</row>
    <row r="57" spans="1:57" ht="15.75" customHeight="1" x14ac:dyDescent="0.2">
      <c r="A57" s="35">
        <v>2019</v>
      </c>
      <c r="B57" s="45" t="s">
        <v>236</v>
      </c>
      <c r="C57" s="45"/>
      <c r="D57" s="45" t="s">
        <v>237</v>
      </c>
      <c r="E57" s="45"/>
      <c r="F57" s="26"/>
      <c r="G57" s="38">
        <v>2019</v>
      </c>
      <c r="H57" s="49" t="s">
        <v>220</v>
      </c>
      <c r="I57" s="49"/>
      <c r="J57" s="49" t="s">
        <v>221</v>
      </c>
      <c r="K57" s="49"/>
      <c r="L57" s="49" t="s">
        <v>222</v>
      </c>
      <c r="M57" s="49"/>
      <c r="N57" s="49" t="s">
        <v>223</v>
      </c>
      <c r="O57" s="48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</row>
    <row r="58" spans="1:57" ht="15.75" customHeight="1" x14ac:dyDescent="0.2">
      <c r="A58" s="35">
        <v>2020</v>
      </c>
      <c r="B58" s="73" t="s">
        <v>238</v>
      </c>
      <c r="C58" s="45"/>
      <c r="D58" s="45" t="s">
        <v>239</v>
      </c>
      <c r="E58" s="45"/>
      <c r="F58" s="26"/>
      <c r="G58" s="38">
        <v>2020</v>
      </c>
      <c r="H58" s="49" t="s">
        <v>224</v>
      </c>
      <c r="I58" s="49"/>
      <c r="J58" s="49" t="s">
        <v>225</v>
      </c>
      <c r="K58" s="49"/>
      <c r="L58" s="49" t="s">
        <v>226</v>
      </c>
      <c r="M58" s="49"/>
      <c r="N58" s="49" t="s">
        <v>227</v>
      </c>
      <c r="O58" s="48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</row>
    <row r="59" spans="1:57" ht="15.75" customHeight="1" x14ac:dyDescent="0.2">
      <c r="A59" s="35">
        <v>2021</v>
      </c>
      <c r="B59" s="73" t="s">
        <v>240</v>
      </c>
      <c r="C59" s="45"/>
      <c r="D59" s="45" t="s">
        <v>241</v>
      </c>
      <c r="E59" s="45"/>
      <c r="F59" s="26"/>
      <c r="G59" s="38">
        <v>2021</v>
      </c>
      <c r="H59" s="49" t="s">
        <v>228</v>
      </c>
      <c r="I59" s="49"/>
      <c r="J59" s="49" t="s">
        <v>229</v>
      </c>
      <c r="K59" s="49"/>
      <c r="L59" s="49" t="s">
        <v>230</v>
      </c>
      <c r="M59" s="49"/>
      <c r="N59" s="49" t="s">
        <v>231</v>
      </c>
      <c r="O59" s="48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</row>
    <row r="60" spans="1:57" ht="15.75" customHeight="1" x14ac:dyDescent="0.2">
      <c r="A60" s="35">
        <v>2022</v>
      </c>
      <c r="B60" s="73" t="s">
        <v>242</v>
      </c>
      <c r="C60" s="45"/>
      <c r="D60" s="45" t="s">
        <v>243</v>
      </c>
      <c r="E60" s="45"/>
      <c r="F60" s="26"/>
      <c r="G60" s="38">
        <v>2022</v>
      </c>
      <c r="H60" s="49" t="s">
        <v>232</v>
      </c>
      <c r="I60" s="49"/>
      <c r="J60" s="49" t="s">
        <v>233</v>
      </c>
      <c r="K60" s="49"/>
      <c r="L60" s="49" t="s">
        <v>234</v>
      </c>
      <c r="M60" s="49"/>
      <c r="N60" s="49" t="s">
        <v>235</v>
      </c>
      <c r="O60" s="52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</row>
    <row r="61" spans="1:57" ht="15.75" customHeight="1" x14ac:dyDescent="0.2">
      <c r="A61" s="114" t="s">
        <v>85</v>
      </c>
      <c r="B61" s="110"/>
      <c r="C61" s="51"/>
      <c r="D61" s="51"/>
      <c r="E61" s="33"/>
      <c r="F61" s="26"/>
      <c r="G61" s="114" t="s">
        <v>86</v>
      </c>
      <c r="H61" s="110"/>
      <c r="I61" s="51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</row>
    <row r="62" spans="1:57" ht="15.75" customHeight="1" x14ac:dyDescent="0.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</row>
    <row r="63" spans="1:57" ht="15.75" customHeight="1" x14ac:dyDescent="0.2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</row>
    <row r="64" spans="1:57" ht="15.75" customHeight="1" x14ac:dyDescent="0.2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</row>
    <row r="65" spans="1:57" ht="15.75" customHeight="1" x14ac:dyDescent="0.2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</row>
    <row r="66" spans="1:57" ht="15.75" customHeight="1" x14ac:dyDescent="0.2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</row>
    <row r="67" spans="1:57" ht="15.75" customHeight="1" x14ac:dyDescent="0.2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</row>
    <row r="68" spans="1:57" ht="15.75" customHeight="1" x14ac:dyDescent="0.2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</row>
    <row r="69" spans="1:57" ht="15.75" customHeight="1" x14ac:dyDescent="0.2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</row>
    <row r="70" spans="1:57" ht="15.75" customHeight="1" x14ac:dyDescent="0.2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</row>
    <row r="71" spans="1:57" ht="15.75" customHeight="1" x14ac:dyDescent="0.2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</row>
    <row r="72" spans="1:57" ht="15.75" customHeight="1" x14ac:dyDescent="0.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</row>
    <row r="73" spans="1:57" ht="15.75" customHeight="1" x14ac:dyDescent="0.2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</row>
    <row r="74" spans="1:57" ht="15.75" customHeight="1" x14ac:dyDescent="0.2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</row>
    <row r="75" spans="1:57" ht="15.75" customHeight="1" x14ac:dyDescent="0.2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</row>
    <row r="76" spans="1:57" ht="15.75" customHeight="1" x14ac:dyDescent="0.2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</row>
    <row r="77" spans="1:57" ht="15.75" customHeight="1" x14ac:dyDescent="0.2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</row>
    <row r="78" spans="1:57" ht="15.75" customHeight="1" x14ac:dyDescent="0.2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</row>
    <row r="79" spans="1:57" ht="15.75" customHeight="1" x14ac:dyDescent="0.2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</row>
    <row r="80" spans="1:57" ht="15.75" customHeight="1" x14ac:dyDescent="0.2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</row>
    <row r="81" spans="1:57" ht="15.75" customHeight="1" x14ac:dyDescent="0.2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</row>
    <row r="82" spans="1:57" ht="15.75" customHeight="1" x14ac:dyDescent="0.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</row>
    <row r="83" spans="1:57" ht="15.75" customHeight="1" x14ac:dyDescent="0.2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</row>
    <row r="84" spans="1:57" ht="15.75" customHeight="1" x14ac:dyDescent="0.2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</row>
    <row r="85" spans="1:57" ht="15.75" customHeight="1" x14ac:dyDescent="0.2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</row>
    <row r="86" spans="1:57" ht="15.75" customHeight="1" x14ac:dyDescent="0.2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</row>
    <row r="87" spans="1:57" ht="15.75" customHeight="1" x14ac:dyDescent="0.2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</row>
    <row r="88" spans="1:57" ht="15.75" customHeight="1" x14ac:dyDescent="0.2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</row>
    <row r="89" spans="1:57" ht="15.75" customHeight="1" x14ac:dyDescent="0.2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</row>
    <row r="90" spans="1:57" ht="15.75" customHeight="1" x14ac:dyDescent="0.2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</row>
    <row r="91" spans="1:57" ht="15.75" customHeight="1" x14ac:dyDescent="0.2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</row>
    <row r="92" spans="1:57" ht="15.75" customHeight="1" x14ac:dyDescent="0.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</row>
    <row r="93" spans="1:57" ht="15.75" customHeight="1" x14ac:dyDescent="0.2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</row>
    <row r="94" spans="1:57" ht="15.75" customHeight="1" x14ac:dyDescent="0.2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</row>
    <row r="95" spans="1:57" ht="15.75" customHeight="1" x14ac:dyDescent="0.2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</row>
    <row r="96" spans="1:57" ht="15.75" customHeight="1" x14ac:dyDescent="0.2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</row>
    <row r="97" spans="1:57" ht="15.75" customHeight="1" x14ac:dyDescent="0.2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</row>
    <row r="98" spans="1:57" ht="15.75" customHeight="1" x14ac:dyDescent="0.2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</row>
    <row r="99" spans="1:57" ht="15.75" customHeight="1" x14ac:dyDescent="0.2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</row>
    <row r="100" spans="1:57" ht="15.75" customHeight="1" x14ac:dyDescent="0.2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</row>
    <row r="101" spans="1:57" ht="15.75" customHeight="1" x14ac:dyDescent="0.2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</row>
    <row r="102" spans="1:57" ht="15.75" customHeight="1" x14ac:dyDescent="0.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</row>
    <row r="103" spans="1:57" ht="15.75" customHeight="1" x14ac:dyDescent="0.2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</row>
    <row r="104" spans="1:57" ht="15.75" customHeight="1" x14ac:dyDescent="0.2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</row>
    <row r="105" spans="1:57" ht="15.75" customHeight="1" x14ac:dyDescent="0.2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</row>
    <row r="106" spans="1:57" ht="15.75" customHeight="1" x14ac:dyDescent="0.2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</row>
    <row r="107" spans="1:57" ht="15.75" customHeight="1" x14ac:dyDescent="0.2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</row>
    <row r="108" spans="1:57" ht="15.75" customHeight="1" x14ac:dyDescent="0.2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</row>
    <row r="109" spans="1:57" ht="15.75" customHeight="1" x14ac:dyDescent="0.2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</row>
    <row r="110" spans="1:57" ht="15.75" customHeight="1" x14ac:dyDescent="0.2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</row>
    <row r="111" spans="1:57" ht="15.75" customHeight="1" x14ac:dyDescent="0.2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</row>
    <row r="112" spans="1:57" ht="15.75" customHeight="1" x14ac:dyDescent="0.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</row>
    <row r="113" spans="1:57" ht="15.75" customHeight="1" x14ac:dyDescent="0.2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</row>
    <row r="114" spans="1:57" ht="15.75" customHeight="1" x14ac:dyDescent="0.2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/>
      <c r="BA114" s="26"/>
      <c r="BB114" s="26"/>
      <c r="BC114" s="26"/>
      <c r="BD114" s="26"/>
      <c r="BE114" s="26"/>
    </row>
    <row r="115" spans="1:57" ht="15.75" customHeight="1" x14ac:dyDescent="0.2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26"/>
      <c r="BA115" s="26"/>
      <c r="BB115" s="26"/>
      <c r="BC115" s="26"/>
      <c r="BD115" s="26"/>
      <c r="BE115" s="26"/>
    </row>
    <row r="116" spans="1:57" ht="15.75" customHeight="1" x14ac:dyDescent="0.2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</row>
    <row r="117" spans="1:57" ht="15.75" customHeight="1" x14ac:dyDescent="0.2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</row>
    <row r="118" spans="1:57" ht="15.75" customHeight="1" x14ac:dyDescent="0.2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</row>
    <row r="119" spans="1:57" ht="15.75" customHeight="1" x14ac:dyDescent="0.2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</row>
    <row r="120" spans="1:57" ht="15.75" customHeight="1" x14ac:dyDescent="0.2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</row>
    <row r="121" spans="1:57" ht="15.75" customHeight="1" x14ac:dyDescent="0.2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</row>
    <row r="122" spans="1:57" ht="15.75" customHeight="1" x14ac:dyDescent="0.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</row>
    <row r="123" spans="1:57" ht="15.75" customHeight="1" x14ac:dyDescent="0.2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</row>
    <row r="124" spans="1:57" ht="15.75" customHeight="1" x14ac:dyDescent="0.2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</row>
    <row r="125" spans="1:57" ht="15.75" customHeight="1" x14ac:dyDescent="0.2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</row>
    <row r="126" spans="1:57" ht="15.75" customHeight="1" x14ac:dyDescent="0.2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</row>
    <row r="127" spans="1:57" ht="15.75" customHeight="1" x14ac:dyDescent="0.2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</row>
    <row r="128" spans="1:57" ht="15.75" customHeight="1" x14ac:dyDescent="0.2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</row>
    <row r="129" spans="1:57" ht="15.75" customHeight="1" x14ac:dyDescent="0.2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</row>
    <row r="130" spans="1:57" ht="15.75" customHeight="1" x14ac:dyDescent="0.2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</row>
    <row r="131" spans="1:57" ht="15.75" customHeight="1" x14ac:dyDescent="0.2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</row>
    <row r="132" spans="1:57" ht="15.75" customHeight="1" x14ac:dyDescent="0.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</row>
    <row r="133" spans="1:57" ht="15.75" customHeight="1" x14ac:dyDescent="0.2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</row>
    <row r="134" spans="1:57" ht="15.75" customHeight="1" x14ac:dyDescent="0.2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</row>
    <row r="135" spans="1:57" ht="15.75" customHeight="1" x14ac:dyDescent="0.2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</row>
    <row r="136" spans="1:57" ht="15.75" customHeight="1" x14ac:dyDescent="0.2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</row>
    <row r="137" spans="1:57" ht="15.75" customHeight="1" x14ac:dyDescent="0.2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/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</row>
    <row r="138" spans="1:57" ht="15.75" customHeight="1" x14ac:dyDescent="0.2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</row>
    <row r="139" spans="1:57" ht="15.75" customHeight="1" x14ac:dyDescent="0.2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</row>
    <row r="140" spans="1:57" ht="15.75" customHeight="1" x14ac:dyDescent="0.2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</row>
    <row r="141" spans="1:57" ht="15.75" customHeight="1" x14ac:dyDescent="0.2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</row>
    <row r="142" spans="1:57" ht="15.75" customHeight="1" x14ac:dyDescent="0.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</row>
    <row r="143" spans="1:57" ht="15.75" customHeight="1" x14ac:dyDescent="0.2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</row>
    <row r="144" spans="1:57" ht="15.75" customHeight="1" x14ac:dyDescent="0.2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</row>
    <row r="145" spans="1:57" ht="15.75" customHeight="1" x14ac:dyDescent="0.2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</row>
    <row r="146" spans="1:57" ht="15.75" customHeight="1" x14ac:dyDescent="0.2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</row>
    <row r="147" spans="1:57" ht="15.75" customHeight="1" x14ac:dyDescent="0.2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</row>
    <row r="148" spans="1:57" ht="15.75" customHeight="1" x14ac:dyDescent="0.2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</row>
    <row r="149" spans="1:57" ht="15.75" customHeight="1" x14ac:dyDescent="0.2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</row>
    <row r="150" spans="1:57" ht="15.75" customHeight="1" x14ac:dyDescent="0.2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</row>
    <row r="151" spans="1:57" ht="15.75" customHeight="1" x14ac:dyDescent="0.2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</row>
    <row r="152" spans="1:57" ht="15.75" customHeight="1" x14ac:dyDescent="0.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</row>
    <row r="153" spans="1:57" ht="15.75" customHeight="1" x14ac:dyDescent="0.2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</row>
    <row r="154" spans="1:57" ht="15.75" customHeight="1" x14ac:dyDescent="0.2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</row>
    <row r="155" spans="1:57" ht="15.75" customHeight="1" x14ac:dyDescent="0.2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</row>
    <row r="156" spans="1:57" ht="15.75" customHeight="1" x14ac:dyDescent="0.2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</row>
    <row r="157" spans="1:57" ht="15.75" customHeight="1" x14ac:dyDescent="0.2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</row>
    <row r="158" spans="1:57" ht="15.75" customHeight="1" x14ac:dyDescent="0.2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</row>
    <row r="159" spans="1:57" ht="15.75" customHeight="1" x14ac:dyDescent="0.2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</row>
    <row r="160" spans="1:57" ht="15.75" customHeight="1" x14ac:dyDescent="0.2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</row>
    <row r="161" spans="1:57" ht="15.75" customHeight="1" x14ac:dyDescent="0.2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/>
      <c r="BD161" s="26"/>
      <c r="BE161" s="26"/>
    </row>
    <row r="162" spans="1:57" ht="15.75" customHeight="1" x14ac:dyDescent="0.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</row>
    <row r="163" spans="1:57" ht="15.75" customHeight="1" x14ac:dyDescent="0.2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</row>
    <row r="164" spans="1:57" ht="15.75" customHeight="1" x14ac:dyDescent="0.2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</row>
    <row r="165" spans="1:57" ht="15.75" customHeight="1" x14ac:dyDescent="0.2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</row>
    <row r="166" spans="1:57" ht="15.75" customHeight="1" x14ac:dyDescent="0.2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</row>
    <row r="167" spans="1:57" ht="15.75" customHeight="1" x14ac:dyDescent="0.2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</row>
    <row r="168" spans="1:57" ht="15.75" customHeight="1" x14ac:dyDescent="0.2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</row>
    <row r="169" spans="1:57" ht="15.75" customHeight="1" x14ac:dyDescent="0.2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</row>
    <row r="170" spans="1:57" ht="15.75" customHeight="1" x14ac:dyDescent="0.2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</row>
    <row r="171" spans="1:57" ht="15.75" customHeight="1" x14ac:dyDescent="0.2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</row>
    <row r="172" spans="1:57" ht="15.75" customHeight="1" x14ac:dyDescent="0.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</row>
    <row r="173" spans="1:57" ht="15.75" customHeight="1" x14ac:dyDescent="0.2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</row>
    <row r="174" spans="1:57" ht="15.75" customHeight="1" x14ac:dyDescent="0.2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</row>
    <row r="175" spans="1:57" ht="15.75" customHeight="1" x14ac:dyDescent="0.2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</row>
    <row r="176" spans="1:57" ht="15.75" customHeight="1" x14ac:dyDescent="0.2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</row>
    <row r="177" spans="1:57" ht="15.75" customHeight="1" x14ac:dyDescent="0.2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</row>
    <row r="178" spans="1:57" ht="15.75" customHeight="1" x14ac:dyDescent="0.2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</row>
    <row r="179" spans="1:57" ht="15.75" customHeight="1" x14ac:dyDescent="0.2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</row>
    <row r="180" spans="1:57" ht="15.75" customHeight="1" x14ac:dyDescent="0.2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</row>
    <row r="181" spans="1:57" ht="15.75" customHeight="1" x14ac:dyDescent="0.2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</row>
    <row r="182" spans="1:57" ht="15.75" customHeight="1" x14ac:dyDescent="0.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</row>
    <row r="183" spans="1:57" ht="15.75" customHeight="1" x14ac:dyDescent="0.2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</row>
    <row r="184" spans="1:57" ht="15.75" customHeight="1" x14ac:dyDescent="0.2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</row>
    <row r="185" spans="1:57" ht="15.75" customHeight="1" x14ac:dyDescent="0.2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</row>
    <row r="186" spans="1:57" ht="15.75" customHeight="1" x14ac:dyDescent="0.2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</row>
    <row r="187" spans="1:57" ht="15.75" customHeight="1" x14ac:dyDescent="0.2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</row>
    <row r="188" spans="1:57" ht="15.75" customHeight="1" x14ac:dyDescent="0.2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</row>
    <row r="189" spans="1:57" ht="15.75" customHeight="1" x14ac:dyDescent="0.2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</row>
    <row r="190" spans="1:57" ht="15.75" customHeight="1" x14ac:dyDescent="0.2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</row>
    <row r="191" spans="1:57" ht="15.75" customHeight="1" x14ac:dyDescent="0.2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/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</row>
    <row r="192" spans="1:57" ht="15.75" customHeight="1" x14ac:dyDescent="0.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26"/>
      <c r="BA192" s="26"/>
      <c r="BB192" s="26"/>
      <c r="BC192" s="26"/>
      <c r="BD192" s="26"/>
      <c r="BE192" s="26"/>
    </row>
    <row r="193" spans="1:57" ht="15.75" customHeight="1" x14ac:dyDescent="0.2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</row>
    <row r="194" spans="1:57" ht="15.75" customHeight="1" x14ac:dyDescent="0.2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</row>
    <row r="195" spans="1:57" ht="15.75" customHeight="1" x14ac:dyDescent="0.2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</row>
    <row r="196" spans="1:57" ht="15.75" customHeight="1" x14ac:dyDescent="0.2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</row>
    <row r="197" spans="1:57" ht="15.75" customHeight="1" x14ac:dyDescent="0.2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</row>
    <row r="198" spans="1:57" ht="15.75" customHeight="1" x14ac:dyDescent="0.2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</row>
    <row r="199" spans="1:57" ht="15.75" customHeight="1" x14ac:dyDescent="0.2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</row>
    <row r="200" spans="1:57" ht="15.75" customHeight="1" x14ac:dyDescent="0.2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</row>
    <row r="201" spans="1:57" ht="15.75" customHeight="1" x14ac:dyDescent="0.2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</row>
    <row r="202" spans="1:57" ht="15.75" customHeight="1" x14ac:dyDescent="0.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</row>
    <row r="203" spans="1:57" ht="15.75" customHeight="1" x14ac:dyDescent="0.2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</row>
    <row r="204" spans="1:57" ht="15.75" customHeight="1" x14ac:dyDescent="0.2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</row>
    <row r="205" spans="1:57" ht="15.75" customHeight="1" x14ac:dyDescent="0.2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</row>
    <row r="206" spans="1:57" ht="15.75" customHeight="1" x14ac:dyDescent="0.2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</row>
    <row r="207" spans="1:57" ht="15.75" customHeight="1" x14ac:dyDescent="0.2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</row>
    <row r="208" spans="1:57" ht="15.75" customHeight="1" x14ac:dyDescent="0.2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</row>
    <row r="209" spans="1:57" ht="15.75" customHeight="1" x14ac:dyDescent="0.2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</row>
    <row r="210" spans="1:57" ht="15.75" customHeight="1" x14ac:dyDescent="0.2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</row>
    <row r="211" spans="1:57" ht="15.75" customHeight="1" x14ac:dyDescent="0.2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</row>
    <row r="212" spans="1:57" ht="15.75" customHeight="1" x14ac:dyDescent="0.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</row>
    <row r="213" spans="1:57" ht="15.75" customHeight="1" x14ac:dyDescent="0.2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/>
    </row>
    <row r="214" spans="1:57" ht="15.75" customHeight="1" x14ac:dyDescent="0.2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</row>
    <row r="215" spans="1:57" ht="15.75" customHeight="1" x14ac:dyDescent="0.2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</row>
    <row r="216" spans="1:57" ht="15.75" customHeight="1" x14ac:dyDescent="0.2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/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</row>
    <row r="217" spans="1:57" ht="15.75" customHeight="1" x14ac:dyDescent="0.2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</row>
    <row r="218" spans="1:57" ht="15.75" customHeight="1" x14ac:dyDescent="0.2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</row>
    <row r="219" spans="1:57" ht="15.75" customHeight="1" x14ac:dyDescent="0.2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</row>
    <row r="220" spans="1:57" ht="15.75" customHeight="1" x14ac:dyDescent="0.2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/>
      <c r="BA220" s="26"/>
      <c r="BB220" s="26"/>
      <c r="BC220" s="26"/>
      <c r="BD220" s="26"/>
      <c r="BE220" s="26"/>
    </row>
    <row r="221" spans="1:57" ht="15.75" customHeight="1" x14ac:dyDescent="0.2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</row>
    <row r="222" spans="1:57" ht="15.75" customHeight="1" x14ac:dyDescent="0.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</row>
    <row r="223" spans="1:57" ht="15.75" customHeight="1" x14ac:dyDescent="0.2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</row>
    <row r="224" spans="1:57" ht="15.75" customHeight="1" x14ac:dyDescent="0.2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</row>
    <row r="225" spans="1:57" ht="15.75" customHeight="1" x14ac:dyDescent="0.2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</row>
    <row r="226" spans="1:57" ht="15.75" customHeight="1" x14ac:dyDescent="0.2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</row>
    <row r="227" spans="1:57" ht="15.75" customHeight="1" x14ac:dyDescent="0.2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</row>
    <row r="228" spans="1:57" ht="15.75" customHeight="1" x14ac:dyDescent="0.2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</row>
    <row r="229" spans="1:57" ht="15.75" customHeight="1" x14ac:dyDescent="0.2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</row>
    <row r="230" spans="1:57" ht="15.75" customHeight="1" x14ac:dyDescent="0.2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</row>
    <row r="231" spans="1:57" ht="15.75" customHeight="1" x14ac:dyDescent="0.2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</row>
    <row r="232" spans="1:57" ht="15.75" customHeight="1" x14ac:dyDescent="0.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</row>
    <row r="233" spans="1:57" ht="15.75" customHeight="1" x14ac:dyDescent="0.2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</row>
    <row r="234" spans="1:57" ht="15.75" customHeight="1" x14ac:dyDescent="0.2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</row>
    <row r="235" spans="1:57" ht="15.75" customHeight="1" x14ac:dyDescent="0.2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</row>
    <row r="236" spans="1:57" ht="15.75" customHeight="1" x14ac:dyDescent="0.2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</row>
    <row r="237" spans="1:57" ht="15.75" customHeight="1" x14ac:dyDescent="0.2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</row>
    <row r="238" spans="1:57" ht="15.75" customHeight="1" x14ac:dyDescent="0.2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</row>
    <row r="239" spans="1:57" ht="15.75" customHeight="1" x14ac:dyDescent="0.2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</row>
    <row r="240" spans="1:57" ht="15.75" customHeight="1" x14ac:dyDescent="0.2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</row>
    <row r="241" spans="1:57" ht="15.75" customHeight="1" x14ac:dyDescent="0.2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</row>
    <row r="242" spans="1:57" ht="15.75" customHeight="1" x14ac:dyDescent="0.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</row>
    <row r="243" spans="1:57" ht="15.75" customHeight="1" x14ac:dyDescent="0.2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</row>
    <row r="244" spans="1:57" ht="15.75" customHeight="1" x14ac:dyDescent="0.2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/>
    </row>
    <row r="245" spans="1:57" ht="15.75" customHeight="1" x14ac:dyDescent="0.2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</row>
    <row r="246" spans="1:57" ht="15.75" customHeight="1" x14ac:dyDescent="0.2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</row>
    <row r="247" spans="1:57" ht="15.75" customHeight="1" x14ac:dyDescent="0.2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</row>
    <row r="248" spans="1:57" ht="15.75" customHeight="1" x14ac:dyDescent="0.2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</row>
    <row r="249" spans="1:57" ht="15.75" customHeight="1" x14ac:dyDescent="0.2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</row>
    <row r="250" spans="1:57" ht="15.75" customHeight="1" x14ac:dyDescent="0.2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</row>
    <row r="251" spans="1:57" ht="15.75" customHeight="1" x14ac:dyDescent="0.2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</row>
    <row r="252" spans="1:57" ht="15.75" customHeight="1" x14ac:dyDescent="0.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</row>
    <row r="253" spans="1:57" ht="15.75" customHeight="1" x14ac:dyDescent="0.2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</row>
    <row r="254" spans="1:57" ht="15.75" customHeight="1" x14ac:dyDescent="0.2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</row>
    <row r="255" spans="1:57" ht="15.75" customHeight="1" x14ac:dyDescent="0.2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</row>
    <row r="256" spans="1:57" ht="15.75" customHeight="1" x14ac:dyDescent="0.2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</row>
    <row r="257" spans="1:57" ht="15.75" customHeight="1" x14ac:dyDescent="0.2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</row>
    <row r="258" spans="1:57" ht="15.75" customHeight="1" x14ac:dyDescent="0.2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</row>
    <row r="259" spans="1:57" ht="15.75" customHeight="1" x14ac:dyDescent="0.2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</row>
    <row r="260" spans="1:57" ht="15.75" customHeight="1" x14ac:dyDescent="0.2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</row>
    <row r="261" spans="1:57" ht="15.75" customHeight="1" x14ac:dyDescent="0.2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</row>
    <row r="262" spans="1:57" ht="15.75" customHeight="1" x14ac:dyDescent="0.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</row>
    <row r="263" spans="1:57" ht="15.75" customHeight="1" x14ac:dyDescent="0.2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</row>
    <row r="264" spans="1:57" ht="15.75" customHeight="1" x14ac:dyDescent="0.2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</row>
    <row r="265" spans="1:57" ht="15.75" customHeight="1" x14ac:dyDescent="0.2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</row>
    <row r="266" spans="1:57" ht="15.75" customHeight="1" x14ac:dyDescent="0.2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</row>
    <row r="267" spans="1:57" ht="15.75" customHeight="1" x14ac:dyDescent="0.2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</row>
    <row r="268" spans="1:57" ht="15.75" customHeight="1" x14ac:dyDescent="0.2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</row>
    <row r="269" spans="1:57" ht="15.75" customHeight="1" x14ac:dyDescent="0.2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</row>
    <row r="270" spans="1:57" ht="15.75" customHeight="1" x14ac:dyDescent="0.2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</row>
    <row r="271" spans="1:57" ht="15.75" customHeight="1" x14ac:dyDescent="0.2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</row>
    <row r="272" spans="1:57" ht="15.75" customHeight="1" x14ac:dyDescent="0.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</row>
    <row r="273" spans="1:57" ht="15.75" customHeight="1" x14ac:dyDescent="0.2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</row>
    <row r="274" spans="1:57" ht="15.75" customHeight="1" x14ac:dyDescent="0.2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</row>
    <row r="275" spans="1:57" ht="15.75" customHeight="1" x14ac:dyDescent="0.2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</row>
    <row r="276" spans="1:57" ht="15.75" customHeight="1" x14ac:dyDescent="0.2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</row>
    <row r="277" spans="1:57" ht="15.75" customHeight="1" x14ac:dyDescent="0.2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26"/>
      <c r="BA277" s="26"/>
      <c r="BB277" s="26"/>
      <c r="BC277" s="26"/>
      <c r="BD277" s="26"/>
      <c r="BE277" s="26"/>
    </row>
    <row r="278" spans="1:57" ht="15.75" customHeight="1" x14ac:dyDescent="0.2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/>
      <c r="AR278" s="26"/>
      <c r="AS278" s="26"/>
      <c r="AT278" s="26"/>
      <c r="AU278" s="26"/>
      <c r="AV278" s="26"/>
      <c r="AW278" s="26"/>
      <c r="AX278" s="26"/>
      <c r="AY278" s="26"/>
      <c r="AZ278" s="26"/>
      <c r="BA278" s="26"/>
      <c r="BB278" s="26"/>
      <c r="BC278" s="26"/>
      <c r="BD278" s="26"/>
      <c r="BE278" s="26"/>
    </row>
    <row r="279" spans="1:57" ht="15.75" customHeight="1" x14ac:dyDescent="0.2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</row>
    <row r="280" spans="1:57" ht="15.75" customHeight="1" x14ac:dyDescent="0.2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</row>
    <row r="281" spans="1:57" ht="15.75" customHeight="1" x14ac:dyDescent="0.2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</row>
    <row r="282" spans="1:57" ht="15.75" customHeight="1" x14ac:dyDescent="0.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</row>
    <row r="283" spans="1:57" ht="15.75" customHeight="1" x14ac:dyDescent="0.2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</row>
    <row r="284" spans="1:57" ht="15.75" customHeight="1" x14ac:dyDescent="0.2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</row>
    <row r="285" spans="1:57" ht="15.75" customHeight="1" x14ac:dyDescent="0.2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</row>
    <row r="286" spans="1:57" ht="15.75" customHeight="1" x14ac:dyDescent="0.2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</row>
    <row r="287" spans="1:57" ht="15.75" customHeight="1" x14ac:dyDescent="0.2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</row>
    <row r="288" spans="1:57" ht="15.75" customHeight="1" x14ac:dyDescent="0.2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</row>
    <row r="289" spans="1:57" ht="15.75" customHeight="1" x14ac:dyDescent="0.2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</row>
    <row r="290" spans="1:57" ht="15.75" customHeight="1" x14ac:dyDescent="0.2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</row>
    <row r="291" spans="1:57" ht="15.75" customHeight="1" x14ac:dyDescent="0.2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</row>
    <row r="292" spans="1:57" ht="15.75" customHeight="1" x14ac:dyDescent="0.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</row>
    <row r="293" spans="1:57" ht="15.75" customHeight="1" x14ac:dyDescent="0.2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</row>
    <row r="294" spans="1:57" ht="15.75" customHeight="1" x14ac:dyDescent="0.2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</row>
    <row r="295" spans="1:57" ht="15.75" customHeight="1" x14ac:dyDescent="0.2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</row>
    <row r="296" spans="1:57" ht="15.75" customHeight="1" x14ac:dyDescent="0.2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</row>
    <row r="297" spans="1:57" ht="15.75" customHeight="1" x14ac:dyDescent="0.2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</row>
    <row r="298" spans="1:57" ht="15.75" customHeight="1" x14ac:dyDescent="0.2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</row>
    <row r="299" spans="1:57" ht="15.75" customHeight="1" x14ac:dyDescent="0.2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</row>
    <row r="300" spans="1:57" ht="15.75" customHeight="1" x14ac:dyDescent="0.2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/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</row>
    <row r="301" spans="1:57" ht="15.75" customHeight="1" x14ac:dyDescent="0.2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</row>
    <row r="302" spans="1:57" ht="15.75" customHeight="1" x14ac:dyDescent="0.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</row>
    <row r="303" spans="1:57" ht="15.75" customHeight="1" x14ac:dyDescent="0.2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</row>
    <row r="304" spans="1:57" ht="15.75" customHeight="1" x14ac:dyDescent="0.2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</row>
    <row r="305" spans="1:57" ht="15.75" customHeight="1" x14ac:dyDescent="0.2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/>
    </row>
    <row r="306" spans="1:57" ht="15.75" customHeight="1" x14ac:dyDescent="0.2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</row>
    <row r="307" spans="1:57" ht="15.75" customHeight="1" x14ac:dyDescent="0.2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</row>
    <row r="308" spans="1:57" ht="15.75" customHeight="1" x14ac:dyDescent="0.2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</row>
    <row r="309" spans="1:57" ht="15.75" customHeight="1" x14ac:dyDescent="0.2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</row>
    <row r="310" spans="1:57" ht="15.75" customHeight="1" x14ac:dyDescent="0.2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</row>
    <row r="311" spans="1:57" ht="15.75" customHeight="1" x14ac:dyDescent="0.2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</row>
    <row r="312" spans="1:57" ht="15.75" customHeight="1" x14ac:dyDescent="0.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</row>
    <row r="313" spans="1:57" ht="15.75" customHeight="1" x14ac:dyDescent="0.2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</row>
    <row r="314" spans="1:57" ht="15.75" customHeight="1" x14ac:dyDescent="0.2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</row>
    <row r="315" spans="1:57" ht="15.75" customHeight="1" x14ac:dyDescent="0.2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</row>
    <row r="316" spans="1:57" ht="15.75" customHeight="1" x14ac:dyDescent="0.2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</row>
    <row r="317" spans="1:57" ht="15.75" customHeight="1" x14ac:dyDescent="0.2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</row>
    <row r="318" spans="1:57" ht="15.75" customHeight="1" x14ac:dyDescent="0.2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</row>
    <row r="319" spans="1:57" ht="15.75" customHeight="1" x14ac:dyDescent="0.2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</row>
    <row r="320" spans="1:57" ht="15.75" customHeight="1" x14ac:dyDescent="0.2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</row>
    <row r="321" spans="1:57" ht="15.75" customHeight="1" x14ac:dyDescent="0.2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</row>
    <row r="322" spans="1:57" ht="15.75" customHeight="1" x14ac:dyDescent="0.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</row>
    <row r="323" spans="1:57" ht="15.75" customHeight="1" x14ac:dyDescent="0.2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</row>
    <row r="324" spans="1:57" ht="15.75" customHeight="1" x14ac:dyDescent="0.2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</row>
    <row r="325" spans="1:57" ht="15.75" customHeight="1" x14ac:dyDescent="0.2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</row>
    <row r="326" spans="1:57" ht="15.75" customHeight="1" x14ac:dyDescent="0.2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</row>
    <row r="327" spans="1:57" ht="15.75" customHeight="1" x14ac:dyDescent="0.2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</row>
    <row r="328" spans="1:57" ht="15.75" customHeight="1" x14ac:dyDescent="0.2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</row>
    <row r="329" spans="1:57" ht="15.75" customHeight="1" x14ac:dyDescent="0.2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</row>
    <row r="330" spans="1:57" ht="15.75" customHeight="1" x14ac:dyDescent="0.2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</row>
    <row r="331" spans="1:57" ht="15.75" customHeight="1" x14ac:dyDescent="0.2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</row>
    <row r="332" spans="1:57" ht="15.75" customHeight="1" x14ac:dyDescent="0.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</row>
    <row r="333" spans="1:57" ht="15.75" customHeight="1" x14ac:dyDescent="0.2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</row>
    <row r="334" spans="1:57" ht="15.75" customHeight="1" x14ac:dyDescent="0.2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</row>
    <row r="335" spans="1:57" ht="15.75" customHeight="1" x14ac:dyDescent="0.2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</row>
    <row r="336" spans="1:57" ht="15.75" customHeight="1" x14ac:dyDescent="0.2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</row>
    <row r="337" spans="1:57" ht="15.75" customHeight="1" x14ac:dyDescent="0.2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</row>
    <row r="338" spans="1:57" ht="15.75" customHeight="1" x14ac:dyDescent="0.2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</row>
    <row r="339" spans="1:57" ht="15.75" customHeight="1" x14ac:dyDescent="0.2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</row>
    <row r="340" spans="1:57" ht="15.75" customHeight="1" x14ac:dyDescent="0.2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</row>
    <row r="341" spans="1:57" ht="15.75" customHeight="1" x14ac:dyDescent="0.2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/>
    </row>
    <row r="342" spans="1:57" ht="15.75" customHeight="1" x14ac:dyDescent="0.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</row>
    <row r="343" spans="1:57" ht="15.75" customHeight="1" x14ac:dyDescent="0.2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</row>
    <row r="344" spans="1:57" ht="15.75" customHeight="1" x14ac:dyDescent="0.2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</row>
    <row r="345" spans="1:57" ht="15.75" customHeight="1" x14ac:dyDescent="0.2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</row>
    <row r="346" spans="1:57" ht="15.75" customHeight="1" x14ac:dyDescent="0.2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</row>
    <row r="347" spans="1:57" ht="15.75" customHeight="1" x14ac:dyDescent="0.2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</row>
    <row r="348" spans="1:57" ht="15.75" customHeight="1" x14ac:dyDescent="0.2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</row>
    <row r="349" spans="1:57" ht="15.75" customHeight="1" x14ac:dyDescent="0.2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</row>
    <row r="350" spans="1:57" ht="15.75" customHeight="1" x14ac:dyDescent="0.2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</row>
    <row r="351" spans="1:57" ht="15.75" customHeight="1" x14ac:dyDescent="0.2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</row>
    <row r="352" spans="1:57" ht="15.75" customHeight="1" x14ac:dyDescent="0.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</row>
    <row r="353" spans="1:57" ht="15.75" customHeight="1" x14ac:dyDescent="0.2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</row>
    <row r="354" spans="1:57" ht="15.75" customHeight="1" x14ac:dyDescent="0.2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</row>
    <row r="355" spans="1:57" ht="15.75" customHeight="1" x14ac:dyDescent="0.2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/>
      <c r="BA355" s="26"/>
      <c r="BB355" s="26"/>
      <c r="BC355" s="26"/>
      <c r="BD355" s="26"/>
      <c r="BE355" s="26"/>
    </row>
    <row r="356" spans="1:57" ht="15.75" customHeight="1" x14ac:dyDescent="0.2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</row>
    <row r="357" spans="1:57" ht="15.75" customHeight="1" x14ac:dyDescent="0.2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</row>
    <row r="358" spans="1:57" ht="15.75" customHeight="1" x14ac:dyDescent="0.2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</row>
    <row r="359" spans="1:57" ht="15.75" customHeight="1" x14ac:dyDescent="0.2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26"/>
      <c r="BA359" s="26"/>
      <c r="BB359" s="26"/>
      <c r="BC359" s="26"/>
      <c r="BD359" s="26"/>
      <c r="BE359" s="26"/>
    </row>
    <row r="360" spans="1:57" ht="15.75" customHeight="1" x14ac:dyDescent="0.2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26"/>
      <c r="BA360" s="26"/>
      <c r="BB360" s="26"/>
      <c r="BC360" s="26"/>
      <c r="BD360" s="26"/>
      <c r="BE360" s="26"/>
    </row>
    <row r="361" spans="1:57" ht="15.75" customHeight="1" x14ac:dyDescent="0.2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</row>
    <row r="362" spans="1:57" ht="15.75" customHeight="1" x14ac:dyDescent="0.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</row>
    <row r="363" spans="1:57" ht="15.75" customHeight="1" x14ac:dyDescent="0.2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</row>
    <row r="364" spans="1:57" ht="15.75" customHeight="1" x14ac:dyDescent="0.2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</row>
    <row r="365" spans="1:57" ht="15.75" customHeight="1" x14ac:dyDescent="0.2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</row>
    <row r="366" spans="1:57" ht="15.75" customHeight="1" x14ac:dyDescent="0.2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</row>
    <row r="367" spans="1:57" ht="15.75" customHeight="1" x14ac:dyDescent="0.2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</row>
    <row r="368" spans="1:57" ht="15.75" customHeight="1" x14ac:dyDescent="0.2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</row>
    <row r="369" spans="1:57" ht="15.75" customHeight="1" x14ac:dyDescent="0.2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26"/>
      <c r="BA369" s="26"/>
      <c r="BB369" s="26"/>
      <c r="BC369" s="26"/>
      <c r="BD369" s="26"/>
      <c r="BE369" s="26"/>
    </row>
    <row r="370" spans="1:57" ht="15.75" customHeight="1" x14ac:dyDescent="0.2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</row>
    <row r="371" spans="1:57" ht="15.75" customHeight="1" x14ac:dyDescent="0.2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</row>
    <row r="372" spans="1:57" ht="15.75" customHeight="1" x14ac:dyDescent="0.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</row>
    <row r="373" spans="1:57" ht="15.75" customHeight="1" x14ac:dyDescent="0.2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26"/>
      <c r="BA373" s="26"/>
      <c r="BB373" s="26"/>
      <c r="BC373" s="26"/>
      <c r="BD373" s="26"/>
      <c r="BE373" s="26"/>
    </row>
    <row r="374" spans="1:57" ht="15.75" customHeight="1" x14ac:dyDescent="0.2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</row>
    <row r="375" spans="1:57" ht="15.75" customHeight="1" x14ac:dyDescent="0.2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</row>
    <row r="376" spans="1:57" ht="15.75" customHeight="1" x14ac:dyDescent="0.2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</row>
    <row r="377" spans="1:57" ht="15.75" customHeight="1" x14ac:dyDescent="0.2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</row>
    <row r="378" spans="1:57" ht="15.75" customHeight="1" x14ac:dyDescent="0.2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</row>
    <row r="379" spans="1:57" ht="15.75" customHeight="1" x14ac:dyDescent="0.2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</row>
    <row r="380" spans="1:57" ht="15.75" customHeight="1" x14ac:dyDescent="0.2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</row>
    <row r="381" spans="1:57" ht="15.75" customHeight="1" x14ac:dyDescent="0.2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</row>
    <row r="382" spans="1:57" ht="15.75" customHeight="1" x14ac:dyDescent="0.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</row>
    <row r="383" spans="1:57" ht="15.75" customHeight="1" x14ac:dyDescent="0.2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</row>
    <row r="384" spans="1:57" ht="15.75" customHeight="1" x14ac:dyDescent="0.2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</row>
    <row r="385" spans="1:57" ht="15.75" customHeight="1" x14ac:dyDescent="0.2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</row>
    <row r="386" spans="1:57" ht="15.75" customHeight="1" x14ac:dyDescent="0.2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</row>
    <row r="387" spans="1:57" ht="15.75" customHeight="1" x14ac:dyDescent="0.2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</row>
    <row r="388" spans="1:57" ht="15.75" customHeight="1" x14ac:dyDescent="0.2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</row>
    <row r="389" spans="1:57" ht="15.75" customHeight="1" x14ac:dyDescent="0.2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</row>
    <row r="390" spans="1:57" ht="15.75" customHeight="1" x14ac:dyDescent="0.2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</row>
    <row r="391" spans="1:57" ht="15.75" customHeight="1" x14ac:dyDescent="0.2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</row>
    <row r="392" spans="1:57" ht="15.75" customHeight="1" x14ac:dyDescent="0.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</row>
    <row r="393" spans="1:57" ht="15.75" customHeight="1" x14ac:dyDescent="0.2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</row>
    <row r="394" spans="1:57" ht="15.75" customHeight="1" x14ac:dyDescent="0.2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</row>
    <row r="395" spans="1:57" ht="15.75" customHeight="1" x14ac:dyDescent="0.2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</row>
    <row r="396" spans="1:57" ht="15.75" customHeight="1" x14ac:dyDescent="0.2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/>
    </row>
    <row r="397" spans="1:57" ht="15.75" customHeight="1" x14ac:dyDescent="0.2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</row>
    <row r="398" spans="1:57" ht="15.75" customHeight="1" x14ac:dyDescent="0.2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</row>
    <row r="399" spans="1:57" ht="15.75" customHeight="1" x14ac:dyDescent="0.2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</row>
    <row r="400" spans="1:57" ht="15.75" customHeight="1" x14ac:dyDescent="0.2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</row>
    <row r="401" spans="1:57" ht="15.75" customHeight="1" x14ac:dyDescent="0.2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</row>
    <row r="402" spans="1:57" ht="15.75" customHeight="1" x14ac:dyDescent="0.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</row>
    <row r="403" spans="1:57" ht="15.75" customHeight="1" x14ac:dyDescent="0.2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/>
      <c r="BA403" s="26"/>
      <c r="BB403" s="26"/>
      <c r="BC403" s="26"/>
      <c r="BD403" s="26"/>
      <c r="BE403" s="26"/>
    </row>
    <row r="404" spans="1:57" ht="15.75" customHeight="1" x14ac:dyDescent="0.2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</row>
    <row r="405" spans="1:57" ht="15.75" customHeight="1" x14ac:dyDescent="0.2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</row>
    <row r="406" spans="1:57" ht="15.75" customHeight="1" x14ac:dyDescent="0.2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</row>
    <row r="407" spans="1:57" ht="15.75" customHeight="1" x14ac:dyDescent="0.2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</row>
    <row r="408" spans="1:57" ht="15.75" customHeight="1" x14ac:dyDescent="0.2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</row>
    <row r="409" spans="1:57" ht="15.75" customHeight="1" x14ac:dyDescent="0.2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</row>
    <row r="410" spans="1:57" ht="15.75" customHeight="1" x14ac:dyDescent="0.2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</row>
    <row r="411" spans="1:57" ht="15.75" customHeight="1" x14ac:dyDescent="0.2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</row>
    <row r="412" spans="1:57" ht="15.75" customHeight="1" x14ac:dyDescent="0.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</row>
    <row r="413" spans="1:57" ht="15.75" customHeight="1" x14ac:dyDescent="0.2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</row>
    <row r="414" spans="1:57" ht="15.75" customHeight="1" x14ac:dyDescent="0.2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</row>
    <row r="415" spans="1:57" ht="15.75" customHeight="1" x14ac:dyDescent="0.2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</row>
    <row r="416" spans="1:57" ht="15.75" customHeight="1" x14ac:dyDescent="0.2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</row>
    <row r="417" spans="1:57" ht="15.75" customHeight="1" x14ac:dyDescent="0.2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</row>
    <row r="418" spans="1:57" ht="15.75" customHeight="1" x14ac:dyDescent="0.2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</row>
    <row r="419" spans="1:57" ht="15.75" customHeight="1" x14ac:dyDescent="0.2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</row>
    <row r="420" spans="1:57" ht="15.75" customHeight="1" x14ac:dyDescent="0.2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</row>
    <row r="421" spans="1:57" ht="15.75" customHeight="1" x14ac:dyDescent="0.2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</row>
    <row r="422" spans="1:57" ht="15.75" customHeight="1" x14ac:dyDescent="0.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</row>
    <row r="423" spans="1:57" ht="15.75" customHeight="1" x14ac:dyDescent="0.2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</row>
    <row r="424" spans="1:57" ht="15.75" customHeight="1" x14ac:dyDescent="0.2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</row>
    <row r="425" spans="1:57" ht="15.75" customHeight="1" x14ac:dyDescent="0.2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</row>
    <row r="426" spans="1:57" ht="15.75" customHeight="1" x14ac:dyDescent="0.2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</row>
    <row r="427" spans="1:57" ht="15.75" customHeight="1" x14ac:dyDescent="0.2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</row>
    <row r="428" spans="1:57" ht="15.75" customHeight="1" x14ac:dyDescent="0.2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</row>
    <row r="429" spans="1:57" ht="15.75" customHeight="1" x14ac:dyDescent="0.2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</row>
    <row r="430" spans="1:57" ht="15.75" customHeight="1" x14ac:dyDescent="0.2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</row>
    <row r="431" spans="1:57" ht="15.75" customHeight="1" x14ac:dyDescent="0.2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</row>
    <row r="432" spans="1:57" ht="15.75" customHeight="1" x14ac:dyDescent="0.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</row>
    <row r="433" spans="1:57" ht="15.75" customHeight="1" x14ac:dyDescent="0.2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</row>
    <row r="434" spans="1:57" ht="15.75" customHeight="1" x14ac:dyDescent="0.2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</row>
    <row r="435" spans="1:57" ht="15.75" customHeight="1" x14ac:dyDescent="0.2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</row>
    <row r="436" spans="1:57" ht="15.75" customHeight="1" x14ac:dyDescent="0.2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</row>
    <row r="437" spans="1:57" ht="15.75" customHeight="1" x14ac:dyDescent="0.2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</row>
    <row r="438" spans="1:57" ht="15.75" customHeight="1" x14ac:dyDescent="0.2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</row>
    <row r="439" spans="1:57" ht="15.75" customHeight="1" x14ac:dyDescent="0.2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</row>
    <row r="440" spans="1:57" ht="15.75" customHeight="1" x14ac:dyDescent="0.2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</row>
    <row r="441" spans="1:57" ht="15.75" customHeight="1" x14ac:dyDescent="0.2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</row>
    <row r="442" spans="1:57" ht="15.75" customHeight="1" x14ac:dyDescent="0.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</row>
    <row r="443" spans="1:57" ht="15.75" customHeight="1" x14ac:dyDescent="0.2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</row>
    <row r="444" spans="1:57" ht="15.75" customHeight="1" x14ac:dyDescent="0.2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</row>
    <row r="445" spans="1:57" ht="15.75" customHeight="1" x14ac:dyDescent="0.2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</row>
    <row r="446" spans="1:57" ht="15.75" customHeight="1" x14ac:dyDescent="0.2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</row>
    <row r="447" spans="1:57" ht="15.75" customHeight="1" x14ac:dyDescent="0.2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</row>
    <row r="448" spans="1:57" ht="15.75" customHeight="1" x14ac:dyDescent="0.2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</row>
    <row r="449" spans="1:57" ht="15.75" customHeight="1" x14ac:dyDescent="0.2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</row>
    <row r="450" spans="1:57" ht="15.75" customHeight="1" x14ac:dyDescent="0.2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</row>
    <row r="451" spans="1:57" ht="15.75" customHeight="1" x14ac:dyDescent="0.2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</row>
    <row r="452" spans="1:57" ht="15.75" customHeight="1" x14ac:dyDescent="0.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</row>
    <row r="453" spans="1:57" ht="15.75" customHeight="1" x14ac:dyDescent="0.2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</row>
    <row r="454" spans="1:57" ht="15.75" customHeight="1" x14ac:dyDescent="0.2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</row>
    <row r="455" spans="1:57" ht="15.75" customHeight="1" x14ac:dyDescent="0.2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</row>
    <row r="456" spans="1:57" ht="15.75" customHeight="1" x14ac:dyDescent="0.2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</row>
    <row r="457" spans="1:57" ht="15.75" customHeight="1" x14ac:dyDescent="0.2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</row>
    <row r="458" spans="1:57" ht="15.75" customHeight="1" x14ac:dyDescent="0.2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</row>
    <row r="459" spans="1:57" ht="15.75" customHeight="1" x14ac:dyDescent="0.2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</row>
    <row r="460" spans="1:57" ht="15.75" customHeight="1" x14ac:dyDescent="0.2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</row>
    <row r="461" spans="1:57" ht="15.75" customHeight="1" x14ac:dyDescent="0.2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</row>
    <row r="462" spans="1:57" ht="15.75" customHeight="1" x14ac:dyDescent="0.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</row>
    <row r="463" spans="1:57" ht="15.75" customHeight="1" x14ac:dyDescent="0.2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</row>
    <row r="464" spans="1:57" ht="15.75" customHeight="1" x14ac:dyDescent="0.2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</row>
    <row r="465" spans="1:57" ht="15.75" customHeight="1" x14ac:dyDescent="0.2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26"/>
      <c r="BA465" s="26"/>
      <c r="BB465" s="26"/>
      <c r="BC465" s="26"/>
      <c r="BD465" s="26"/>
      <c r="BE465" s="26"/>
    </row>
    <row r="466" spans="1:57" ht="15.75" customHeight="1" x14ac:dyDescent="0.2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26"/>
      <c r="BA466" s="26"/>
      <c r="BB466" s="26"/>
      <c r="BC466" s="26"/>
      <c r="BD466" s="26"/>
      <c r="BE466" s="26"/>
    </row>
    <row r="467" spans="1:57" ht="15.75" customHeight="1" x14ac:dyDescent="0.2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</row>
    <row r="468" spans="1:57" ht="15.75" customHeight="1" x14ac:dyDescent="0.2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</row>
    <row r="469" spans="1:57" ht="15.75" customHeight="1" x14ac:dyDescent="0.2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</row>
    <row r="470" spans="1:57" ht="15.75" customHeight="1" x14ac:dyDescent="0.2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</row>
    <row r="471" spans="1:57" ht="15.75" customHeight="1" x14ac:dyDescent="0.2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</row>
    <row r="472" spans="1:57" ht="15.75" customHeight="1" x14ac:dyDescent="0.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</row>
    <row r="473" spans="1:57" ht="15.75" customHeight="1" x14ac:dyDescent="0.2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</row>
    <row r="474" spans="1:57" ht="15.75" customHeight="1" x14ac:dyDescent="0.2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</row>
    <row r="475" spans="1:57" ht="15.75" customHeight="1" x14ac:dyDescent="0.2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</row>
    <row r="476" spans="1:57" ht="15.75" customHeight="1" x14ac:dyDescent="0.2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</row>
    <row r="477" spans="1:57" ht="15.75" customHeight="1" x14ac:dyDescent="0.2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</row>
    <row r="478" spans="1:57" ht="15.75" customHeight="1" x14ac:dyDescent="0.2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</row>
    <row r="479" spans="1:57" ht="15.75" customHeight="1" x14ac:dyDescent="0.2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</row>
    <row r="480" spans="1:57" ht="15.75" customHeight="1" x14ac:dyDescent="0.2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</row>
    <row r="481" spans="1:57" ht="15.75" customHeight="1" x14ac:dyDescent="0.2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</row>
    <row r="482" spans="1:57" ht="15.75" customHeight="1" x14ac:dyDescent="0.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</row>
    <row r="483" spans="1:57" ht="15.75" customHeight="1" x14ac:dyDescent="0.2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</row>
    <row r="484" spans="1:57" ht="15.75" customHeight="1" x14ac:dyDescent="0.2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</row>
    <row r="485" spans="1:57" ht="15.75" customHeight="1" x14ac:dyDescent="0.2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</row>
    <row r="486" spans="1:57" ht="15.75" customHeight="1" x14ac:dyDescent="0.2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</row>
    <row r="487" spans="1:57" ht="15.75" customHeight="1" x14ac:dyDescent="0.2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</row>
    <row r="488" spans="1:57" ht="15.75" customHeight="1" x14ac:dyDescent="0.2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</row>
    <row r="489" spans="1:57" ht="15.75" customHeight="1" x14ac:dyDescent="0.2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</row>
    <row r="490" spans="1:57" ht="15.75" customHeight="1" x14ac:dyDescent="0.2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</row>
    <row r="491" spans="1:57" ht="15.75" customHeight="1" x14ac:dyDescent="0.2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</row>
    <row r="492" spans="1:57" ht="15.75" customHeight="1" x14ac:dyDescent="0.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</row>
    <row r="493" spans="1:57" ht="15.75" customHeight="1" x14ac:dyDescent="0.2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</row>
    <row r="494" spans="1:57" ht="15.75" customHeight="1" x14ac:dyDescent="0.2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</row>
    <row r="495" spans="1:57" ht="15.75" customHeight="1" x14ac:dyDescent="0.2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</row>
    <row r="496" spans="1:57" ht="15.75" customHeight="1" x14ac:dyDescent="0.2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</row>
    <row r="497" spans="1:57" ht="15.75" customHeight="1" x14ac:dyDescent="0.2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</row>
    <row r="498" spans="1:57" ht="15.75" customHeight="1" x14ac:dyDescent="0.2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</row>
    <row r="499" spans="1:57" ht="15.75" customHeight="1" x14ac:dyDescent="0.2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</row>
    <row r="500" spans="1:57" ht="15.75" customHeight="1" x14ac:dyDescent="0.2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</row>
    <row r="501" spans="1:57" ht="15.75" customHeight="1" x14ac:dyDescent="0.2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</row>
    <row r="502" spans="1:57" ht="15.75" customHeight="1" x14ac:dyDescent="0.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</row>
    <row r="503" spans="1:57" ht="15.75" customHeight="1" x14ac:dyDescent="0.2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</row>
    <row r="504" spans="1:57" ht="15.75" customHeight="1" x14ac:dyDescent="0.2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</row>
    <row r="505" spans="1:57" ht="15.75" customHeight="1" x14ac:dyDescent="0.2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</row>
    <row r="506" spans="1:57" ht="15.75" customHeight="1" x14ac:dyDescent="0.2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</row>
    <row r="507" spans="1:57" ht="15.75" customHeight="1" x14ac:dyDescent="0.2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</row>
    <row r="508" spans="1:57" ht="15.75" customHeight="1" x14ac:dyDescent="0.2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</row>
    <row r="509" spans="1:57" ht="15.75" customHeight="1" x14ac:dyDescent="0.2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</row>
    <row r="510" spans="1:57" ht="15.75" customHeight="1" x14ac:dyDescent="0.2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</row>
    <row r="511" spans="1:57" ht="15.75" customHeight="1" x14ac:dyDescent="0.2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</row>
    <row r="512" spans="1:57" ht="15.75" customHeight="1" x14ac:dyDescent="0.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</row>
    <row r="513" spans="1:57" ht="15.75" customHeight="1" x14ac:dyDescent="0.2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</row>
    <row r="514" spans="1:57" ht="15.75" customHeight="1" x14ac:dyDescent="0.2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</row>
    <row r="515" spans="1:57" ht="15.75" customHeight="1" x14ac:dyDescent="0.2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</row>
    <row r="516" spans="1:57" ht="15.75" customHeight="1" x14ac:dyDescent="0.2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</row>
    <row r="517" spans="1:57" ht="15.75" customHeight="1" x14ac:dyDescent="0.2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</row>
    <row r="518" spans="1:57" ht="15.75" customHeight="1" x14ac:dyDescent="0.2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</row>
    <row r="519" spans="1:57" ht="15.75" customHeight="1" x14ac:dyDescent="0.2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</row>
    <row r="520" spans="1:57" ht="15.75" customHeight="1" x14ac:dyDescent="0.2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</row>
    <row r="521" spans="1:57" ht="15.75" customHeight="1" x14ac:dyDescent="0.2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</row>
    <row r="522" spans="1:57" ht="15.75" customHeight="1" x14ac:dyDescent="0.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</row>
    <row r="523" spans="1:57" ht="15.75" customHeight="1" x14ac:dyDescent="0.2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</row>
    <row r="524" spans="1:57" ht="15.75" customHeight="1" x14ac:dyDescent="0.2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</row>
    <row r="525" spans="1:57" ht="15.75" customHeight="1" x14ac:dyDescent="0.2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</row>
    <row r="526" spans="1:57" ht="15.75" customHeight="1" x14ac:dyDescent="0.2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</row>
    <row r="527" spans="1:57" ht="15.75" customHeight="1" x14ac:dyDescent="0.2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</row>
    <row r="528" spans="1:57" ht="15.75" customHeight="1" x14ac:dyDescent="0.2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</row>
    <row r="529" spans="1:57" ht="15.75" customHeight="1" x14ac:dyDescent="0.2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</row>
    <row r="530" spans="1:57" ht="15.75" customHeight="1" x14ac:dyDescent="0.2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</row>
    <row r="531" spans="1:57" ht="15.75" customHeight="1" x14ac:dyDescent="0.2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</row>
    <row r="532" spans="1:57" ht="15.75" customHeight="1" x14ac:dyDescent="0.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</row>
    <row r="533" spans="1:57" ht="15.75" customHeight="1" x14ac:dyDescent="0.2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</row>
    <row r="534" spans="1:57" ht="15.75" customHeight="1" x14ac:dyDescent="0.2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</row>
    <row r="535" spans="1:57" ht="15.75" customHeight="1" x14ac:dyDescent="0.2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</row>
    <row r="536" spans="1:57" ht="15.75" customHeight="1" x14ac:dyDescent="0.2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</row>
    <row r="537" spans="1:57" ht="15.75" customHeight="1" x14ac:dyDescent="0.2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</row>
    <row r="538" spans="1:57" ht="15.75" customHeight="1" x14ac:dyDescent="0.2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</row>
    <row r="539" spans="1:57" ht="15.75" customHeight="1" x14ac:dyDescent="0.2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</row>
    <row r="540" spans="1:57" ht="15.75" customHeight="1" x14ac:dyDescent="0.2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</row>
    <row r="541" spans="1:57" ht="15.75" customHeight="1" x14ac:dyDescent="0.2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</row>
    <row r="542" spans="1:57" ht="15.75" customHeight="1" x14ac:dyDescent="0.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/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</row>
    <row r="543" spans="1:57" ht="15.75" customHeight="1" x14ac:dyDescent="0.2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</row>
    <row r="544" spans="1:57" ht="15.75" customHeight="1" x14ac:dyDescent="0.2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</row>
    <row r="545" spans="1:57" ht="15.75" customHeight="1" x14ac:dyDescent="0.2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</row>
    <row r="546" spans="1:57" ht="15.75" customHeight="1" x14ac:dyDescent="0.2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/>
      <c r="BA546" s="26"/>
      <c r="BB546" s="26"/>
      <c r="BC546" s="26"/>
      <c r="BD546" s="26"/>
      <c r="BE546" s="26"/>
    </row>
    <row r="547" spans="1:57" ht="15.75" customHeight="1" x14ac:dyDescent="0.2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</row>
    <row r="548" spans="1:57" ht="15.75" customHeight="1" x14ac:dyDescent="0.2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</row>
    <row r="549" spans="1:57" ht="15.75" customHeight="1" x14ac:dyDescent="0.2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</row>
    <row r="550" spans="1:57" ht="15.75" customHeight="1" x14ac:dyDescent="0.2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26"/>
      <c r="BA550" s="26"/>
      <c r="BB550" s="26"/>
      <c r="BC550" s="26"/>
      <c r="BD550" s="26"/>
      <c r="BE550" s="26"/>
    </row>
    <row r="551" spans="1:57" ht="15.75" customHeight="1" x14ac:dyDescent="0.2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26"/>
      <c r="BA551" s="26"/>
      <c r="BB551" s="26"/>
      <c r="BC551" s="26"/>
      <c r="BD551" s="26"/>
      <c r="BE551" s="26"/>
    </row>
    <row r="552" spans="1:57" ht="15.75" customHeight="1" x14ac:dyDescent="0.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26"/>
      <c r="BA552" s="26"/>
      <c r="BB552" s="26"/>
      <c r="BC552" s="26"/>
      <c r="BD552" s="26"/>
      <c r="BE552" s="26"/>
    </row>
    <row r="553" spans="1:57" ht="15.75" customHeight="1" x14ac:dyDescent="0.2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26"/>
      <c r="BA553" s="26"/>
      <c r="BB553" s="26"/>
      <c r="BC553" s="26"/>
      <c r="BD553" s="26"/>
      <c r="BE553" s="26"/>
    </row>
    <row r="554" spans="1:57" ht="15.75" customHeight="1" x14ac:dyDescent="0.2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/>
      <c r="BB554" s="26"/>
      <c r="BC554" s="26"/>
      <c r="BD554" s="26"/>
      <c r="BE554" s="26"/>
    </row>
    <row r="555" spans="1:57" ht="15.75" customHeight="1" x14ac:dyDescent="0.2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/>
      <c r="BB555" s="26"/>
      <c r="BC555" s="26"/>
      <c r="BD555" s="26"/>
      <c r="BE555" s="26"/>
    </row>
    <row r="556" spans="1:57" ht="15.75" customHeight="1" x14ac:dyDescent="0.2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/>
      <c r="BB556" s="26"/>
      <c r="BC556" s="26"/>
      <c r="BD556" s="26"/>
      <c r="BE556" s="26"/>
    </row>
    <row r="557" spans="1:57" ht="15.75" customHeight="1" x14ac:dyDescent="0.2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26"/>
      <c r="BB557" s="26"/>
      <c r="BC557" s="26"/>
      <c r="BD557" s="26"/>
      <c r="BE557" s="26"/>
    </row>
    <row r="558" spans="1:57" ht="15.75" customHeight="1" x14ac:dyDescent="0.2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</row>
    <row r="559" spans="1:57" ht="15.75" customHeight="1" x14ac:dyDescent="0.2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/>
      <c r="BB559" s="26"/>
      <c r="BC559" s="26"/>
      <c r="BD559" s="26"/>
      <c r="BE559" s="26"/>
    </row>
    <row r="560" spans="1:57" ht="15.75" customHeight="1" x14ac:dyDescent="0.2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/>
      <c r="BB560" s="26"/>
      <c r="BC560" s="26"/>
      <c r="BD560" s="26"/>
      <c r="BE560" s="26"/>
    </row>
    <row r="561" spans="1:57" ht="15.75" customHeight="1" x14ac:dyDescent="0.2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26"/>
      <c r="BA561" s="26"/>
      <c r="BB561" s="26"/>
      <c r="BC561" s="26"/>
      <c r="BD561" s="26"/>
      <c r="BE561" s="26"/>
    </row>
    <row r="562" spans="1:57" ht="15.75" customHeight="1" x14ac:dyDescent="0.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/>
      <c r="BB562" s="26"/>
      <c r="BC562" s="26"/>
      <c r="BD562" s="26"/>
      <c r="BE562" s="26"/>
    </row>
    <row r="563" spans="1:57" ht="15.75" customHeight="1" x14ac:dyDescent="0.2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/>
      <c r="BB563" s="26"/>
      <c r="BC563" s="26"/>
      <c r="BD563" s="26"/>
      <c r="BE563" s="26"/>
    </row>
    <row r="564" spans="1:57" ht="15.75" customHeight="1" x14ac:dyDescent="0.2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/>
      <c r="BB564" s="26"/>
      <c r="BC564" s="26"/>
      <c r="BD564" s="26"/>
      <c r="BE564" s="26"/>
    </row>
    <row r="565" spans="1:57" ht="15.75" customHeight="1" x14ac:dyDescent="0.2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/>
      <c r="BB565" s="26"/>
      <c r="BC565" s="26"/>
      <c r="BD565" s="26"/>
      <c r="BE565" s="26"/>
    </row>
    <row r="566" spans="1:57" ht="15.75" customHeight="1" x14ac:dyDescent="0.2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/>
      <c r="BB566" s="26"/>
      <c r="BC566" s="26"/>
      <c r="BD566" s="26"/>
      <c r="BE566" s="26"/>
    </row>
    <row r="567" spans="1:57" ht="15.75" customHeight="1" x14ac:dyDescent="0.2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/>
      <c r="BB567" s="26"/>
      <c r="BC567" s="26"/>
      <c r="BD567" s="26"/>
      <c r="BE567" s="26"/>
    </row>
    <row r="568" spans="1:57" ht="15.75" customHeight="1" x14ac:dyDescent="0.2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/>
      <c r="BB568" s="26"/>
      <c r="BC568" s="26"/>
      <c r="BD568" s="26"/>
      <c r="BE568" s="26"/>
    </row>
    <row r="569" spans="1:57" ht="15.75" customHeight="1" x14ac:dyDescent="0.2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/>
      <c r="BB569" s="26"/>
      <c r="BC569" s="26"/>
      <c r="BD569" s="26"/>
      <c r="BE569" s="26"/>
    </row>
    <row r="570" spans="1:57" ht="15.75" customHeight="1" x14ac:dyDescent="0.2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/>
      <c r="BB570" s="26"/>
      <c r="BC570" s="26"/>
      <c r="BD570" s="26"/>
      <c r="BE570" s="26"/>
    </row>
    <row r="571" spans="1:57" ht="15.75" customHeight="1" x14ac:dyDescent="0.2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/>
      <c r="BB571" s="26"/>
      <c r="BC571" s="26"/>
      <c r="BD571" s="26"/>
      <c r="BE571" s="26"/>
    </row>
    <row r="572" spans="1:57" ht="15.75" customHeight="1" x14ac:dyDescent="0.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/>
      <c r="AW572" s="26"/>
      <c r="AX572" s="26"/>
      <c r="AY572" s="26"/>
      <c r="AZ572" s="26"/>
      <c r="BA572" s="26"/>
      <c r="BB572" s="26"/>
      <c r="BC572" s="26"/>
      <c r="BD572" s="26"/>
      <c r="BE572" s="26"/>
    </row>
    <row r="573" spans="1:57" ht="15.75" customHeight="1" x14ac:dyDescent="0.2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/>
      <c r="BB573" s="26"/>
      <c r="BC573" s="26"/>
      <c r="BD573" s="26"/>
      <c r="BE573" s="26"/>
    </row>
    <row r="574" spans="1:57" ht="15.75" customHeight="1" x14ac:dyDescent="0.2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/>
      <c r="BB574" s="26"/>
      <c r="BC574" s="26"/>
      <c r="BD574" s="26"/>
      <c r="BE574" s="26"/>
    </row>
    <row r="575" spans="1:57" ht="15.75" customHeight="1" x14ac:dyDescent="0.2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/>
      <c r="BB575" s="26"/>
      <c r="BC575" s="26"/>
      <c r="BD575" s="26"/>
      <c r="BE575" s="26"/>
    </row>
    <row r="576" spans="1:57" ht="15.75" customHeight="1" x14ac:dyDescent="0.2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/>
      <c r="BB576" s="26"/>
      <c r="BC576" s="26"/>
      <c r="BD576" s="26"/>
      <c r="BE576" s="26"/>
    </row>
    <row r="577" spans="1:57" ht="15.75" customHeight="1" x14ac:dyDescent="0.2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/>
      <c r="BB577" s="26"/>
      <c r="BC577" s="26"/>
      <c r="BD577" s="26"/>
      <c r="BE577" s="26"/>
    </row>
    <row r="578" spans="1:57" ht="15.75" customHeight="1" x14ac:dyDescent="0.2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/>
      <c r="BB578" s="26"/>
      <c r="BC578" s="26"/>
      <c r="BD578" s="26"/>
      <c r="BE578" s="26"/>
    </row>
    <row r="579" spans="1:57" ht="15.75" customHeight="1" x14ac:dyDescent="0.2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/>
      <c r="BB579" s="26"/>
      <c r="BC579" s="26"/>
      <c r="BD579" s="26"/>
      <c r="BE579" s="26"/>
    </row>
    <row r="580" spans="1:57" ht="15.75" customHeight="1" x14ac:dyDescent="0.2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/>
      <c r="BB580" s="26"/>
      <c r="BC580" s="26"/>
      <c r="BD580" s="26"/>
      <c r="BE580" s="26"/>
    </row>
    <row r="581" spans="1:57" ht="15.75" customHeight="1" x14ac:dyDescent="0.2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/>
      <c r="BB581" s="26"/>
      <c r="BC581" s="26"/>
      <c r="BD581" s="26"/>
      <c r="BE581" s="26"/>
    </row>
    <row r="582" spans="1:57" ht="15.75" customHeight="1" x14ac:dyDescent="0.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/>
      <c r="BB582" s="26"/>
      <c r="BC582" s="26"/>
      <c r="BD582" s="26"/>
      <c r="BE582" s="26"/>
    </row>
    <row r="583" spans="1:57" ht="15.75" customHeight="1" x14ac:dyDescent="0.2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/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</row>
    <row r="584" spans="1:57" ht="15.75" customHeight="1" x14ac:dyDescent="0.2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/>
      <c r="BB584" s="26"/>
      <c r="BC584" s="26"/>
      <c r="BD584" s="26"/>
      <c r="BE584" s="26"/>
    </row>
    <row r="585" spans="1:57" ht="15.75" customHeight="1" x14ac:dyDescent="0.2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/>
      <c r="BB585" s="26"/>
      <c r="BC585" s="26"/>
      <c r="BD585" s="26"/>
      <c r="BE585" s="26"/>
    </row>
    <row r="586" spans="1:57" ht="15.75" customHeight="1" x14ac:dyDescent="0.2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/>
      <c r="BB586" s="26"/>
      <c r="BC586" s="26"/>
      <c r="BD586" s="26"/>
      <c r="BE586" s="26"/>
    </row>
    <row r="587" spans="1:57" ht="15.75" customHeight="1" x14ac:dyDescent="0.2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/>
      <c r="BB587" s="26"/>
      <c r="BC587" s="26"/>
      <c r="BD587" s="26"/>
      <c r="BE587" s="26"/>
    </row>
    <row r="588" spans="1:57" ht="15.75" customHeight="1" x14ac:dyDescent="0.2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/>
      <c r="BB588" s="26"/>
      <c r="BC588" s="26"/>
      <c r="BD588" s="26"/>
      <c r="BE588" s="26"/>
    </row>
    <row r="589" spans="1:57" ht="15.75" customHeight="1" x14ac:dyDescent="0.2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/>
      <c r="AW589" s="26"/>
      <c r="AX589" s="26"/>
      <c r="AY589" s="26"/>
      <c r="AZ589" s="26"/>
      <c r="BA589" s="26"/>
      <c r="BB589" s="26"/>
      <c r="BC589" s="26"/>
      <c r="BD589" s="26"/>
      <c r="BE589" s="26"/>
    </row>
    <row r="590" spans="1:57" ht="15.75" customHeight="1" x14ac:dyDescent="0.2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/>
      <c r="AW590" s="26"/>
      <c r="AX590" s="26"/>
      <c r="AY590" s="26"/>
      <c r="AZ590" s="26"/>
      <c r="BA590" s="26"/>
      <c r="BB590" s="26"/>
      <c r="BC590" s="26"/>
      <c r="BD590" s="26"/>
      <c r="BE590" s="26"/>
    </row>
    <row r="591" spans="1:57" ht="15.75" customHeight="1" x14ac:dyDescent="0.2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/>
      <c r="AW591" s="26"/>
      <c r="AX591" s="26"/>
      <c r="AY591" s="26"/>
      <c r="AZ591" s="26"/>
      <c r="BA591" s="26"/>
      <c r="BB591" s="26"/>
      <c r="BC591" s="26"/>
      <c r="BD591" s="26"/>
      <c r="BE591" s="26"/>
    </row>
    <row r="592" spans="1:57" ht="15.75" customHeight="1" x14ac:dyDescent="0.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/>
      <c r="AW592" s="26"/>
      <c r="AX592" s="26"/>
      <c r="AY592" s="26"/>
      <c r="AZ592" s="26"/>
      <c r="BA592" s="26"/>
      <c r="BB592" s="26"/>
      <c r="BC592" s="26"/>
      <c r="BD592" s="26"/>
      <c r="BE592" s="26"/>
    </row>
    <row r="593" spans="1:57" ht="15.75" customHeight="1" x14ac:dyDescent="0.2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/>
      <c r="AW593" s="26"/>
      <c r="AX593" s="26"/>
      <c r="AY593" s="26"/>
      <c r="AZ593" s="26"/>
      <c r="BA593" s="26"/>
      <c r="BB593" s="26"/>
      <c r="BC593" s="26"/>
      <c r="BD593" s="26"/>
      <c r="BE593" s="26"/>
    </row>
    <row r="594" spans="1:57" ht="15.75" customHeight="1" x14ac:dyDescent="0.2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/>
      <c r="AW594" s="26"/>
      <c r="AX594" s="26"/>
      <c r="AY594" s="26"/>
      <c r="AZ594" s="26"/>
      <c r="BA594" s="26"/>
      <c r="BB594" s="26"/>
      <c r="BC594" s="26"/>
      <c r="BD594" s="26"/>
      <c r="BE594" s="26"/>
    </row>
    <row r="595" spans="1:57" ht="15.75" customHeight="1" x14ac:dyDescent="0.2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/>
      <c r="AW595" s="26"/>
      <c r="AX595" s="26"/>
      <c r="AY595" s="26"/>
      <c r="AZ595" s="26"/>
      <c r="BA595" s="26"/>
      <c r="BB595" s="26"/>
      <c r="BC595" s="26"/>
      <c r="BD595" s="26"/>
      <c r="BE595" s="26"/>
    </row>
    <row r="596" spans="1:57" ht="15.75" customHeight="1" x14ac:dyDescent="0.2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/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</row>
    <row r="597" spans="1:57" ht="15.75" customHeight="1" x14ac:dyDescent="0.2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/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</row>
    <row r="598" spans="1:57" ht="15.75" customHeight="1" x14ac:dyDescent="0.2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/>
      <c r="AW598" s="26"/>
      <c r="AX598" s="26"/>
      <c r="AY598" s="26"/>
      <c r="AZ598" s="26"/>
      <c r="BA598" s="26"/>
      <c r="BB598" s="26"/>
      <c r="BC598" s="26"/>
      <c r="BD598" s="26"/>
      <c r="BE598" s="26"/>
    </row>
    <row r="599" spans="1:57" ht="15.75" customHeight="1" x14ac:dyDescent="0.2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/>
      <c r="AW599" s="26"/>
      <c r="AX599" s="26"/>
      <c r="AY599" s="26"/>
      <c r="AZ599" s="26"/>
      <c r="BA599" s="26"/>
      <c r="BB599" s="26"/>
      <c r="BC599" s="26"/>
      <c r="BD599" s="26"/>
      <c r="BE599" s="26"/>
    </row>
    <row r="600" spans="1:57" ht="15.75" customHeight="1" x14ac:dyDescent="0.2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/>
      <c r="AW600" s="26"/>
      <c r="AX600" s="26"/>
      <c r="AY600" s="26"/>
      <c r="AZ600" s="26"/>
      <c r="BA600" s="26"/>
      <c r="BB600" s="26"/>
      <c r="BC600" s="26"/>
      <c r="BD600" s="26"/>
      <c r="BE600" s="26"/>
    </row>
    <row r="601" spans="1:57" ht="15.75" customHeight="1" x14ac:dyDescent="0.2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/>
      <c r="AW601" s="26"/>
      <c r="AX601" s="26"/>
      <c r="AY601" s="26"/>
      <c r="AZ601" s="26"/>
      <c r="BA601" s="26"/>
      <c r="BB601" s="26"/>
      <c r="BC601" s="26"/>
      <c r="BD601" s="26"/>
      <c r="BE601" s="26"/>
    </row>
    <row r="602" spans="1:57" ht="15.75" customHeight="1" x14ac:dyDescent="0.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/>
      <c r="AW602" s="26"/>
      <c r="AX602" s="26"/>
      <c r="AY602" s="26"/>
      <c r="AZ602" s="26"/>
      <c r="BA602" s="26"/>
      <c r="BB602" s="26"/>
      <c r="BC602" s="26"/>
      <c r="BD602" s="26"/>
      <c r="BE602" s="26"/>
    </row>
    <row r="603" spans="1:57" ht="15.75" customHeight="1" x14ac:dyDescent="0.2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/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</row>
    <row r="604" spans="1:57" ht="15.75" customHeight="1" x14ac:dyDescent="0.2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/>
      <c r="AW604" s="26"/>
      <c r="AX604" s="26"/>
      <c r="AY604" s="26"/>
      <c r="AZ604" s="26"/>
      <c r="BA604" s="26"/>
      <c r="BB604" s="26"/>
      <c r="BC604" s="26"/>
      <c r="BD604" s="26"/>
      <c r="BE604" s="26"/>
    </row>
    <row r="605" spans="1:57" ht="15.75" customHeight="1" x14ac:dyDescent="0.2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</row>
    <row r="606" spans="1:57" ht="15.75" customHeight="1" x14ac:dyDescent="0.2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</row>
    <row r="607" spans="1:57" ht="15.75" customHeight="1" x14ac:dyDescent="0.2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</row>
    <row r="608" spans="1:57" ht="15.75" customHeight="1" x14ac:dyDescent="0.2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</row>
    <row r="609" spans="1:57" ht="15.75" customHeight="1" x14ac:dyDescent="0.2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</row>
    <row r="610" spans="1:57" ht="15.75" customHeight="1" x14ac:dyDescent="0.2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</row>
    <row r="611" spans="1:57" ht="15.75" customHeight="1" x14ac:dyDescent="0.2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</row>
    <row r="612" spans="1:57" ht="15.75" customHeight="1" x14ac:dyDescent="0.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</row>
    <row r="613" spans="1:57" ht="15.75" customHeight="1" x14ac:dyDescent="0.2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</row>
    <row r="614" spans="1:57" ht="15.75" customHeight="1" x14ac:dyDescent="0.2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</row>
    <row r="615" spans="1:57" ht="15.75" customHeight="1" x14ac:dyDescent="0.2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/>
      <c r="BA615" s="26"/>
      <c r="BB615" s="26"/>
      <c r="BC615" s="26"/>
      <c r="BD615" s="26"/>
      <c r="BE615" s="26"/>
    </row>
    <row r="616" spans="1:57" ht="15.75" customHeight="1" x14ac:dyDescent="0.2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/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</row>
    <row r="617" spans="1:57" ht="15.75" customHeight="1" x14ac:dyDescent="0.2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</row>
    <row r="618" spans="1:57" ht="15.75" customHeight="1" x14ac:dyDescent="0.2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/>
      <c r="AZ618" s="26"/>
      <c r="BA618" s="26"/>
      <c r="BB618" s="26"/>
      <c r="BC618" s="26"/>
      <c r="BD618" s="26"/>
      <c r="BE618" s="26"/>
    </row>
    <row r="619" spans="1:57" ht="15.75" customHeight="1" x14ac:dyDescent="0.2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</row>
    <row r="620" spans="1:57" ht="15.75" customHeight="1" x14ac:dyDescent="0.2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/>
      <c r="AZ620" s="26"/>
      <c r="BA620" s="26"/>
      <c r="BB620" s="26"/>
      <c r="BC620" s="26"/>
      <c r="BD620" s="26"/>
      <c r="BE620" s="26"/>
    </row>
    <row r="621" spans="1:57" ht="15.75" customHeight="1" x14ac:dyDescent="0.2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</row>
    <row r="622" spans="1:57" ht="15.75" customHeight="1" x14ac:dyDescent="0.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/>
      <c r="AZ622" s="26"/>
      <c r="BA622" s="26"/>
      <c r="BB622" s="26"/>
      <c r="BC622" s="26"/>
      <c r="BD622" s="26"/>
      <c r="BE622" s="26"/>
    </row>
    <row r="623" spans="1:57" ht="15.75" customHeight="1" x14ac:dyDescent="0.2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/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</row>
    <row r="624" spans="1:57" ht="15.75" customHeight="1" x14ac:dyDescent="0.2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/>
      <c r="BC624" s="26"/>
      <c r="BD624" s="26"/>
      <c r="BE624" s="26"/>
    </row>
    <row r="625" spans="1:57" ht="15.75" customHeight="1" x14ac:dyDescent="0.2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</row>
    <row r="626" spans="1:57" ht="15.75" customHeight="1" x14ac:dyDescent="0.2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/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</row>
    <row r="627" spans="1:57" ht="15.75" customHeight="1" x14ac:dyDescent="0.2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/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</row>
    <row r="628" spans="1:57" ht="15.75" customHeight="1" x14ac:dyDescent="0.2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/>
      <c r="AP628" s="26"/>
      <c r="AQ628" s="26"/>
      <c r="AR628" s="26"/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</row>
    <row r="629" spans="1:57" ht="15.75" customHeight="1" x14ac:dyDescent="0.2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/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</row>
    <row r="630" spans="1:57" ht="15.75" customHeight="1" x14ac:dyDescent="0.2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/>
      <c r="BC630" s="26"/>
      <c r="BD630" s="26"/>
      <c r="BE630" s="26"/>
    </row>
    <row r="631" spans="1:57" ht="15.75" customHeight="1" x14ac:dyDescent="0.2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</row>
    <row r="632" spans="1:57" ht="15.75" customHeight="1" x14ac:dyDescent="0.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/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</row>
    <row r="633" spans="1:57" ht="15.75" customHeight="1" x14ac:dyDescent="0.2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/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</row>
    <row r="634" spans="1:57" ht="15.75" customHeight="1" x14ac:dyDescent="0.2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/>
      <c r="BC634" s="26"/>
      <c r="BD634" s="26"/>
      <c r="BE634" s="26"/>
    </row>
    <row r="635" spans="1:57" ht="15.75" customHeight="1" x14ac:dyDescent="0.2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/>
      <c r="BB635" s="26"/>
      <c r="BC635" s="26"/>
      <c r="BD635" s="26"/>
      <c r="BE635" s="26"/>
    </row>
    <row r="636" spans="1:57" ht="15.75" customHeight="1" x14ac:dyDescent="0.2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</row>
    <row r="637" spans="1:57" ht="15.75" customHeight="1" x14ac:dyDescent="0.2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</row>
    <row r="638" spans="1:57" ht="15.75" customHeight="1" x14ac:dyDescent="0.2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/>
      <c r="BB638" s="26"/>
      <c r="BC638" s="26"/>
      <c r="BD638" s="26"/>
      <c r="BE638" s="26"/>
    </row>
    <row r="639" spans="1:57" ht="15.75" customHeight="1" x14ac:dyDescent="0.2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/>
      <c r="BB639" s="26"/>
      <c r="BC639" s="26"/>
      <c r="BD639" s="26"/>
      <c r="BE639" s="26"/>
    </row>
    <row r="640" spans="1:57" ht="15.75" customHeight="1" x14ac:dyDescent="0.2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/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</row>
    <row r="641" spans="1:57" ht="15.75" customHeight="1" x14ac:dyDescent="0.2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/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</row>
    <row r="642" spans="1:57" ht="15.75" customHeight="1" x14ac:dyDescent="0.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/>
      <c r="AP642" s="26"/>
      <c r="AQ642" s="26"/>
      <c r="AR642" s="26"/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</row>
    <row r="643" spans="1:57" ht="15.75" customHeight="1" x14ac:dyDescent="0.2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/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</row>
    <row r="644" spans="1:57" ht="15.75" customHeight="1" x14ac:dyDescent="0.2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/>
      <c r="BC644" s="26"/>
      <c r="BD644" s="26"/>
      <c r="BE644" s="26"/>
    </row>
    <row r="645" spans="1:57" ht="15.75" customHeight="1" x14ac:dyDescent="0.2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/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</row>
    <row r="646" spans="1:57" ht="15.75" customHeight="1" x14ac:dyDescent="0.2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/>
      <c r="AP646" s="26"/>
      <c r="AQ646" s="26"/>
      <c r="AR646" s="26"/>
      <c r="AS646" s="26"/>
      <c r="AT646" s="26"/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</row>
    <row r="647" spans="1:57" ht="15.75" customHeight="1" x14ac:dyDescent="0.2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/>
      <c r="BC647" s="26"/>
      <c r="BD647" s="26"/>
      <c r="BE647" s="26"/>
    </row>
    <row r="648" spans="1:57" ht="15.75" customHeight="1" x14ac:dyDescent="0.2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</row>
    <row r="649" spans="1:57" ht="15.75" customHeight="1" x14ac:dyDescent="0.2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</row>
    <row r="650" spans="1:57" ht="15.75" customHeight="1" x14ac:dyDescent="0.2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/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</row>
    <row r="651" spans="1:57" ht="15.75" customHeight="1" x14ac:dyDescent="0.2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/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</row>
    <row r="652" spans="1:57" ht="15.75" customHeight="1" x14ac:dyDescent="0.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/>
      <c r="AP652" s="26"/>
      <c r="AQ652" s="26"/>
      <c r="AR652" s="26"/>
      <c r="AS652" s="26"/>
      <c r="AT652" s="26"/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</row>
    <row r="653" spans="1:57" ht="15.75" customHeight="1" x14ac:dyDescent="0.2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/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</row>
    <row r="654" spans="1:57" ht="15.75" customHeight="1" x14ac:dyDescent="0.2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/>
      <c r="BC654" s="26"/>
      <c r="BD654" s="26"/>
      <c r="BE654" s="26"/>
    </row>
    <row r="655" spans="1:57" ht="15.75" customHeight="1" x14ac:dyDescent="0.2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</row>
    <row r="656" spans="1:57" ht="15.75" customHeight="1" x14ac:dyDescent="0.2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/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</row>
    <row r="657" spans="1:57" ht="15.75" customHeight="1" x14ac:dyDescent="0.2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/>
      <c r="AP657" s="26"/>
      <c r="AQ657" s="26"/>
      <c r="AR657" s="26"/>
      <c r="AS657" s="26"/>
      <c r="AT657" s="26"/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</row>
    <row r="658" spans="1:57" ht="15.75" customHeight="1" x14ac:dyDescent="0.2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/>
      <c r="BC658" s="26"/>
      <c r="BD658" s="26"/>
      <c r="BE658" s="26"/>
    </row>
    <row r="659" spans="1:57" ht="15.75" customHeight="1" x14ac:dyDescent="0.2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</row>
    <row r="660" spans="1:57" ht="15.75" customHeight="1" x14ac:dyDescent="0.2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</row>
    <row r="661" spans="1:57" ht="15.75" customHeight="1" x14ac:dyDescent="0.2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</row>
    <row r="662" spans="1:57" ht="15.75" customHeight="1" x14ac:dyDescent="0.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</row>
    <row r="663" spans="1:57" ht="15.75" customHeight="1" x14ac:dyDescent="0.2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</row>
    <row r="664" spans="1:57" ht="15.75" customHeight="1" x14ac:dyDescent="0.2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</row>
    <row r="665" spans="1:57" ht="15.75" customHeight="1" x14ac:dyDescent="0.2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</row>
    <row r="666" spans="1:57" ht="15.75" customHeight="1" x14ac:dyDescent="0.2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/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</row>
    <row r="667" spans="1:57" ht="15.75" customHeight="1" x14ac:dyDescent="0.2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</row>
    <row r="668" spans="1:57" ht="15.75" customHeight="1" x14ac:dyDescent="0.2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</row>
    <row r="669" spans="1:57" ht="15.75" customHeight="1" x14ac:dyDescent="0.2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</row>
    <row r="670" spans="1:57" ht="15.75" customHeight="1" x14ac:dyDescent="0.2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</row>
    <row r="671" spans="1:57" ht="15.75" customHeight="1" x14ac:dyDescent="0.2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</row>
    <row r="672" spans="1:57" ht="15.75" customHeight="1" x14ac:dyDescent="0.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/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</row>
    <row r="673" spans="1:57" ht="15.75" customHeight="1" x14ac:dyDescent="0.2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/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</row>
    <row r="674" spans="1:57" ht="15.75" customHeight="1" x14ac:dyDescent="0.2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</row>
    <row r="675" spans="1:57" ht="15.75" customHeight="1" x14ac:dyDescent="0.2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/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</row>
    <row r="676" spans="1:57" ht="15.75" customHeight="1" x14ac:dyDescent="0.2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/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</row>
    <row r="677" spans="1:57" ht="15.75" customHeight="1" x14ac:dyDescent="0.2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</row>
    <row r="678" spans="1:57" ht="15.75" customHeight="1" x14ac:dyDescent="0.2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/>
      <c r="AW678" s="26"/>
      <c r="AX678" s="26"/>
      <c r="AY678" s="26"/>
      <c r="AZ678" s="26"/>
      <c r="BA678" s="26"/>
      <c r="BB678" s="26"/>
      <c r="BC678" s="26"/>
      <c r="BD678" s="26"/>
      <c r="BE678" s="26"/>
    </row>
    <row r="679" spans="1:57" ht="15.75" customHeight="1" x14ac:dyDescent="0.2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</row>
    <row r="680" spans="1:57" ht="15.75" customHeight="1" x14ac:dyDescent="0.2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/>
      <c r="BE680" s="26"/>
    </row>
    <row r="681" spans="1:57" ht="15.75" customHeight="1" x14ac:dyDescent="0.2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</row>
    <row r="682" spans="1:57" ht="15.75" customHeight="1" x14ac:dyDescent="0.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</row>
    <row r="683" spans="1:57" ht="15.75" customHeight="1" x14ac:dyDescent="0.2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</row>
    <row r="684" spans="1:57" ht="15.75" customHeight="1" x14ac:dyDescent="0.2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</row>
    <row r="685" spans="1:57" ht="15.75" customHeight="1" x14ac:dyDescent="0.2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</row>
    <row r="686" spans="1:57" ht="15.75" customHeight="1" x14ac:dyDescent="0.2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/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</row>
    <row r="687" spans="1:57" ht="15.75" customHeight="1" x14ac:dyDescent="0.2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/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</row>
    <row r="688" spans="1:57" ht="15.75" customHeight="1" x14ac:dyDescent="0.2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/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</row>
    <row r="689" spans="1:57" ht="15.75" customHeight="1" x14ac:dyDescent="0.2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</row>
    <row r="690" spans="1:57" ht="15.75" customHeight="1" x14ac:dyDescent="0.2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/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</row>
    <row r="691" spans="1:57" ht="15.75" customHeight="1" x14ac:dyDescent="0.2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/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</row>
    <row r="692" spans="1:57" ht="15.75" customHeight="1" x14ac:dyDescent="0.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</row>
    <row r="693" spans="1:57" ht="15.75" customHeight="1" x14ac:dyDescent="0.2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/>
      <c r="BD693" s="26"/>
      <c r="BE693" s="26"/>
    </row>
    <row r="694" spans="1:57" ht="15.75" customHeight="1" x14ac:dyDescent="0.2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</row>
    <row r="695" spans="1:57" ht="15.75" customHeight="1" x14ac:dyDescent="0.2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/>
      <c r="AE695" s="26"/>
      <c r="AF695" s="26"/>
      <c r="AG695" s="26"/>
      <c r="AH695" s="26"/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</row>
    <row r="696" spans="1:57" ht="15.75" customHeight="1" x14ac:dyDescent="0.2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/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</row>
    <row r="697" spans="1:57" ht="15.75" customHeight="1" x14ac:dyDescent="0.2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/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</row>
    <row r="698" spans="1:57" ht="15.75" customHeight="1" x14ac:dyDescent="0.2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/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</row>
    <row r="699" spans="1:57" ht="15.75" customHeight="1" x14ac:dyDescent="0.2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/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</row>
    <row r="700" spans="1:57" ht="15.75" customHeight="1" x14ac:dyDescent="0.2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/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</row>
    <row r="701" spans="1:57" ht="15.75" customHeight="1" x14ac:dyDescent="0.2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/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</row>
    <row r="702" spans="1:57" ht="15.75" customHeight="1" x14ac:dyDescent="0.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/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</row>
    <row r="703" spans="1:57" ht="15.75" customHeight="1" x14ac:dyDescent="0.2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/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</row>
    <row r="704" spans="1:57" ht="15.75" customHeight="1" x14ac:dyDescent="0.2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/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</row>
    <row r="705" spans="1:57" ht="15.75" customHeight="1" x14ac:dyDescent="0.2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/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</row>
    <row r="706" spans="1:57" ht="15.75" customHeight="1" x14ac:dyDescent="0.2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/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</row>
    <row r="707" spans="1:57" ht="15.75" customHeight="1" x14ac:dyDescent="0.2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/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</row>
    <row r="708" spans="1:57" ht="15.75" customHeight="1" x14ac:dyDescent="0.2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</row>
    <row r="709" spans="1:57" ht="15.75" customHeight="1" x14ac:dyDescent="0.2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</row>
    <row r="710" spans="1:57" ht="15.75" customHeight="1" x14ac:dyDescent="0.2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</row>
    <row r="711" spans="1:57" ht="15.75" customHeight="1" x14ac:dyDescent="0.2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</row>
    <row r="712" spans="1:57" ht="15.75" customHeight="1" x14ac:dyDescent="0.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</row>
    <row r="713" spans="1:57" ht="15.75" customHeight="1" x14ac:dyDescent="0.2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</row>
    <row r="714" spans="1:57" ht="15.75" customHeight="1" x14ac:dyDescent="0.2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/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</row>
    <row r="715" spans="1:57" ht="15.75" customHeight="1" x14ac:dyDescent="0.2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</row>
    <row r="716" spans="1:57" ht="15.75" customHeight="1" x14ac:dyDescent="0.2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/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</row>
    <row r="717" spans="1:57" ht="15.75" customHeight="1" x14ac:dyDescent="0.2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/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</row>
    <row r="718" spans="1:57" ht="15.75" customHeight="1" x14ac:dyDescent="0.2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/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</row>
    <row r="719" spans="1:57" ht="15.75" customHeight="1" x14ac:dyDescent="0.2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/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</row>
    <row r="720" spans="1:57" ht="15.75" customHeight="1" x14ac:dyDescent="0.2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/>
      <c r="BA720" s="26"/>
      <c r="BB720" s="26"/>
      <c r="BC720" s="26"/>
      <c r="BD720" s="26"/>
      <c r="BE720" s="26"/>
    </row>
    <row r="721" spans="1:57" ht="15.75" customHeight="1" x14ac:dyDescent="0.2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/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</row>
    <row r="722" spans="1:57" ht="15.75" customHeight="1" x14ac:dyDescent="0.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/>
      <c r="BB722" s="26"/>
      <c r="BC722" s="26"/>
      <c r="BD722" s="26"/>
      <c r="BE722" s="26"/>
    </row>
    <row r="723" spans="1:57" ht="15.75" customHeight="1" x14ac:dyDescent="0.2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/>
      <c r="BB723" s="26"/>
      <c r="BC723" s="26"/>
      <c r="BD723" s="26"/>
      <c r="BE723" s="26"/>
    </row>
    <row r="724" spans="1:57" ht="15.75" customHeight="1" x14ac:dyDescent="0.2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/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</row>
    <row r="725" spans="1:57" ht="15.75" customHeight="1" x14ac:dyDescent="0.2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/>
      <c r="BB725" s="26"/>
      <c r="BC725" s="26"/>
      <c r="BD725" s="26"/>
      <c r="BE725" s="26"/>
    </row>
    <row r="726" spans="1:57" ht="15.75" customHeight="1" x14ac:dyDescent="0.2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/>
      <c r="BB726" s="26"/>
      <c r="BC726" s="26"/>
      <c r="BD726" s="26"/>
      <c r="BE726" s="26"/>
    </row>
    <row r="727" spans="1:57" ht="15.75" customHeight="1" x14ac:dyDescent="0.2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/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</row>
    <row r="728" spans="1:57" ht="15.75" customHeight="1" x14ac:dyDescent="0.2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/>
      <c r="BB728" s="26"/>
      <c r="BC728" s="26"/>
      <c r="BD728" s="26"/>
      <c r="BE728" s="26"/>
    </row>
    <row r="729" spans="1:57" ht="15.75" customHeight="1" x14ac:dyDescent="0.2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/>
      <c r="BB729" s="26"/>
      <c r="BC729" s="26"/>
      <c r="BD729" s="26"/>
      <c r="BE729" s="26"/>
    </row>
    <row r="730" spans="1:57" ht="15.75" customHeight="1" x14ac:dyDescent="0.2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/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</row>
    <row r="731" spans="1:57" ht="15.75" customHeight="1" x14ac:dyDescent="0.2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/>
      <c r="BB731" s="26"/>
      <c r="BC731" s="26"/>
      <c r="BD731" s="26"/>
      <c r="BE731" s="26"/>
    </row>
    <row r="732" spans="1:57" ht="15.75" customHeight="1" x14ac:dyDescent="0.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/>
      <c r="BB732" s="26"/>
      <c r="BC732" s="26"/>
      <c r="BD732" s="26"/>
      <c r="BE732" s="26"/>
    </row>
    <row r="733" spans="1:57" ht="15.75" customHeight="1" x14ac:dyDescent="0.2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/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</row>
    <row r="734" spans="1:57" ht="15.75" customHeight="1" x14ac:dyDescent="0.2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/>
      <c r="BB734" s="26"/>
      <c r="BC734" s="26"/>
      <c r="BD734" s="26"/>
      <c r="BE734" s="26"/>
    </row>
    <row r="735" spans="1:57" ht="15.75" customHeight="1" x14ac:dyDescent="0.2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/>
      <c r="BB735" s="26"/>
      <c r="BC735" s="26"/>
      <c r="BD735" s="26"/>
      <c r="BE735" s="26"/>
    </row>
    <row r="736" spans="1:57" ht="15.75" customHeight="1" x14ac:dyDescent="0.2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/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</row>
    <row r="737" spans="1:57" ht="15.75" customHeight="1" x14ac:dyDescent="0.2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/>
      <c r="BB737" s="26"/>
      <c r="BC737" s="26"/>
      <c r="BD737" s="26"/>
      <c r="BE737" s="26"/>
    </row>
    <row r="738" spans="1:57" ht="15.75" customHeight="1" x14ac:dyDescent="0.2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/>
      <c r="BB738" s="26"/>
      <c r="BC738" s="26"/>
      <c r="BD738" s="26"/>
      <c r="BE738" s="26"/>
    </row>
    <row r="739" spans="1:57" ht="15.75" customHeight="1" x14ac:dyDescent="0.2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/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</row>
    <row r="740" spans="1:57" ht="15.75" customHeight="1" x14ac:dyDescent="0.2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/>
      <c r="BB740" s="26"/>
      <c r="BC740" s="26"/>
      <c r="BD740" s="26"/>
      <c r="BE740" s="26"/>
    </row>
    <row r="741" spans="1:57" ht="15.75" customHeight="1" x14ac:dyDescent="0.2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/>
      <c r="BB741" s="26"/>
      <c r="BC741" s="26"/>
      <c r="BD741" s="26"/>
      <c r="BE741" s="26"/>
    </row>
    <row r="742" spans="1:57" ht="15.75" customHeight="1" x14ac:dyDescent="0.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/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</row>
    <row r="743" spans="1:57" ht="15.75" customHeight="1" x14ac:dyDescent="0.2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/>
      <c r="BB743" s="26"/>
      <c r="BC743" s="26"/>
      <c r="BD743" s="26"/>
      <c r="BE743" s="26"/>
    </row>
    <row r="744" spans="1:57" ht="15.75" customHeight="1" x14ac:dyDescent="0.2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/>
      <c r="BB744" s="26"/>
      <c r="BC744" s="26"/>
      <c r="BD744" s="26"/>
      <c r="BE744" s="26"/>
    </row>
    <row r="745" spans="1:57" ht="15.75" customHeight="1" x14ac:dyDescent="0.2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/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</row>
    <row r="746" spans="1:57" ht="15.75" customHeight="1" x14ac:dyDescent="0.2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</row>
    <row r="747" spans="1:57" ht="15.75" customHeight="1" x14ac:dyDescent="0.2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</row>
    <row r="748" spans="1:57" ht="15.75" customHeight="1" x14ac:dyDescent="0.2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</row>
    <row r="749" spans="1:57" ht="15.75" customHeight="1" x14ac:dyDescent="0.2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/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</row>
    <row r="750" spans="1:57" ht="15.75" customHeight="1" x14ac:dyDescent="0.2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</row>
    <row r="751" spans="1:57" ht="15.75" customHeight="1" x14ac:dyDescent="0.2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</row>
    <row r="752" spans="1:57" ht="15.75" customHeight="1" x14ac:dyDescent="0.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/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</row>
    <row r="753" spans="1:57" ht="15.75" customHeight="1" x14ac:dyDescent="0.2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</row>
    <row r="754" spans="1:57" ht="15.75" customHeight="1" x14ac:dyDescent="0.2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</row>
    <row r="755" spans="1:57" ht="15.75" customHeight="1" x14ac:dyDescent="0.2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</row>
    <row r="756" spans="1:57" ht="15.75" customHeight="1" x14ac:dyDescent="0.2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/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</row>
    <row r="757" spans="1:57" ht="15.75" customHeight="1" x14ac:dyDescent="0.2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  <c r="AA757" s="26"/>
      <c r="AB757" s="26"/>
      <c r="AC757" s="26"/>
      <c r="AD757" s="26"/>
      <c r="AE757" s="26"/>
      <c r="AF757" s="26"/>
      <c r="AG757" s="26"/>
      <c r="AH757" s="26"/>
      <c r="AI757" s="26"/>
      <c r="AJ757" s="26"/>
      <c r="AK757" s="26"/>
      <c r="AL757" s="26"/>
      <c r="AM757" s="26"/>
      <c r="AN757" s="26"/>
      <c r="AO757" s="26"/>
      <c r="AP757" s="26"/>
      <c r="AQ757" s="26"/>
      <c r="AR757" s="26"/>
      <c r="AS757" s="26"/>
      <c r="AT757" s="26"/>
      <c r="AU757" s="26"/>
      <c r="AV757" s="26"/>
      <c r="AW757" s="26"/>
      <c r="AX757" s="26"/>
      <c r="AY757" s="26"/>
      <c r="AZ757" s="26"/>
      <c r="BA757" s="26"/>
      <c r="BB757" s="26"/>
      <c r="BC757" s="26"/>
      <c r="BD757" s="26"/>
      <c r="BE757" s="26"/>
    </row>
    <row r="758" spans="1:57" ht="15.75" customHeight="1" x14ac:dyDescent="0.2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  <c r="AA758" s="26"/>
      <c r="AB758" s="26"/>
      <c r="AC758" s="26"/>
      <c r="AD758" s="26"/>
      <c r="AE758" s="26"/>
      <c r="AF758" s="26"/>
      <c r="AG758" s="26"/>
      <c r="AH758" s="26"/>
      <c r="AI758" s="26"/>
      <c r="AJ758" s="26"/>
      <c r="AK758" s="26"/>
      <c r="AL758" s="26"/>
      <c r="AM758" s="26"/>
      <c r="AN758" s="26"/>
      <c r="AO758" s="26"/>
      <c r="AP758" s="26"/>
      <c r="AQ758" s="26"/>
      <c r="AR758" s="26"/>
      <c r="AS758" s="26"/>
      <c r="AT758" s="26"/>
      <c r="AU758" s="26"/>
      <c r="AV758" s="26"/>
      <c r="AW758" s="26"/>
      <c r="AX758" s="26"/>
      <c r="AY758" s="26"/>
      <c r="AZ758" s="26"/>
      <c r="BA758" s="26"/>
      <c r="BB758" s="26"/>
      <c r="BC758" s="26"/>
      <c r="BD758" s="26"/>
      <c r="BE758" s="26"/>
    </row>
    <row r="759" spans="1:57" ht="15.75" customHeight="1" x14ac:dyDescent="0.2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  <c r="AA759" s="26"/>
      <c r="AB759" s="26"/>
      <c r="AC759" s="26"/>
      <c r="AD759" s="26"/>
      <c r="AE759" s="26"/>
      <c r="AF759" s="26"/>
      <c r="AG759" s="26"/>
      <c r="AH759" s="26"/>
      <c r="AI759" s="26"/>
      <c r="AJ759" s="26"/>
      <c r="AK759" s="26"/>
      <c r="AL759" s="26"/>
      <c r="AM759" s="26"/>
      <c r="AN759" s="26"/>
      <c r="AO759" s="26"/>
      <c r="AP759" s="26"/>
      <c r="AQ759" s="26"/>
      <c r="AR759" s="26"/>
      <c r="AS759" s="26"/>
      <c r="AT759" s="26"/>
      <c r="AU759" s="26"/>
      <c r="AV759" s="26"/>
      <c r="AW759" s="26"/>
      <c r="AX759" s="26"/>
      <c r="AY759" s="26"/>
      <c r="AZ759" s="26"/>
      <c r="BA759" s="26"/>
      <c r="BB759" s="26"/>
      <c r="BC759" s="26"/>
      <c r="BD759" s="26"/>
      <c r="BE759" s="26"/>
    </row>
    <row r="760" spans="1:57" ht="15.75" customHeight="1" x14ac:dyDescent="0.2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  <c r="AA760" s="26"/>
      <c r="AB760" s="26"/>
      <c r="AC760" s="26"/>
      <c r="AD760" s="26"/>
      <c r="AE760" s="26"/>
      <c r="AF760" s="26"/>
      <c r="AG760" s="26"/>
      <c r="AH760" s="26"/>
      <c r="AI760" s="26"/>
      <c r="AJ760" s="26"/>
      <c r="AK760" s="26"/>
      <c r="AL760" s="26"/>
      <c r="AM760" s="26"/>
      <c r="AN760" s="26"/>
      <c r="AO760" s="26"/>
      <c r="AP760" s="26"/>
      <c r="AQ760" s="26"/>
      <c r="AR760" s="26"/>
      <c r="AS760" s="26"/>
      <c r="AT760" s="26"/>
      <c r="AU760" s="26"/>
      <c r="AV760" s="26"/>
      <c r="AW760" s="26"/>
      <c r="AX760" s="26"/>
      <c r="AY760" s="26"/>
      <c r="AZ760" s="26"/>
      <c r="BA760" s="26"/>
      <c r="BB760" s="26"/>
      <c r="BC760" s="26"/>
      <c r="BD760" s="26"/>
      <c r="BE760" s="26"/>
    </row>
    <row r="761" spans="1:57" ht="15.75" customHeight="1" x14ac:dyDescent="0.2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  <c r="AA761" s="26"/>
      <c r="AB761" s="26"/>
      <c r="AC761" s="26"/>
      <c r="AD761" s="26"/>
      <c r="AE761" s="26"/>
      <c r="AF761" s="26"/>
      <c r="AG761" s="26"/>
      <c r="AH761" s="26"/>
      <c r="AI761" s="26"/>
      <c r="AJ761" s="26"/>
      <c r="AK761" s="26"/>
      <c r="AL761" s="26"/>
      <c r="AM761" s="26"/>
      <c r="AN761" s="26"/>
      <c r="AO761" s="26"/>
      <c r="AP761" s="26"/>
      <c r="AQ761" s="26"/>
      <c r="AR761" s="26"/>
      <c r="AS761" s="26"/>
      <c r="AT761" s="26"/>
      <c r="AU761" s="26"/>
      <c r="AV761" s="26"/>
      <c r="AW761" s="26"/>
      <c r="AX761" s="26"/>
      <c r="AY761" s="26"/>
      <c r="AZ761" s="26"/>
      <c r="BA761" s="26"/>
      <c r="BB761" s="26"/>
      <c r="BC761" s="26"/>
      <c r="BD761" s="26"/>
      <c r="BE761" s="26"/>
    </row>
    <row r="762" spans="1:57" ht="15.75" customHeight="1" x14ac:dyDescent="0.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  <c r="AA762" s="26"/>
      <c r="AB762" s="26"/>
      <c r="AC762" s="26"/>
      <c r="AD762" s="26"/>
      <c r="AE762" s="26"/>
      <c r="AF762" s="26"/>
      <c r="AG762" s="26"/>
      <c r="AH762" s="26"/>
      <c r="AI762" s="26"/>
      <c r="AJ762" s="26"/>
      <c r="AK762" s="26"/>
      <c r="AL762" s="26"/>
      <c r="AM762" s="26"/>
      <c r="AN762" s="26"/>
      <c r="AO762" s="26"/>
      <c r="AP762" s="26"/>
      <c r="AQ762" s="26"/>
      <c r="AR762" s="26"/>
      <c r="AS762" s="26"/>
      <c r="AT762" s="26"/>
      <c r="AU762" s="26"/>
      <c r="AV762" s="26"/>
      <c r="AW762" s="26"/>
      <c r="AX762" s="26"/>
      <c r="AY762" s="26"/>
      <c r="AZ762" s="26"/>
      <c r="BA762" s="26"/>
      <c r="BB762" s="26"/>
      <c r="BC762" s="26"/>
      <c r="BD762" s="26"/>
      <c r="BE762" s="26"/>
    </row>
    <row r="763" spans="1:57" ht="15.75" customHeight="1" x14ac:dyDescent="0.2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  <c r="AA763" s="26"/>
      <c r="AB763" s="26"/>
      <c r="AC763" s="26"/>
      <c r="AD763" s="26"/>
      <c r="AE763" s="26"/>
      <c r="AF763" s="26"/>
      <c r="AG763" s="26"/>
      <c r="AH763" s="26"/>
      <c r="AI763" s="26"/>
      <c r="AJ763" s="26"/>
      <c r="AK763" s="26"/>
      <c r="AL763" s="26"/>
      <c r="AM763" s="26"/>
      <c r="AN763" s="26"/>
      <c r="AO763" s="26"/>
      <c r="AP763" s="26"/>
      <c r="AQ763" s="26"/>
      <c r="AR763" s="26"/>
      <c r="AS763" s="26"/>
      <c r="AT763" s="26"/>
      <c r="AU763" s="26"/>
      <c r="AV763" s="26"/>
      <c r="AW763" s="26"/>
      <c r="AX763" s="26"/>
      <c r="AY763" s="26"/>
      <c r="AZ763" s="26"/>
      <c r="BA763" s="26"/>
      <c r="BB763" s="26"/>
      <c r="BC763" s="26"/>
      <c r="BD763" s="26"/>
      <c r="BE763" s="26"/>
    </row>
    <row r="764" spans="1:57" ht="15.75" customHeight="1" x14ac:dyDescent="0.2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  <c r="AA764" s="26"/>
      <c r="AB764" s="26"/>
      <c r="AC764" s="26"/>
      <c r="AD764" s="26"/>
      <c r="AE764" s="26"/>
      <c r="AF764" s="26"/>
      <c r="AG764" s="26"/>
      <c r="AH764" s="26"/>
      <c r="AI764" s="26"/>
      <c r="AJ764" s="26"/>
      <c r="AK764" s="26"/>
      <c r="AL764" s="26"/>
      <c r="AM764" s="26"/>
      <c r="AN764" s="26"/>
      <c r="AO764" s="26"/>
      <c r="AP764" s="26"/>
      <c r="AQ764" s="26"/>
      <c r="AR764" s="26"/>
      <c r="AS764" s="26"/>
      <c r="AT764" s="26"/>
      <c r="AU764" s="26"/>
      <c r="AV764" s="26"/>
      <c r="AW764" s="26"/>
      <c r="AX764" s="26"/>
      <c r="AY764" s="26"/>
      <c r="AZ764" s="26"/>
      <c r="BA764" s="26"/>
      <c r="BB764" s="26"/>
      <c r="BC764" s="26"/>
      <c r="BD764" s="26"/>
      <c r="BE764" s="26"/>
    </row>
    <row r="765" spans="1:57" ht="15.75" customHeight="1" x14ac:dyDescent="0.2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  <c r="AA765" s="26"/>
      <c r="AB765" s="26"/>
      <c r="AC765" s="26"/>
      <c r="AD765" s="26"/>
      <c r="AE765" s="26"/>
      <c r="AF765" s="26"/>
      <c r="AG765" s="26"/>
      <c r="AH765" s="26"/>
      <c r="AI765" s="26"/>
      <c r="AJ765" s="26"/>
      <c r="AK765" s="26"/>
      <c r="AL765" s="26"/>
      <c r="AM765" s="26"/>
      <c r="AN765" s="26"/>
      <c r="AO765" s="26"/>
      <c r="AP765" s="26"/>
      <c r="AQ765" s="26"/>
      <c r="AR765" s="26"/>
      <c r="AS765" s="26"/>
      <c r="AT765" s="26"/>
      <c r="AU765" s="26"/>
      <c r="AV765" s="26"/>
      <c r="AW765" s="26"/>
      <c r="AX765" s="26"/>
      <c r="AY765" s="26"/>
      <c r="AZ765" s="26"/>
      <c r="BA765" s="26"/>
      <c r="BB765" s="26"/>
      <c r="BC765" s="26"/>
      <c r="BD765" s="26"/>
      <c r="BE765" s="26"/>
    </row>
    <row r="766" spans="1:57" ht="15.75" customHeight="1" x14ac:dyDescent="0.2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  <c r="AA766" s="26"/>
      <c r="AB766" s="26"/>
      <c r="AC766" s="26"/>
      <c r="AD766" s="26"/>
      <c r="AE766" s="26"/>
      <c r="AF766" s="26"/>
      <c r="AG766" s="26"/>
      <c r="AH766" s="26"/>
      <c r="AI766" s="26"/>
      <c r="AJ766" s="26"/>
      <c r="AK766" s="26"/>
      <c r="AL766" s="26"/>
      <c r="AM766" s="26"/>
      <c r="AN766" s="26"/>
      <c r="AO766" s="26"/>
      <c r="AP766" s="26"/>
      <c r="AQ766" s="26"/>
      <c r="AR766" s="26"/>
      <c r="AS766" s="26"/>
      <c r="AT766" s="26"/>
      <c r="AU766" s="26"/>
      <c r="AV766" s="26"/>
      <c r="AW766" s="26"/>
      <c r="AX766" s="26"/>
      <c r="AY766" s="26"/>
      <c r="AZ766" s="26"/>
      <c r="BA766" s="26"/>
      <c r="BB766" s="26"/>
      <c r="BC766" s="26"/>
      <c r="BD766" s="26"/>
      <c r="BE766" s="26"/>
    </row>
    <row r="767" spans="1:57" ht="15.75" customHeight="1" x14ac:dyDescent="0.2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  <c r="AA767" s="26"/>
      <c r="AB767" s="26"/>
      <c r="AC767" s="26"/>
      <c r="AD767" s="26"/>
      <c r="AE767" s="26"/>
      <c r="AF767" s="26"/>
      <c r="AG767" s="26"/>
      <c r="AH767" s="26"/>
      <c r="AI767" s="26"/>
      <c r="AJ767" s="26"/>
      <c r="AK767" s="26"/>
      <c r="AL767" s="26"/>
      <c r="AM767" s="26"/>
      <c r="AN767" s="26"/>
      <c r="AO767" s="26"/>
      <c r="AP767" s="26"/>
      <c r="AQ767" s="26"/>
      <c r="AR767" s="26"/>
      <c r="AS767" s="26"/>
      <c r="AT767" s="26"/>
      <c r="AU767" s="26"/>
      <c r="AV767" s="26"/>
      <c r="AW767" s="26"/>
      <c r="AX767" s="26"/>
      <c r="AY767" s="26"/>
      <c r="AZ767" s="26"/>
      <c r="BA767" s="26"/>
      <c r="BB767" s="26"/>
      <c r="BC767" s="26"/>
      <c r="BD767" s="26"/>
      <c r="BE767" s="26"/>
    </row>
    <row r="768" spans="1:57" ht="15.75" customHeight="1" x14ac:dyDescent="0.2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  <c r="AA768" s="26"/>
      <c r="AB768" s="26"/>
      <c r="AC768" s="26"/>
      <c r="AD768" s="26"/>
      <c r="AE768" s="26"/>
      <c r="AF768" s="26"/>
      <c r="AG768" s="26"/>
      <c r="AH768" s="26"/>
      <c r="AI768" s="26"/>
      <c r="AJ768" s="26"/>
      <c r="AK768" s="26"/>
      <c r="AL768" s="26"/>
      <c r="AM768" s="26"/>
      <c r="AN768" s="26"/>
      <c r="AO768" s="26"/>
      <c r="AP768" s="26"/>
      <c r="AQ768" s="26"/>
      <c r="AR768" s="26"/>
      <c r="AS768" s="26"/>
      <c r="AT768" s="26"/>
      <c r="AU768" s="26"/>
      <c r="AV768" s="26"/>
      <c r="AW768" s="26"/>
      <c r="AX768" s="26"/>
      <c r="AY768" s="26"/>
      <c r="AZ768" s="26"/>
      <c r="BA768" s="26"/>
      <c r="BB768" s="26"/>
      <c r="BC768" s="26"/>
      <c r="BD768" s="26"/>
      <c r="BE768" s="26"/>
    </row>
    <row r="769" spans="1:57" ht="15.75" customHeight="1" x14ac:dyDescent="0.2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  <c r="AA769" s="26"/>
      <c r="AB769" s="26"/>
      <c r="AC769" s="26"/>
      <c r="AD769" s="26"/>
      <c r="AE769" s="26"/>
      <c r="AF769" s="26"/>
      <c r="AG769" s="26"/>
      <c r="AH769" s="26"/>
      <c r="AI769" s="26"/>
      <c r="AJ769" s="26"/>
      <c r="AK769" s="26"/>
      <c r="AL769" s="26"/>
      <c r="AM769" s="26"/>
      <c r="AN769" s="26"/>
      <c r="AO769" s="26"/>
      <c r="AP769" s="26"/>
      <c r="AQ769" s="26"/>
      <c r="AR769" s="26"/>
      <c r="AS769" s="26"/>
      <c r="AT769" s="26"/>
      <c r="AU769" s="26"/>
      <c r="AV769" s="26"/>
      <c r="AW769" s="26"/>
      <c r="AX769" s="26"/>
      <c r="AY769" s="26"/>
      <c r="AZ769" s="26"/>
      <c r="BA769" s="26"/>
      <c r="BB769" s="26"/>
      <c r="BC769" s="26"/>
      <c r="BD769" s="26"/>
      <c r="BE769" s="26"/>
    </row>
    <row r="770" spans="1:57" ht="15.75" customHeight="1" x14ac:dyDescent="0.2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  <c r="AA770" s="26"/>
      <c r="AB770" s="26"/>
      <c r="AC770" s="26"/>
      <c r="AD770" s="26"/>
      <c r="AE770" s="26"/>
      <c r="AF770" s="26"/>
      <c r="AG770" s="26"/>
      <c r="AH770" s="26"/>
      <c r="AI770" s="26"/>
      <c r="AJ770" s="26"/>
      <c r="AK770" s="26"/>
      <c r="AL770" s="26"/>
      <c r="AM770" s="26"/>
      <c r="AN770" s="26"/>
      <c r="AO770" s="26"/>
      <c r="AP770" s="26"/>
      <c r="AQ770" s="26"/>
      <c r="AR770" s="26"/>
      <c r="AS770" s="26"/>
      <c r="AT770" s="26"/>
      <c r="AU770" s="26"/>
      <c r="AV770" s="26"/>
      <c r="AW770" s="26"/>
      <c r="AX770" s="26"/>
      <c r="AY770" s="26"/>
      <c r="AZ770" s="26"/>
      <c r="BA770" s="26"/>
      <c r="BB770" s="26"/>
      <c r="BC770" s="26"/>
      <c r="BD770" s="26"/>
      <c r="BE770" s="26"/>
    </row>
    <row r="771" spans="1:57" ht="15.75" customHeight="1" x14ac:dyDescent="0.2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  <c r="AA771" s="26"/>
      <c r="AB771" s="26"/>
      <c r="AC771" s="26"/>
      <c r="AD771" s="26"/>
      <c r="AE771" s="26"/>
      <c r="AF771" s="26"/>
      <c r="AG771" s="26"/>
      <c r="AH771" s="26"/>
      <c r="AI771" s="26"/>
      <c r="AJ771" s="26"/>
      <c r="AK771" s="26"/>
      <c r="AL771" s="26"/>
      <c r="AM771" s="26"/>
      <c r="AN771" s="26"/>
      <c r="AO771" s="26"/>
      <c r="AP771" s="26"/>
      <c r="AQ771" s="26"/>
      <c r="AR771" s="26"/>
      <c r="AS771" s="26"/>
      <c r="AT771" s="26"/>
      <c r="AU771" s="26"/>
      <c r="AV771" s="26"/>
      <c r="AW771" s="26"/>
      <c r="AX771" s="26"/>
      <c r="AY771" s="26"/>
      <c r="AZ771" s="26"/>
      <c r="BA771" s="26"/>
      <c r="BB771" s="26"/>
      <c r="BC771" s="26"/>
      <c r="BD771" s="26"/>
      <c r="BE771" s="26"/>
    </row>
    <row r="772" spans="1:57" ht="15.75" customHeight="1" x14ac:dyDescent="0.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  <c r="AA772" s="26"/>
      <c r="AB772" s="26"/>
      <c r="AC772" s="26"/>
      <c r="AD772" s="26"/>
      <c r="AE772" s="26"/>
      <c r="AF772" s="26"/>
      <c r="AG772" s="26"/>
      <c r="AH772" s="26"/>
      <c r="AI772" s="26"/>
      <c r="AJ772" s="26"/>
      <c r="AK772" s="26"/>
      <c r="AL772" s="26"/>
      <c r="AM772" s="26"/>
      <c r="AN772" s="26"/>
      <c r="AO772" s="26"/>
      <c r="AP772" s="26"/>
      <c r="AQ772" s="26"/>
      <c r="AR772" s="26"/>
      <c r="AS772" s="26"/>
      <c r="AT772" s="26"/>
      <c r="AU772" s="26"/>
      <c r="AV772" s="26"/>
      <c r="AW772" s="26"/>
      <c r="AX772" s="26"/>
      <c r="AY772" s="26"/>
      <c r="AZ772" s="26"/>
      <c r="BA772" s="26"/>
      <c r="BB772" s="26"/>
      <c r="BC772" s="26"/>
      <c r="BD772" s="26"/>
      <c r="BE772" s="26"/>
    </row>
    <row r="773" spans="1:57" ht="15.75" customHeight="1" x14ac:dyDescent="0.2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  <c r="AA773" s="26"/>
      <c r="AB773" s="26"/>
      <c r="AC773" s="26"/>
      <c r="AD773" s="26"/>
      <c r="AE773" s="26"/>
      <c r="AF773" s="26"/>
      <c r="AG773" s="26"/>
      <c r="AH773" s="26"/>
      <c r="AI773" s="26"/>
      <c r="AJ773" s="26"/>
      <c r="AK773" s="26"/>
      <c r="AL773" s="26"/>
      <c r="AM773" s="26"/>
      <c r="AN773" s="26"/>
      <c r="AO773" s="26"/>
      <c r="AP773" s="26"/>
      <c r="AQ773" s="26"/>
      <c r="AR773" s="26"/>
      <c r="AS773" s="26"/>
      <c r="AT773" s="26"/>
      <c r="AU773" s="26"/>
      <c r="AV773" s="26"/>
      <c r="AW773" s="26"/>
      <c r="AX773" s="26"/>
      <c r="AY773" s="26"/>
      <c r="AZ773" s="26"/>
      <c r="BA773" s="26"/>
      <c r="BB773" s="26"/>
      <c r="BC773" s="26"/>
      <c r="BD773" s="26"/>
      <c r="BE773" s="26"/>
    </row>
    <row r="774" spans="1:57" ht="15.75" customHeight="1" x14ac:dyDescent="0.2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  <c r="AA774" s="26"/>
      <c r="AB774" s="26"/>
      <c r="AC774" s="26"/>
      <c r="AD774" s="26"/>
      <c r="AE774" s="26"/>
      <c r="AF774" s="26"/>
      <c r="AG774" s="26"/>
      <c r="AH774" s="26"/>
      <c r="AI774" s="26"/>
      <c r="AJ774" s="26"/>
      <c r="AK774" s="26"/>
      <c r="AL774" s="26"/>
      <c r="AM774" s="26"/>
      <c r="AN774" s="26"/>
      <c r="AO774" s="26"/>
      <c r="AP774" s="26"/>
      <c r="AQ774" s="26"/>
      <c r="AR774" s="26"/>
      <c r="AS774" s="26"/>
      <c r="AT774" s="26"/>
      <c r="AU774" s="26"/>
      <c r="AV774" s="26"/>
      <c r="AW774" s="26"/>
      <c r="AX774" s="26"/>
      <c r="AY774" s="26"/>
      <c r="AZ774" s="26"/>
      <c r="BA774" s="26"/>
      <c r="BB774" s="26"/>
      <c r="BC774" s="26"/>
      <c r="BD774" s="26"/>
      <c r="BE774" s="26"/>
    </row>
    <row r="775" spans="1:57" ht="15.75" customHeight="1" x14ac:dyDescent="0.2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  <c r="AA775" s="26"/>
      <c r="AB775" s="26"/>
      <c r="AC775" s="26"/>
      <c r="AD775" s="26"/>
      <c r="AE775" s="26"/>
      <c r="AF775" s="26"/>
      <c r="AG775" s="26"/>
      <c r="AH775" s="26"/>
      <c r="AI775" s="26"/>
      <c r="AJ775" s="26"/>
      <c r="AK775" s="26"/>
      <c r="AL775" s="26"/>
      <c r="AM775" s="26"/>
      <c r="AN775" s="26"/>
      <c r="AO775" s="26"/>
      <c r="AP775" s="26"/>
      <c r="AQ775" s="26"/>
      <c r="AR775" s="26"/>
      <c r="AS775" s="26"/>
      <c r="AT775" s="26"/>
      <c r="AU775" s="26"/>
      <c r="AV775" s="26"/>
      <c r="AW775" s="26"/>
      <c r="AX775" s="26"/>
      <c r="AY775" s="26"/>
      <c r="AZ775" s="26"/>
      <c r="BA775" s="26"/>
      <c r="BB775" s="26"/>
      <c r="BC775" s="26"/>
      <c r="BD775" s="26"/>
      <c r="BE775" s="26"/>
    </row>
    <row r="776" spans="1:57" ht="15.75" customHeight="1" x14ac:dyDescent="0.2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  <c r="AA776" s="26"/>
      <c r="AB776" s="26"/>
      <c r="AC776" s="26"/>
      <c r="AD776" s="26"/>
      <c r="AE776" s="26"/>
      <c r="AF776" s="26"/>
      <c r="AG776" s="26"/>
      <c r="AH776" s="26"/>
      <c r="AI776" s="26"/>
      <c r="AJ776" s="26"/>
      <c r="AK776" s="26"/>
      <c r="AL776" s="26"/>
      <c r="AM776" s="26"/>
      <c r="AN776" s="26"/>
      <c r="AO776" s="26"/>
      <c r="AP776" s="26"/>
      <c r="AQ776" s="26"/>
      <c r="AR776" s="26"/>
      <c r="AS776" s="26"/>
      <c r="AT776" s="26"/>
      <c r="AU776" s="26"/>
      <c r="AV776" s="26"/>
      <c r="AW776" s="26"/>
      <c r="AX776" s="26"/>
      <c r="AY776" s="26"/>
      <c r="AZ776" s="26"/>
      <c r="BA776" s="26"/>
      <c r="BB776" s="26"/>
      <c r="BC776" s="26"/>
      <c r="BD776" s="26"/>
      <c r="BE776" s="26"/>
    </row>
    <row r="777" spans="1:57" ht="15.75" customHeight="1" x14ac:dyDescent="0.2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  <c r="AA777" s="26"/>
      <c r="AB777" s="26"/>
      <c r="AC777" s="26"/>
      <c r="AD777" s="26"/>
      <c r="AE777" s="26"/>
      <c r="AF777" s="26"/>
      <c r="AG777" s="26"/>
      <c r="AH777" s="26"/>
      <c r="AI777" s="26"/>
      <c r="AJ777" s="26"/>
      <c r="AK777" s="26"/>
      <c r="AL777" s="26"/>
      <c r="AM777" s="26"/>
      <c r="AN777" s="26"/>
      <c r="AO777" s="26"/>
      <c r="AP777" s="26"/>
      <c r="AQ777" s="26"/>
      <c r="AR777" s="26"/>
      <c r="AS777" s="26"/>
      <c r="AT777" s="26"/>
      <c r="AU777" s="26"/>
      <c r="AV777" s="26"/>
      <c r="AW777" s="26"/>
      <c r="AX777" s="26"/>
      <c r="AY777" s="26"/>
      <c r="AZ777" s="26"/>
      <c r="BA777" s="26"/>
      <c r="BB777" s="26"/>
      <c r="BC777" s="26"/>
      <c r="BD777" s="26"/>
      <c r="BE777" s="26"/>
    </row>
    <row r="778" spans="1:57" ht="15.75" customHeight="1" x14ac:dyDescent="0.2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  <c r="AA778" s="26"/>
      <c r="AB778" s="26"/>
      <c r="AC778" s="26"/>
      <c r="AD778" s="26"/>
      <c r="AE778" s="26"/>
      <c r="AF778" s="26"/>
      <c r="AG778" s="26"/>
      <c r="AH778" s="26"/>
      <c r="AI778" s="26"/>
      <c r="AJ778" s="26"/>
      <c r="AK778" s="26"/>
      <c r="AL778" s="26"/>
      <c r="AM778" s="26"/>
      <c r="AN778" s="26"/>
      <c r="AO778" s="26"/>
      <c r="AP778" s="26"/>
      <c r="AQ778" s="26"/>
      <c r="AR778" s="26"/>
      <c r="AS778" s="26"/>
      <c r="AT778" s="26"/>
      <c r="AU778" s="26"/>
      <c r="AV778" s="26"/>
      <c r="AW778" s="26"/>
      <c r="AX778" s="26"/>
      <c r="AY778" s="26"/>
      <c r="AZ778" s="26"/>
      <c r="BA778" s="26"/>
      <c r="BB778" s="26"/>
      <c r="BC778" s="26"/>
      <c r="BD778" s="26"/>
      <c r="BE778" s="26"/>
    </row>
    <row r="779" spans="1:57" ht="15.75" customHeight="1" x14ac:dyDescent="0.2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  <c r="AA779" s="26"/>
      <c r="AB779" s="26"/>
      <c r="AC779" s="26"/>
      <c r="AD779" s="26"/>
      <c r="AE779" s="26"/>
      <c r="AF779" s="26"/>
      <c r="AG779" s="26"/>
      <c r="AH779" s="26"/>
      <c r="AI779" s="26"/>
      <c r="AJ779" s="26"/>
      <c r="AK779" s="26"/>
      <c r="AL779" s="26"/>
      <c r="AM779" s="26"/>
      <c r="AN779" s="26"/>
      <c r="AO779" s="26"/>
      <c r="AP779" s="26"/>
      <c r="AQ779" s="26"/>
      <c r="AR779" s="26"/>
      <c r="AS779" s="26"/>
      <c r="AT779" s="26"/>
      <c r="AU779" s="26"/>
      <c r="AV779" s="26"/>
      <c r="AW779" s="26"/>
      <c r="AX779" s="26"/>
      <c r="AY779" s="26"/>
      <c r="AZ779" s="26"/>
      <c r="BA779" s="26"/>
      <c r="BB779" s="26"/>
      <c r="BC779" s="26"/>
      <c r="BD779" s="26"/>
      <c r="BE779" s="26"/>
    </row>
    <row r="780" spans="1:57" ht="15.75" customHeight="1" x14ac:dyDescent="0.2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  <c r="AA780" s="26"/>
      <c r="AB780" s="26"/>
      <c r="AC780" s="26"/>
      <c r="AD780" s="26"/>
      <c r="AE780" s="26"/>
      <c r="AF780" s="26"/>
      <c r="AG780" s="26"/>
      <c r="AH780" s="26"/>
      <c r="AI780" s="26"/>
      <c r="AJ780" s="26"/>
      <c r="AK780" s="26"/>
      <c r="AL780" s="26"/>
      <c r="AM780" s="26"/>
      <c r="AN780" s="26"/>
      <c r="AO780" s="26"/>
      <c r="AP780" s="26"/>
      <c r="AQ780" s="26"/>
      <c r="AR780" s="26"/>
      <c r="AS780" s="26"/>
      <c r="AT780" s="26"/>
      <c r="AU780" s="26"/>
      <c r="AV780" s="26"/>
      <c r="AW780" s="26"/>
      <c r="AX780" s="26"/>
      <c r="AY780" s="26"/>
      <c r="AZ780" s="26"/>
      <c r="BA780" s="26"/>
      <c r="BB780" s="26"/>
      <c r="BC780" s="26"/>
      <c r="BD780" s="26"/>
      <c r="BE780" s="26"/>
    </row>
    <row r="781" spans="1:57" ht="15.75" customHeight="1" x14ac:dyDescent="0.2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  <c r="AA781" s="26"/>
      <c r="AB781" s="26"/>
      <c r="AC781" s="26"/>
      <c r="AD781" s="26"/>
      <c r="AE781" s="26"/>
      <c r="AF781" s="26"/>
      <c r="AG781" s="26"/>
      <c r="AH781" s="26"/>
      <c r="AI781" s="26"/>
      <c r="AJ781" s="26"/>
      <c r="AK781" s="26"/>
      <c r="AL781" s="26"/>
      <c r="AM781" s="26"/>
      <c r="AN781" s="26"/>
      <c r="AO781" s="26"/>
      <c r="AP781" s="26"/>
      <c r="AQ781" s="26"/>
      <c r="AR781" s="26"/>
      <c r="AS781" s="26"/>
      <c r="AT781" s="26"/>
      <c r="AU781" s="26"/>
      <c r="AV781" s="26"/>
      <c r="AW781" s="26"/>
      <c r="AX781" s="26"/>
      <c r="AY781" s="26"/>
      <c r="AZ781" s="26"/>
      <c r="BA781" s="26"/>
      <c r="BB781" s="26"/>
      <c r="BC781" s="26"/>
      <c r="BD781" s="26"/>
      <c r="BE781" s="26"/>
    </row>
    <row r="782" spans="1:57" ht="15.75" customHeight="1" x14ac:dyDescent="0.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  <c r="AA782" s="26"/>
      <c r="AB782" s="26"/>
      <c r="AC782" s="26"/>
      <c r="AD782" s="26"/>
      <c r="AE782" s="26"/>
      <c r="AF782" s="26"/>
      <c r="AG782" s="26"/>
      <c r="AH782" s="26"/>
      <c r="AI782" s="26"/>
      <c r="AJ782" s="26"/>
      <c r="AK782" s="26"/>
      <c r="AL782" s="26"/>
      <c r="AM782" s="26"/>
      <c r="AN782" s="26"/>
      <c r="AO782" s="26"/>
      <c r="AP782" s="26"/>
      <c r="AQ782" s="26"/>
      <c r="AR782" s="26"/>
      <c r="AS782" s="26"/>
      <c r="AT782" s="26"/>
      <c r="AU782" s="26"/>
      <c r="AV782" s="26"/>
      <c r="AW782" s="26"/>
      <c r="AX782" s="26"/>
      <c r="AY782" s="26"/>
      <c r="AZ782" s="26"/>
      <c r="BA782" s="26"/>
      <c r="BB782" s="26"/>
      <c r="BC782" s="26"/>
      <c r="BD782" s="26"/>
      <c r="BE782" s="26"/>
    </row>
    <row r="783" spans="1:57" ht="15.75" customHeight="1" x14ac:dyDescent="0.2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  <c r="AA783" s="26"/>
      <c r="AB783" s="26"/>
      <c r="AC783" s="26"/>
      <c r="AD783" s="26"/>
      <c r="AE783" s="26"/>
      <c r="AF783" s="26"/>
      <c r="AG783" s="26"/>
      <c r="AH783" s="26"/>
      <c r="AI783" s="26"/>
      <c r="AJ783" s="26"/>
      <c r="AK783" s="26"/>
      <c r="AL783" s="26"/>
      <c r="AM783" s="26"/>
      <c r="AN783" s="26"/>
      <c r="AO783" s="26"/>
      <c r="AP783" s="26"/>
      <c r="AQ783" s="26"/>
      <c r="AR783" s="26"/>
      <c r="AS783" s="26"/>
      <c r="AT783" s="26"/>
      <c r="AU783" s="26"/>
      <c r="AV783" s="26"/>
      <c r="AW783" s="26"/>
      <c r="AX783" s="26"/>
      <c r="AY783" s="26"/>
      <c r="AZ783" s="26"/>
      <c r="BA783" s="26"/>
      <c r="BB783" s="26"/>
      <c r="BC783" s="26"/>
      <c r="BD783" s="26"/>
      <c r="BE783" s="26"/>
    </row>
    <row r="784" spans="1:57" ht="15.75" customHeight="1" x14ac:dyDescent="0.2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  <c r="AA784" s="26"/>
      <c r="AB784" s="26"/>
      <c r="AC784" s="26"/>
      <c r="AD784" s="26"/>
      <c r="AE784" s="26"/>
      <c r="AF784" s="26"/>
      <c r="AG784" s="26"/>
      <c r="AH784" s="26"/>
      <c r="AI784" s="26"/>
      <c r="AJ784" s="26"/>
      <c r="AK784" s="26"/>
      <c r="AL784" s="26"/>
      <c r="AM784" s="26"/>
      <c r="AN784" s="26"/>
      <c r="AO784" s="26"/>
      <c r="AP784" s="26"/>
      <c r="AQ784" s="26"/>
      <c r="AR784" s="26"/>
      <c r="AS784" s="26"/>
      <c r="AT784" s="26"/>
      <c r="AU784" s="26"/>
      <c r="AV784" s="26"/>
      <c r="AW784" s="26"/>
      <c r="AX784" s="26"/>
      <c r="AY784" s="26"/>
      <c r="AZ784" s="26"/>
      <c r="BA784" s="26"/>
      <c r="BB784" s="26"/>
      <c r="BC784" s="26"/>
      <c r="BD784" s="26"/>
      <c r="BE784" s="26"/>
    </row>
    <row r="785" spans="1:57" ht="15.75" customHeight="1" x14ac:dyDescent="0.2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  <c r="AA785" s="26"/>
      <c r="AB785" s="26"/>
      <c r="AC785" s="26"/>
      <c r="AD785" s="26"/>
      <c r="AE785" s="26"/>
      <c r="AF785" s="26"/>
      <c r="AG785" s="26"/>
      <c r="AH785" s="26"/>
      <c r="AI785" s="26"/>
      <c r="AJ785" s="26"/>
      <c r="AK785" s="26"/>
      <c r="AL785" s="26"/>
      <c r="AM785" s="26"/>
      <c r="AN785" s="26"/>
      <c r="AO785" s="26"/>
      <c r="AP785" s="26"/>
      <c r="AQ785" s="26"/>
      <c r="AR785" s="26"/>
      <c r="AS785" s="26"/>
      <c r="AT785" s="26"/>
      <c r="AU785" s="26"/>
      <c r="AV785" s="26"/>
      <c r="AW785" s="26"/>
      <c r="AX785" s="26"/>
      <c r="AY785" s="26"/>
      <c r="AZ785" s="26"/>
      <c r="BA785" s="26"/>
      <c r="BB785" s="26"/>
      <c r="BC785" s="26"/>
      <c r="BD785" s="26"/>
      <c r="BE785" s="26"/>
    </row>
    <row r="786" spans="1:57" ht="15.75" customHeight="1" x14ac:dyDescent="0.2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  <c r="AA786" s="26"/>
      <c r="AB786" s="26"/>
      <c r="AC786" s="26"/>
      <c r="AD786" s="26"/>
      <c r="AE786" s="26"/>
      <c r="AF786" s="26"/>
      <c r="AG786" s="26"/>
      <c r="AH786" s="26"/>
      <c r="AI786" s="26"/>
      <c r="AJ786" s="26"/>
      <c r="AK786" s="26"/>
      <c r="AL786" s="26"/>
      <c r="AM786" s="26"/>
      <c r="AN786" s="26"/>
      <c r="AO786" s="26"/>
      <c r="AP786" s="26"/>
      <c r="AQ786" s="26"/>
      <c r="AR786" s="26"/>
      <c r="AS786" s="26"/>
      <c r="AT786" s="26"/>
      <c r="AU786" s="26"/>
      <c r="AV786" s="26"/>
      <c r="AW786" s="26"/>
      <c r="AX786" s="26"/>
      <c r="AY786" s="26"/>
      <c r="AZ786" s="26"/>
      <c r="BA786" s="26"/>
      <c r="BB786" s="26"/>
      <c r="BC786" s="26"/>
      <c r="BD786" s="26"/>
      <c r="BE786" s="26"/>
    </row>
    <row r="787" spans="1:57" ht="15.75" customHeight="1" x14ac:dyDescent="0.2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  <c r="AA787" s="26"/>
      <c r="AB787" s="26"/>
      <c r="AC787" s="26"/>
      <c r="AD787" s="26"/>
      <c r="AE787" s="26"/>
      <c r="AF787" s="26"/>
      <c r="AG787" s="26"/>
      <c r="AH787" s="26"/>
      <c r="AI787" s="26"/>
      <c r="AJ787" s="26"/>
      <c r="AK787" s="26"/>
      <c r="AL787" s="26"/>
      <c r="AM787" s="26"/>
      <c r="AN787" s="26"/>
      <c r="AO787" s="26"/>
      <c r="AP787" s="26"/>
      <c r="AQ787" s="26"/>
      <c r="AR787" s="26"/>
      <c r="AS787" s="26"/>
      <c r="AT787" s="26"/>
      <c r="AU787" s="26"/>
      <c r="AV787" s="26"/>
      <c r="AW787" s="26"/>
      <c r="AX787" s="26"/>
      <c r="AY787" s="26"/>
      <c r="AZ787" s="26"/>
      <c r="BA787" s="26"/>
      <c r="BB787" s="26"/>
      <c r="BC787" s="26"/>
      <c r="BD787" s="26"/>
      <c r="BE787" s="26"/>
    </row>
    <row r="788" spans="1:57" ht="15.75" customHeight="1" x14ac:dyDescent="0.2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  <c r="AA788" s="26"/>
      <c r="AB788" s="26"/>
      <c r="AC788" s="26"/>
      <c r="AD788" s="26"/>
      <c r="AE788" s="26"/>
      <c r="AF788" s="26"/>
      <c r="AG788" s="26"/>
      <c r="AH788" s="26"/>
      <c r="AI788" s="26"/>
      <c r="AJ788" s="26"/>
      <c r="AK788" s="26"/>
      <c r="AL788" s="26"/>
      <c r="AM788" s="26"/>
      <c r="AN788" s="26"/>
      <c r="AO788" s="26"/>
      <c r="AP788" s="26"/>
      <c r="AQ788" s="26"/>
      <c r="AR788" s="26"/>
      <c r="AS788" s="26"/>
      <c r="AT788" s="26"/>
      <c r="AU788" s="26"/>
      <c r="AV788" s="26"/>
      <c r="AW788" s="26"/>
      <c r="AX788" s="26"/>
      <c r="AY788" s="26"/>
      <c r="AZ788" s="26"/>
      <c r="BA788" s="26"/>
      <c r="BB788" s="26"/>
      <c r="BC788" s="26"/>
      <c r="BD788" s="26"/>
      <c r="BE788" s="26"/>
    </row>
    <row r="789" spans="1:57" ht="15.75" customHeight="1" x14ac:dyDescent="0.2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  <c r="AA789" s="26"/>
      <c r="AB789" s="26"/>
      <c r="AC789" s="26"/>
      <c r="AD789" s="26"/>
      <c r="AE789" s="26"/>
      <c r="AF789" s="26"/>
      <c r="AG789" s="26"/>
      <c r="AH789" s="26"/>
      <c r="AI789" s="26"/>
      <c r="AJ789" s="26"/>
      <c r="AK789" s="26"/>
      <c r="AL789" s="26"/>
      <c r="AM789" s="26"/>
      <c r="AN789" s="26"/>
      <c r="AO789" s="26"/>
      <c r="AP789" s="26"/>
      <c r="AQ789" s="26"/>
      <c r="AR789" s="26"/>
      <c r="AS789" s="26"/>
      <c r="AT789" s="26"/>
      <c r="AU789" s="26"/>
      <c r="AV789" s="26"/>
      <c r="AW789" s="26"/>
      <c r="AX789" s="26"/>
      <c r="AY789" s="26"/>
      <c r="AZ789" s="26"/>
      <c r="BA789" s="26"/>
      <c r="BB789" s="26"/>
      <c r="BC789" s="26"/>
      <c r="BD789" s="26"/>
      <c r="BE789" s="26"/>
    </row>
    <row r="790" spans="1:57" ht="15.75" customHeight="1" x14ac:dyDescent="0.2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  <c r="AA790" s="26"/>
      <c r="AB790" s="26"/>
      <c r="AC790" s="26"/>
      <c r="AD790" s="26"/>
      <c r="AE790" s="26"/>
      <c r="AF790" s="26"/>
      <c r="AG790" s="26"/>
      <c r="AH790" s="26"/>
      <c r="AI790" s="26"/>
      <c r="AJ790" s="26"/>
      <c r="AK790" s="26"/>
      <c r="AL790" s="26"/>
      <c r="AM790" s="26"/>
      <c r="AN790" s="26"/>
      <c r="AO790" s="26"/>
      <c r="AP790" s="26"/>
      <c r="AQ790" s="26"/>
      <c r="AR790" s="26"/>
      <c r="AS790" s="26"/>
      <c r="AT790" s="26"/>
      <c r="AU790" s="26"/>
      <c r="AV790" s="26"/>
      <c r="AW790" s="26"/>
      <c r="AX790" s="26"/>
      <c r="AY790" s="26"/>
      <c r="AZ790" s="26"/>
      <c r="BA790" s="26"/>
      <c r="BB790" s="26"/>
      <c r="BC790" s="26"/>
      <c r="BD790" s="26"/>
      <c r="BE790" s="26"/>
    </row>
    <row r="791" spans="1:57" ht="15.75" customHeight="1" x14ac:dyDescent="0.2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  <c r="AA791" s="26"/>
      <c r="AB791" s="26"/>
      <c r="AC791" s="26"/>
      <c r="AD791" s="26"/>
      <c r="AE791" s="26"/>
      <c r="AF791" s="26"/>
      <c r="AG791" s="26"/>
      <c r="AH791" s="26"/>
      <c r="AI791" s="26"/>
      <c r="AJ791" s="26"/>
      <c r="AK791" s="26"/>
      <c r="AL791" s="26"/>
      <c r="AM791" s="26"/>
      <c r="AN791" s="26"/>
      <c r="AO791" s="26"/>
      <c r="AP791" s="26"/>
      <c r="AQ791" s="26"/>
      <c r="AR791" s="26"/>
      <c r="AS791" s="26"/>
      <c r="AT791" s="26"/>
      <c r="AU791" s="26"/>
      <c r="AV791" s="26"/>
      <c r="AW791" s="26"/>
      <c r="AX791" s="26"/>
      <c r="AY791" s="26"/>
      <c r="AZ791" s="26"/>
      <c r="BA791" s="26"/>
      <c r="BB791" s="26"/>
      <c r="BC791" s="26"/>
      <c r="BD791" s="26"/>
      <c r="BE791" s="26"/>
    </row>
    <row r="792" spans="1:57" ht="15.75" customHeight="1" x14ac:dyDescent="0.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  <c r="AA792" s="26"/>
      <c r="AB792" s="26"/>
      <c r="AC792" s="26"/>
      <c r="AD792" s="26"/>
      <c r="AE792" s="26"/>
      <c r="AF792" s="26"/>
      <c r="AG792" s="26"/>
      <c r="AH792" s="26"/>
      <c r="AI792" s="26"/>
      <c r="AJ792" s="26"/>
      <c r="AK792" s="26"/>
      <c r="AL792" s="26"/>
      <c r="AM792" s="26"/>
      <c r="AN792" s="26"/>
      <c r="AO792" s="26"/>
      <c r="AP792" s="26"/>
      <c r="AQ792" s="26"/>
      <c r="AR792" s="26"/>
      <c r="AS792" s="26"/>
      <c r="AT792" s="26"/>
      <c r="AU792" s="26"/>
      <c r="AV792" s="26"/>
      <c r="AW792" s="26"/>
      <c r="AX792" s="26"/>
      <c r="AY792" s="26"/>
      <c r="AZ792" s="26"/>
      <c r="BA792" s="26"/>
      <c r="BB792" s="26"/>
      <c r="BC792" s="26"/>
      <c r="BD792" s="26"/>
      <c r="BE792" s="26"/>
    </row>
    <row r="793" spans="1:57" ht="15.75" customHeight="1" x14ac:dyDescent="0.2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  <c r="AA793" s="26"/>
      <c r="AB793" s="26"/>
      <c r="AC793" s="26"/>
      <c r="AD793" s="26"/>
      <c r="AE793" s="26"/>
      <c r="AF793" s="26"/>
      <c r="AG793" s="26"/>
      <c r="AH793" s="26"/>
      <c r="AI793" s="26"/>
      <c r="AJ793" s="26"/>
      <c r="AK793" s="26"/>
      <c r="AL793" s="26"/>
      <c r="AM793" s="26"/>
      <c r="AN793" s="26"/>
      <c r="AO793" s="26"/>
      <c r="AP793" s="26"/>
      <c r="AQ793" s="26"/>
      <c r="AR793" s="26"/>
      <c r="AS793" s="26"/>
      <c r="AT793" s="26"/>
      <c r="AU793" s="26"/>
      <c r="AV793" s="26"/>
      <c r="AW793" s="26"/>
      <c r="AX793" s="26"/>
      <c r="AY793" s="26"/>
      <c r="AZ793" s="26"/>
      <c r="BA793" s="26"/>
      <c r="BB793" s="26"/>
      <c r="BC793" s="26"/>
      <c r="BD793" s="26"/>
      <c r="BE793" s="26"/>
    </row>
    <row r="794" spans="1:57" ht="15.75" customHeight="1" x14ac:dyDescent="0.2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  <c r="AA794" s="26"/>
      <c r="AB794" s="26"/>
      <c r="AC794" s="26"/>
      <c r="AD794" s="26"/>
      <c r="AE794" s="26"/>
      <c r="AF794" s="26"/>
      <c r="AG794" s="26"/>
      <c r="AH794" s="26"/>
      <c r="AI794" s="26"/>
      <c r="AJ794" s="26"/>
      <c r="AK794" s="26"/>
      <c r="AL794" s="26"/>
      <c r="AM794" s="26"/>
      <c r="AN794" s="26"/>
      <c r="AO794" s="26"/>
      <c r="AP794" s="26"/>
      <c r="AQ794" s="26"/>
      <c r="AR794" s="26"/>
      <c r="AS794" s="26"/>
      <c r="AT794" s="26"/>
      <c r="AU794" s="26"/>
      <c r="AV794" s="26"/>
      <c r="AW794" s="26"/>
      <c r="AX794" s="26"/>
      <c r="AY794" s="26"/>
      <c r="AZ794" s="26"/>
      <c r="BA794" s="26"/>
      <c r="BB794" s="26"/>
      <c r="BC794" s="26"/>
      <c r="BD794" s="26"/>
      <c r="BE794" s="26"/>
    </row>
    <row r="795" spans="1:57" ht="15.75" customHeight="1" x14ac:dyDescent="0.2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  <c r="AA795" s="26"/>
      <c r="AB795" s="26"/>
      <c r="AC795" s="26"/>
      <c r="AD795" s="26"/>
      <c r="AE795" s="26"/>
      <c r="AF795" s="26"/>
      <c r="AG795" s="26"/>
      <c r="AH795" s="26"/>
      <c r="AI795" s="26"/>
      <c r="AJ795" s="26"/>
      <c r="AK795" s="26"/>
      <c r="AL795" s="26"/>
      <c r="AM795" s="26"/>
      <c r="AN795" s="26"/>
      <c r="AO795" s="26"/>
      <c r="AP795" s="26"/>
      <c r="AQ795" s="26"/>
      <c r="AR795" s="26"/>
      <c r="AS795" s="26"/>
      <c r="AT795" s="26"/>
      <c r="AU795" s="26"/>
      <c r="AV795" s="26"/>
      <c r="AW795" s="26"/>
      <c r="AX795" s="26"/>
      <c r="AY795" s="26"/>
      <c r="AZ795" s="26"/>
      <c r="BA795" s="26"/>
      <c r="BB795" s="26"/>
      <c r="BC795" s="26"/>
      <c r="BD795" s="26"/>
      <c r="BE795" s="26"/>
    </row>
    <row r="796" spans="1:57" ht="15.75" customHeight="1" x14ac:dyDescent="0.2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  <c r="AA796" s="26"/>
      <c r="AB796" s="26"/>
      <c r="AC796" s="26"/>
      <c r="AD796" s="26"/>
      <c r="AE796" s="26"/>
      <c r="AF796" s="26"/>
      <c r="AG796" s="26"/>
      <c r="AH796" s="26"/>
      <c r="AI796" s="26"/>
      <c r="AJ796" s="26"/>
      <c r="AK796" s="26"/>
      <c r="AL796" s="26"/>
      <c r="AM796" s="26"/>
      <c r="AN796" s="26"/>
      <c r="AO796" s="26"/>
      <c r="AP796" s="26"/>
      <c r="AQ796" s="26"/>
      <c r="AR796" s="26"/>
      <c r="AS796" s="26"/>
      <c r="AT796" s="26"/>
      <c r="AU796" s="26"/>
      <c r="AV796" s="26"/>
      <c r="AW796" s="26"/>
      <c r="AX796" s="26"/>
      <c r="AY796" s="26"/>
      <c r="AZ796" s="26"/>
      <c r="BA796" s="26"/>
      <c r="BB796" s="26"/>
      <c r="BC796" s="26"/>
      <c r="BD796" s="26"/>
      <c r="BE796" s="26"/>
    </row>
    <row r="797" spans="1:57" ht="15.75" customHeight="1" x14ac:dyDescent="0.2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  <c r="AA797" s="26"/>
      <c r="AB797" s="26"/>
      <c r="AC797" s="26"/>
      <c r="AD797" s="26"/>
      <c r="AE797" s="26"/>
      <c r="AF797" s="26"/>
      <c r="AG797" s="26"/>
      <c r="AH797" s="26"/>
      <c r="AI797" s="26"/>
      <c r="AJ797" s="26"/>
      <c r="AK797" s="26"/>
      <c r="AL797" s="26"/>
      <c r="AM797" s="26"/>
      <c r="AN797" s="26"/>
      <c r="AO797" s="26"/>
      <c r="AP797" s="26"/>
      <c r="AQ797" s="26"/>
      <c r="AR797" s="26"/>
      <c r="AS797" s="26"/>
      <c r="AT797" s="26"/>
      <c r="AU797" s="26"/>
      <c r="AV797" s="26"/>
      <c r="AW797" s="26"/>
      <c r="AX797" s="26"/>
      <c r="AY797" s="26"/>
      <c r="AZ797" s="26"/>
      <c r="BA797" s="26"/>
      <c r="BB797" s="26"/>
      <c r="BC797" s="26"/>
      <c r="BD797" s="26"/>
      <c r="BE797" s="26"/>
    </row>
    <row r="798" spans="1:57" ht="15.75" customHeight="1" x14ac:dyDescent="0.2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  <c r="AA798" s="26"/>
      <c r="AB798" s="26"/>
      <c r="AC798" s="26"/>
      <c r="AD798" s="26"/>
      <c r="AE798" s="26"/>
      <c r="AF798" s="26"/>
      <c r="AG798" s="26"/>
      <c r="AH798" s="26"/>
      <c r="AI798" s="26"/>
      <c r="AJ798" s="26"/>
      <c r="AK798" s="26"/>
      <c r="AL798" s="26"/>
      <c r="AM798" s="26"/>
      <c r="AN798" s="26"/>
      <c r="AO798" s="26"/>
      <c r="AP798" s="26"/>
      <c r="AQ798" s="26"/>
      <c r="AR798" s="26"/>
      <c r="AS798" s="26"/>
      <c r="AT798" s="26"/>
      <c r="AU798" s="26"/>
      <c r="AV798" s="26"/>
      <c r="AW798" s="26"/>
      <c r="AX798" s="26"/>
      <c r="AY798" s="26"/>
      <c r="AZ798" s="26"/>
      <c r="BA798" s="26"/>
      <c r="BB798" s="26"/>
      <c r="BC798" s="26"/>
      <c r="BD798" s="26"/>
      <c r="BE798" s="26"/>
    </row>
    <row r="799" spans="1:57" ht="15.75" customHeight="1" x14ac:dyDescent="0.2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  <c r="AA799" s="26"/>
      <c r="AB799" s="26"/>
      <c r="AC799" s="26"/>
      <c r="AD799" s="26"/>
      <c r="AE799" s="26"/>
      <c r="AF799" s="26"/>
      <c r="AG799" s="26"/>
      <c r="AH799" s="26"/>
      <c r="AI799" s="26"/>
      <c r="AJ799" s="26"/>
      <c r="AK799" s="26"/>
      <c r="AL799" s="26"/>
      <c r="AM799" s="26"/>
      <c r="AN799" s="26"/>
      <c r="AO799" s="26"/>
      <c r="AP799" s="26"/>
      <c r="AQ799" s="26"/>
      <c r="AR799" s="26"/>
      <c r="AS799" s="26"/>
      <c r="AT799" s="26"/>
      <c r="AU799" s="26"/>
      <c r="AV799" s="26"/>
      <c r="AW799" s="26"/>
      <c r="AX799" s="26"/>
      <c r="AY799" s="26"/>
      <c r="AZ799" s="26"/>
      <c r="BA799" s="26"/>
      <c r="BB799" s="26"/>
      <c r="BC799" s="26"/>
      <c r="BD799" s="26"/>
      <c r="BE799" s="26"/>
    </row>
    <row r="800" spans="1:57" ht="15.75" customHeight="1" x14ac:dyDescent="0.2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  <c r="AA800" s="26"/>
      <c r="AB800" s="26"/>
      <c r="AC800" s="26"/>
      <c r="AD800" s="26"/>
      <c r="AE800" s="26"/>
      <c r="AF800" s="26"/>
      <c r="AG800" s="26"/>
      <c r="AH800" s="26"/>
      <c r="AI800" s="26"/>
      <c r="AJ800" s="26"/>
      <c r="AK800" s="26"/>
      <c r="AL800" s="26"/>
      <c r="AM800" s="26"/>
      <c r="AN800" s="26"/>
      <c r="AO800" s="26"/>
      <c r="AP800" s="26"/>
      <c r="AQ800" s="26"/>
      <c r="AR800" s="26"/>
      <c r="AS800" s="26"/>
      <c r="AT800" s="26"/>
      <c r="AU800" s="26"/>
      <c r="AV800" s="26"/>
      <c r="AW800" s="26"/>
      <c r="AX800" s="26"/>
      <c r="AY800" s="26"/>
      <c r="AZ800" s="26"/>
      <c r="BA800" s="26"/>
      <c r="BB800" s="26"/>
      <c r="BC800" s="26"/>
      <c r="BD800" s="26"/>
      <c r="BE800" s="26"/>
    </row>
    <row r="801" spans="1:57" ht="15.75" customHeight="1" x14ac:dyDescent="0.2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  <c r="AA801" s="26"/>
      <c r="AB801" s="26"/>
      <c r="AC801" s="26"/>
      <c r="AD801" s="26"/>
      <c r="AE801" s="26"/>
      <c r="AF801" s="26"/>
      <c r="AG801" s="26"/>
      <c r="AH801" s="26"/>
      <c r="AI801" s="26"/>
      <c r="AJ801" s="26"/>
      <c r="AK801" s="26"/>
      <c r="AL801" s="26"/>
      <c r="AM801" s="26"/>
      <c r="AN801" s="26"/>
      <c r="AO801" s="26"/>
      <c r="AP801" s="26"/>
      <c r="AQ801" s="26"/>
      <c r="AR801" s="26"/>
      <c r="AS801" s="26"/>
      <c r="AT801" s="26"/>
      <c r="AU801" s="26"/>
      <c r="AV801" s="26"/>
      <c r="AW801" s="26"/>
      <c r="AX801" s="26"/>
      <c r="AY801" s="26"/>
      <c r="AZ801" s="26"/>
      <c r="BA801" s="26"/>
      <c r="BB801" s="26"/>
      <c r="BC801" s="26"/>
      <c r="BD801" s="26"/>
      <c r="BE801" s="26"/>
    </row>
    <row r="802" spans="1:57" ht="15.75" customHeight="1" x14ac:dyDescent="0.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  <c r="AA802" s="26"/>
      <c r="AB802" s="26"/>
      <c r="AC802" s="26"/>
      <c r="AD802" s="26"/>
      <c r="AE802" s="26"/>
      <c r="AF802" s="26"/>
      <c r="AG802" s="26"/>
      <c r="AH802" s="26"/>
      <c r="AI802" s="26"/>
      <c r="AJ802" s="26"/>
      <c r="AK802" s="26"/>
      <c r="AL802" s="26"/>
      <c r="AM802" s="26"/>
      <c r="AN802" s="26"/>
      <c r="AO802" s="26"/>
      <c r="AP802" s="26"/>
      <c r="AQ802" s="26"/>
      <c r="AR802" s="26"/>
      <c r="AS802" s="26"/>
      <c r="AT802" s="26"/>
      <c r="AU802" s="26"/>
      <c r="AV802" s="26"/>
      <c r="AW802" s="26"/>
      <c r="AX802" s="26"/>
      <c r="AY802" s="26"/>
      <c r="AZ802" s="26"/>
      <c r="BA802" s="26"/>
      <c r="BB802" s="26"/>
      <c r="BC802" s="26"/>
      <c r="BD802" s="26"/>
      <c r="BE802" s="26"/>
    </row>
    <row r="803" spans="1:57" ht="15.75" customHeight="1" x14ac:dyDescent="0.2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  <c r="AA803" s="26"/>
      <c r="AB803" s="26"/>
      <c r="AC803" s="26"/>
      <c r="AD803" s="26"/>
      <c r="AE803" s="26"/>
      <c r="AF803" s="26"/>
      <c r="AG803" s="26"/>
      <c r="AH803" s="26"/>
      <c r="AI803" s="26"/>
      <c r="AJ803" s="26"/>
      <c r="AK803" s="26"/>
      <c r="AL803" s="26"/>
      <c r="AM803" s="26"/>
      <c r="AN803" s="26"/>
      <c r="AO803" s="26"/>
      <c r="AP803" s="26"/>
      <c r="AQ803" s="26"/>
      <c r="AR803" s="26"/>
      <c r="AS803" s="26"/>
      <c r="AT803" s="26"/>
      <c r="AU803" s="26"/>
      <c r="AV803" s="26"/>
      <c r="AW803" s="26"/>
      <c r="AX803" s="26"/>
      <c r="AY803" s="26"/>
      <c r="AZ803" s="26"/>
      <c r="BA803" s="26"/>
      <c r="BB803" s="26"/>
      <c r="BC803" s="26"/>
      <c r="BD803" s="26"/>
      <c r="BE803" s="26"/>
    </row>
    <row r="804" spans="1:57" ht="15.75" customHeight="1" x14ac:dyDescent="0.2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  <c r="AA804" s="26"/>
      <c r="AB804" s="26"/>
      <c r="AC804" s="26"/>
      <c r="AD804" s="26"/>
      <c r="AE804" s="26"/>
      <c r="AF804" s="26"/>
      <c r="AG804" s="26"/>
      <c r="AH804" s="26"/>
      <c r="AI804" s="26"/>
      <c r="AJ804" s="26"/>
      <c r="AK804" s="26"/>
      <c r="AL804" s="26"/>
      <c r="AM804" s="26"/>
      <c r="AN804" s="26"/>
      <c r="AO804" s="26"/>
      <c r="AP804" s="26"/>
      <c r="AQ804" s="26"/>
      <c r="AR804" s="26"/>
      <c r="AS804" s="26"/>
      <c r="AT804" s="26"/>
      <c r="AU804" s="26"/>
      <c r="AV804" s="26"/>
      <c r="AW804" s="26"/>
      <c r="AX804" s="26"/>
      <c r="AY804" s="26"/>
      <c r="AZ804" s="26"/>
      <c r="BA804" s="26"/>
      <c r="BB804" s="26"/>
      <c r="BC804" s="26"/>
      <c r="BD804" s="26"/>
      <c r="BE804" s="26"/>
    </row>
    <row r="805" spans="1:57" ht="15.75" customHeight="1" x14ac:dyDescent="0.2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  <c r="AA805" s="26"/>
      <c r="AB805" s="26"/>
      <c r="AC805" s="26"/>
      <c r="AD805" s="26"/>
      <c r="AE805" s="26"/>
      <c r="AF805" s="26"/>
      <c r="AG805" s="26"/>
      <c r="AH805" s="26"/>
      <c r="AI805" s="26"/>
      <c r="AJ805" s="26"/>
      <c r="AK805" s="26"/>
      <c r="AL805" s="26"/>
      <c r="AM805" s="26"/>
      <c r="AN805" s="26"/>
      <c r="AO805" s="26"/>
      <c r="AP805" s="26"/>
      <c r="AQ805" s="26"/>
      <c r="AR805" s="26"/>
      <c r="AS805" s="26"/>
      <c r="AT805" s="26"/>
      <c r="AU805" s="26"/>
      <c r="AV805" s="26"/>
      <c r="AW805" s="26"/>
      <c r="AX805" s="26"/>
      <c r="AY805" s="26"/>
      <c r="AZ805" s="26"/>
      <c r="BA805" s="26"/>
      <c r="BB805" s="26"/>
      <c r="BC805" s="26"/>
      <c r="BD805" s="26"/>
      <c r="BE805" s="26"/>
    </row>
    <row r="806" spans="1:57" ht="15.75" customHeight="1" x14ac:dyDescent="0.2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  <c r="AA806" s="26"/>
      <c r="AB806" s="26"/>
      <c r="AC806" s="26"/>
      <c r="AD806" s="26"/>
      <c r="AE806" s="26"/>
      <c r="AF806" s="26"/>
      <c r="AG806" s="26"/>
      <c r="AH806" s="26"/>
      <c r="AI806" s="26"/>
      <c r="AJ806" s="26"/>
      <c r="AK806" s="26"/>
      <c r="AL806" s="26"/>
      <c r="AM806" s="26"/>
      <c r="AN806" s="26"/>
      <c r="AO806" s="26"/>
      <c r="AP806" s="26"/>
      <c r="AQ806" s="26"/>
      <c r="AR806" s="26"/>
      <c r="AS806" s="26"/>
      <c r="AT806" s="26"/>
      <c r="AU806" s="26"/>
      <c r="AV806" s="26"/>
      <c r="AW806" s="26"/>
      <c r="AX806" s="26"/>
      <c r="AY806" s="26"/>
      <c r="AZ806" s="26"/>
      <c r="BA806" s="26"/>
      <c r="BB806" s="26"/>
      <c r="BC806" s="26"/>
      <c r="BD806" s="26"/>
      <c r="BE806" s="26"/>
    </row>
    <row r="807" spans="1:57" ht="15.75" customHeight="1" x14ac:dyDescent="0.2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  <c r="AA807" s="26"/>
      <c r="AB807" s="26"/>
      <c r="AC807" s="26"/>
      <c r="AD807" s="26"/>
      <c r="AE807" s="26"/>
      <c r="AF807" s="26"/>
      <c r="AG807" s="26"/>
      <c r="AH807" s="26"/>
      <c r="AI807" s="26"/>
      <c r="AJ807" s="26"/>
      <c r="AK807" s="26"/>
      <c r="AL807" s="26"/>
      <c r="AM807" s="26"/>
      <c r="AN807" s="26"/>
      <c r="AO807" s="26"/>
      <c r="AP807" s="26"/>
      <c r="AQ807" s="26"/>
      <c r="AR807" s="26"/>
      <c r="AS807" s="26"/>
      <c r="AT807" s="26"/>
      <c r="AU807" s="26"/>
      <c r="AV807" s="26"/>
      <c r="AW807" s="26"/>
      <c r="AX807" s="26"/>
      <c r="AY807" s="26"/>
      <c r="AZ807" s="26"/>
      <c r="BA807" s="26"/>
      <c r="BB807" s="26"/>
      <c r="BC807" s="26"/>
      <c r="BD807" s="26"/>
      <c r="BE807" s="26"/>
    </row>
    <row r="808" spans="1:57" ht="15.75" customHeight="1" x14ac:dyDescent="0.2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  <c r="AA808" s="26"/>
      <c r="AB808" s="26"/>
      <c r="AC808" s="26"/>
      <c r="AD808" s="26"/>
      <c r="AE808" s="26"/>
      <c r="AF808" s="26"/>
      <c r="AG808" s="26"/>
      <c r="AH808" s="26"/>
      <c r="AI808" s="26"/>
      <c r="AJ808" s="26"/>
      <c r="AK808" s="26"/>
      <c r="AL808" s="26"/>
      <c r="AM808" s="26"/>
      <c r="AN808" s="26"/>
      <c r="AO808" s="26"/>
      <c r="AP808" s="26"/>
      <c r="AQ808" s="26"/>
      <c r="AR808" s="26"/>
      <c r="AS808" s="26"/>
      <c r="AT808" s="26"/>
      <c r="AU808" s="26"/>
      <c r="AV808" s="26"/>
      <c r="AW808" s="26"/>
      <c r="AX808" s="26"/>
      <c r="AY808" s="26"/>
      <c r="AZ808" s="26"/>
      <c r="BA808" s="26"/>
      <c r="BB808" s="26"/>
      <c r="BC808" s="26"/>
      <c r="BD808" s="26"/>
      <c r="BE808" s="26"/>
    </row>
    <row r="809" spans="1:57" ht="15.75" customHeight="1" x14ac:dyDescent="0.2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  <c r="AA809" s="26"/>
      <c r="AB809" s="26"/>
      <c r="AC809" s="26"/>
      <c r="AD809" s="26"/>
      <c r="AE809" s="26"/>
      <c r="AF809" s="26"/>
      <c r="AG809" s="26"/>
      <c r="AH809" s="26"/>
      <c r="AI809" s="26"/>
      <c r="AJ809" s="26"/>
      <c r="AK809" s="26"/>
      <c r="AL809" s="26"/>
      <c r="AM809" s="26"/>
      <c r="AN809" s="26"/>
      <c r="AO809" s="26"/>
      <c r="AP809" s="26"/>
      <c r="AQ809" s="26"/>
      <c r="AR809" s="26"/>
      <c r="AS809" s="26"/>
      <c r="AT809" s="26"/>
      <c r="AU809" s="26"/>
      <c r="AV809" s="26"/>
      <c r="AW809" s="26"/>
      <c r="AX809" s="26"/>
      <c r="AY809" s="26"/>
      <c r="AZ809" s="26"/>
      <c r="BA809" s="26"/>
      <c r="BB809" s="26"/>
      <c r="BC809" s="26"/>
      <c r="BD809" s="26"/>
      <c r="BE809" s="26"/>
    </row>
    <row r="810" spans="1:57" ht="15.75" customHeight="1" x14ac:dyDescent="0.2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  <c r="AA810" s="26"/>
      <c r="AB810" s="26"/>
      <c r="AC810" s="26"/>
      <c r="AD810" s="26"/>
      <c r="AE810" s="26"/>
      <c r="AF810" s="26"/>
      <c r="AG810" s="26"/>
      <c r="AH810" s="26"/>
      <c r="AI810" s="26"/>
      <c r="AJ810" s="26"/>
      <c r="AK810" s="26"/>
      <c r="AL810" s="26"/>
      <c r="AM810" s="26"/>
      <c r="AN810" s="26"/>
      <c r="AO810" s="26"/>
      <c r="AP810" s="26"/>
      <c r="AQ810" s="26"/>
      <c r="AR810" s="26"/>
      <c r="AS810" s="26"/>
      <c r="AT810" s="26"/>
      <c r="AU810" s="26"/>
      <c r="AV810" s="26"/>
      <c r="AW810" s="26"/>
      <c r="AX810" s="26"/>
      <c r="AY810" s="26"/>
      <c r="AZ810" s="26"/>
      <c r="BA810" s="26"/>
      <c r="BB810" s="26"/>
      <c r="BC810" s="26"/>
      <c r="BD810" s="26"/>
      <c r="BE810" s="26"/>
    </row>
    <row r="811" spans="1:57" ht="15.75" customHeight="1" x14ac:dyDescent="0.2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  <c r="AA811" s="26"/>
      <c r="AB811" s="26"/>
      <c r="AC811" s="26"/>
      <c r="AD811" s="26"/>
      <c r="AE811" s="26"/>
      <c r="AF811" s="26"/>
      <c r="AG811" s="26"/>
      <c r="AH811" s="26"/>
      <c r="AI811" s="26"/>
      <c r="AJ811" s="26"/>
      <c r="AK811" s="26"/>
      <c r="AL811" s="26"/>
      <c r="AM811" s="26"/>
      <c r="AN811" s="26"/>
      <c r="AO811" s="26"/>
      <c r="AP811" s="26"/>
      <c r="AQ811" s="26"/>
      <c r="AR811" s="26"/>
      <c r="AS811" s="26"/>
      <c r="AT811" s="26"/>
      <c r="AU811" s="26"/>
      <c r="AV811" s="26"/>
      <c r="AW811" s="26"/>
      <c r="AX811" s="26"/>
      <c r="AY811" s="26"/>
      <c r="AZ811" s="26"/>
      <c r="BA811" s="26"/>
      <c r="BB811" s="26"/>
      <c r="BC811" s="26"/>
      <c r="BD811" s="26"/>
      <c r="BE811" s="26"/>
    </row>
    <row r="812" spans="1:57" ht="15.75" customHeight="1" x14ac:dyDescent="0.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  <c r="AA812" s="26"/>
      <c r="AB812" s="26"/>
      <c r="AC812" s="26"/>
      <c r="AD812" s="26"/>
      <c r="AE812" s="26"/>
      <c r="AF812" s="26"/>
      <c r="AG812" s="26"/>
      <c r="AH812" s="26"/>
      <c r="AI812" s="26"/>
      <c r="AJ812" s="26"/>
      <c r="AK812" s="26"/>
      <c r="AL812" s="26"/>
      <c r="AM812" s="26"/>
      <c r="AN812" s="26"/>
      <c r="AO812" s="26"/>
      <c r="AP812" s="26"/>
      <c r="AQ812" s="26"/>
      <c r="AR812" s="26"/>
      <c r="AS812" s="26"/>
      <c r="AT812" s="26"/>
      <c r="AU812" s="26"/>
      <c r="AV812" s="26"/>
      <c r="AW812" s="26"/>
      <c r="AX812" s="26"/>
      <c r="AY812" s="26"/>
      <c r="AZ812" s="26"/>
      <c r="BA812" s="26"/>
      <c r="BB812" s="26"/>
      <c r="BC812" s="26"/>
      <c r="BD812" s="26"/>
      <c r="BE812" s="26"/>
    </row>
    <row r="813" spans="1:57" ht="15.75" customHeight="1" x14ac:dyDescent="0.2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  <c r="AA813" s="26"/>
      <c r="AB813" s="26"/>
      <c r="AC813" s="26"/>
      <c r="AD813" s="26"/>
      <c r="AE813" s="26"/>
      <c r="AF813" s="26"/>
      <c r="AG813" s="26"/>
      <c r="AH813" s="26"/>
      <c r="AI813" s="26"/>
      <c r="AJ813" s="26"/>
      <c r="AK813" s="26"/>
      <c r="AL813" s="26"/>
      <c r="AM813" s="26"/>
      <c r="AN813" s="26"/>
      <c r="AO813" s="26"/>
      <c r="AP813" s="26"/>
      <c r="AQ813" s="26"/>
      <c r="AR813" s="26"/>
      <c r="AS813" s="26"/>
      <c r="AT813" s="26"/>
      <c r="AU813" s="26"/>
      <c r="AV813" s="26"/>
      <c r="AW813" s="26"/>
      <c r="AX813" s="26"/>
      <c r="AY813" s="26"/>
      <c r="AZ813" s="26"/>
      <c r="BA813" s="26"/>
      <c r="BB813" s="26"/>
      <c r="BC813" s="26"/>
      <c r="BD813" s="26"/>
      <c r="BE813" s="26"/>
    </row>
    <row r="814" spans="1:57" ht="15.75" customHeight="1" x14ac:dyDescent="0.2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  <c r="AA814" s="26"/>
      <c r="AB814" s="26"/>
      <c r="AC814" s="26"/>
      <c r="AD814" s="26"/>
      <c r="AE814" s="26"/>
      <c r="AF814" s="26"/>
      <c r="AG814" s="26"/>
      <c r="AH814" s="26"/>
      <c r="AI814" s="26"/>
      <c r="AJ814" s="26"/>
      <c r="AK814" s="26"/>
      <c r="AL814" s="26"/>
      <c r="AM814" s="26"/>
      <c r="AN814" s="26"/>
      <c r="AO814" s="26"/>
      <c r="AP814" s="26"/>
      <c r="AQ814" s="26"/>
      <c r="AR814" s="26"/>
      <c r="AS814" s="26"/>
      <c r="AT814" s="26"/>
      <c r="AU814" s="26"/>
      <c r="AV814" s="26"/>
      <c r="AW814" s="26"/>
      <c r="AX814" s="26"/>
      <c r="AY814" s="26"/>
      <c r="AZ814" s="26"/>
      <c r="BA814" s="26"/>
      <c r="BB814" s="26"/>
      <c r="BC814" s="26"/>
      <c r="BD814" s="26"/>
      <c r="BE814" s="26"/>
    </row>
    <row r="815" spans="1:57" ht="15.75" customHeight="1" x14ac:dyDescent="0.2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  <c r="AA815" s="26"/>
      <c r="AB815" s="26"/>
      <c r="AC815" s="26"/>
      <c r="AD815" s="26"/>
      <c r="AE815" s="26"/>
      <c r="AF815" s="26"/>
      <c r="AG815" s="26"/>
      <c r="AH815" s="26"/>
      <c r="AI815" s="26"/>
      <c r="AJ815" s="26"/>
      <c r="AK815" s="26"/>
      <c r="AL815" s="26"/>
      <c r="AM815" s="26"/>
      <c r="AN815" s="26"/>
      <c r="AO815" s="26"/>
      <c r="AP815" s="26"/>
      <c r="AQ815" s="26"/>
      <c r="AR815" s="26"/>
      <c r="AS815" s="26"/>
      <c r="AT815" s="26"/>
      <c r="AU815" s="26"/>
      <c r="AV815" s="26"/>
      <c r="AW815" s="26"/>
      <c r="AX815" s="26"/>
      <c r="AY815" s="26"/>
      <c r="AZ815" s="26"/>
      <c r="BA815" s="26"/>
      <c r="BB815" s="26"/>
      <c r="BC815" s="26"/>
      <c r="BD815" s="26"/>
      <c r="BE815" s="26"/>
    </row>
    <row r="816" spans="1:57" ht="15.75" customHeight="1" x14ac:dyDescent="0.2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  <c r="AA816" s="26"/>
      <c r="AB816" s="26"/>
      <c r="AC816" s="26"/>
      <c r="AD816" s="26"/>
      <c r="AE816" s="26"/>
      <c r="AF816" s="26"/>
      <c r="AG816" s="26"/>
      <c r="AH816" s="26"/>
      <c r="AI816" s="26"/>
      <c r="AJ816" s="26"/>
      <c r="AK816" s="26"/>
      <c r="AL816" s="26"/>
      <c r="AM816" s="26"/>
      <c r="AN816" s="26"/>
      <c r="AO816" s="26"/>
      <c r="AP816" s="26"/>
      <c r="AQ816" s="26"/>
      <c r="AR816" s="26"/>
      <c r="AS816" s="26"/>
      <c r="AT816" s="26"/>
      <c r="AU816" s="26"/>
      <c r="AV816" s="26"/>
      <c r="AW816" s="26"/>
      <c r="AX816" s="26"/>
      <c r="AY816" s="26"/>
      <c r="AZ816" s="26"/>
      <c r="BA816" s="26"/>
      <c r="BB816" s="26"/>
      <c r="BC816" s="26"/>
      <c r="BD816" s="26"/>
      <c r="BE816" s="26"/>
    </row>
    <row r="817" spans="1:57" ht="15.75" customHeight="1" x14ac:dyDescent="0.2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  <c r="AA817" s="26"/>
      <c r="AB817" s="26"/>
      <c r="AC817" s="26"/>
      <c r="AD817" s="26"/>
      <c r="AE817" s="26"/>
      <c r="AF817" s="26"/>
      <c r="AG817" s="26"/>
      <c r="AH817" s="26"/>
      <c r="AI817" s="26"/>
      <c r="AJ817" s="26"/>
      <c r="AK817" s="26"/>
      <c r="AL817" s="26"/>
      <c r="AM817" s="26"/>
      <c r="AN817" s="26"/>
      <c r="AO817" s="26"/>
      <c r="AP817" s="26"/>
      <c r="AQ817" s="26"/>
      <c r="AR817" s="26"/>
      <c r="AS817" s="26"/>
      <c r="AT817" s="26"/>
      <c r="AU817" s="26"/>
      <c r="AV817" s="26"/>
      <c r="AW817" s="26"/>
      <c r="AX817" s="26"/>
      <c r="AY817" s="26"/>
      <c r="AZ817" s="26"/>
      <c r="BA817" s="26"/>
      <c r="BB817" s="26"/>
      <c r="BC817" s="26"/>
      <c r="BD817" s="26"/>
      <c r="BE817" s="26"/>
    </row>
    <row r="818" spans="1:57" ht="15.75" customHeight="1" x14ac:dyDescent="0.2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  <c r="AA818" s="26"/>
      <c r="AB818" s="26"/>
      <c r="AC818" s="26"/>
      <c r="AD818" s="26"/>
      <c r="AE818" s="26"/>
      <c r="AF818" s="26"/>
      <c r="AG818" s="26"/>
      <c r="AH818" s="26"/>
      <c r="AI818" s="26"/>
      <c r="AJ818" s="26"/>
      <c r="AK818" s="26"/>
      <c r="AL818" s="26"/>
      <c r="AM818" s="26"/>
      <c r="AN818" s="26"/>
      <c r="AO818" s="26"/>
      <c r="AP818" s="26"/>
      <c r="AQ818" s="26"/>
      <c r="AR818" s="26"/>
      <c r="AS818" s="26"/>
      <c r="AT818" s="26"/>
      <c r="AU818" s="26"/>
      <c r="AV818" s="26"/>
      <c r="AW818" s="26"/>
      <c r="AX818" s="26"/>
      <c r="AY818" s="26"/>
      <c r="AZ818" s="26"/>
      <c r="BA818" s="26"/>
      <c r="BB818" s="26"/>
      <c r="BC818" s="26"/>
      <c r="BD818" s="26"/>
      <c r="BE818" s="26"/>
    </row>
    <row r="819" spans="1:57" ht="15.75" customHeight="1" x14ac:dyDescent="0.2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  <c r="AA819" s="26"/>
      <c r="AB819" s="26"/>
      <c r="AC819" s="26"/>
      <c r="AD819" s="26"/>
      <c r="AE819" s="26"/>
      <c r="AF819" s="26"/>
      <c r="AG819" s="26"/>
      <c r="AH819" s="26"/>
      <c r="AI819" s="26"/>
      <c r="AJ819" s="26"/>
      <c r="AK819" s="26"/>
      <c r="AL819" s="26"/>
      <c r="AM819" s="26"/>
      <c r="AN819" s="26"/>
      <c r="AO819" s="26"/>
      <c r="AP819" s="26"/>
      <c r="AQ819" s="26"/>
      <c r="AR819" s="26"/>
      <c r="AS819" s="26"/>
      <c r="AT819" s="26"/>
      <c r="AU819" s="26"/>
      <c r="AV819" s="26"/>
      <c r="AW819" s="26"/>
      <c r="AX819" s="26"/>
      <c r="AY819" s="26"/>
      <c r="AZ819" s="26"/>
      <c r="BA819" s="26"/>
      <c r="BB819" s="26"/>
      <c r="BC819" s="26"/>
      <c r="BD819" s="26"/>
      <c r="BE819" s="26"/>
    </row>
    <row r="820" spans="1:57" ht="15.75" customHeight="1" x14ac:dyDescent="0.2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  <c r="AA820" s="26"/>
      <c r="AB820" s="26"/>
      <c r="AC820" s="26"/>
      <c r="AD820" s="26"/>
      <c r="AE820" s="26"/>
      <c r="AF820" s="26"/>
      <c r="AG820" s="26"/>
      <c r="AH820" s="26"/>
      <c r="AI820" s="26"/>
      <c r="AJ820" s="26"/>
      <c r="AK820" s="26"/>
      <c r="AL820" s="26"/>
      <c r="AM820" s="26"/>
      <c r="AN820" s="26"/>
      <c r="AO820" s="26"/>
      <c r="AP820" s="26"/>
      <c r="AQ820" s="26"/>
      <c r="AR820" s="26"/>
      <c r="AS820" s="26"/>
      <c r="AT820" s="26"/>
      <c r="AU820" s="26"/>
      <c r="AV820" s="26"/>
      <c r="AW820" s="26"/>
      <c r="AX820" s="26"/>
      <c r="AY820" s="26"/>
      <c r="AZ820" s="26"/>
      <c r="BA820" s="26"/>
      <c r="BB820" s="26"/>
      <c r="BC820" s="26"/>
      <c r="BD820" s="26"/>
      <c r="BE820" s="26"/>
    </row>
    <row r="821" spans="1:57" ht="15.75" customHeight="1" x14ac:dyDescent="0.2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  <c r="AA821" s="26"/>
      <c r="AB821" s="26"/>
      <c r="AC821" s="26"/>
      <c r="AD821" s="26"/>
      <c r="AE821" s="26"/>
      <c r="AF821" s="26"/>
      <c r="AG821" s="26"/>
      <c r="AH821" s="26"/>
      <c r="AI821" s="26"/>
      <c r="AJ821" s="26"/>
      <c r="AK821" s="26"/>
      <c r="AL821" s="26"/>
      <c r="AM821" s="26"/>
      <c r="AN821" s="26"/>
      <c r="AO821" s="26"/>
      <c r="AP821" s="26"/>
      <c r="AQ821" s="26"/>
      <c r="AR821" s="26"/>
      <c r="AS821" s="26"/>
      <c r="AT821" s="26"/>
      <c r="AU821" s="26"/>
      <c r="AV821" s="26"/>
      <c r="AW821" s="26"/>
      <c r="AX821" s="26"/>
      <c r="AY821" s="26"/>
      <c r="AZ821" s="26"/>
      <c r="BA821" s="26"/>
      <c r="BB821" s="26"/>
      <c r="BC821" s="26"/>
      <c r="BD821" s="26"/>
      <c r="BE821" s="26"/>
    </row>
    <row r="822" spans="1:57" ht="15.75" customHeight="1" x14ac:dyDescent="0.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  <c r="AA822" s="26"/>
      <c r="AB822" s="26"/>
      <c r="AC822" s="26"/>
      <c r="AD822" s="26"/>
      <c r="AE822" s="26"/>
      <c r="AF822" s="26"/>
      <c r="AG822" s="26"/>
      <c r="AH822" s="26"/>
      <c r="AI822" s="26"/>
      <c r="AJ822" s="26"/>
      <c r="AK822" s="26"/>
      <c r="AL822" s="26"/>
      <c r="AM822" s="26"/>
      <c r="AN822" s="26"/>
      <c r="AO822" s="26"/>
      <c r="AP822" s="26"/>
      <c r="AQ822" s="26"/>
      <c r="AR822" s="26"/>
      <c r="AS822" s="26"/>
      <c r="AT822" s="26"/>
      <c r="AU822" s="26"/>
      <c r="AV822" s="26"/>
      <c r="AW822" s="26"/>
      <c r="AX822" s="26"/>
      <c r="AY822" s="26"/>
      <c r="AZ822" s="26"/>
      <c r="BA822" s="26"/>
      <c r="BB822" s="26"/>
      <c r="BC822" s="26"/>
      <c r="BD822" s="26"/>
      <c r="BE822" s="26"/>
    </row>
    <row r="823" spans="1:57" ht="15.75" customHeight="1" x14ac:dyDescent="0.2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  <c r="AA823" s="26"/>
      <c r="AB823" s="26"/>
      <c r="AC823" s="26"/>
      <c r="AD823" s="26"/>
      <c r="AE823" s="26"/>
      <c r="AF823" s="26"/>
      <c r="AG823" s="26"/>
      <c r="AH823" s="26"/>
      <c r="AI823" s="26"/>
      <c r="AJ823" s="26"/>
      <c r="AK823" s="26"/>
      <c r="AL823" s="26"/>
      <c r="AM823" s="26"/>
      <c r="AN823" s="26"/>
      <c r="AO823" s="26"/>
      <c r="AP823" s="26"/>
      <c r="AQ823" s="26"/>
      <c r="AR823" s="26"/>
      <c r="AS823" s="26"/>
      <c r="AT823" s="26"/>
      <c r="AU823" s="26"/>
      <c r="AV823" s="26"/>
      <c r="AW823" s="26"/>
      <c r="AX823" s="26"/>
      <c r="AY823" s="26"/>
      <c r="AZ823" s="26"/>
      <c r="BA823" s="26"/>
      <c r="BB823" s="26"/>
      <c r="BC823" s="26"/>
      <c r="BD823" s="26"/>
      <c r="BE823" s="26"/>
    </row>
    <row r="824" spans="1:57" ht="15.75" customHeight="1" x14ac:dyDescent="0.2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  <c r="AA824" s="26"/>
      <c r="AB824" s="26"/>
      <c r="AC824" s="26"/>
      <c r="AD824" s="26"/>
      <c r="AE824" s="26"/>
      <c r="AF824" s="26"/>
      <c r="AG824" s="26"/>
      <c r="AH824" s="26"/>
      <c r="AI824" s="26"/>
      <c r="AJ824" s="26"/>
      <c r="AK824" s="26"/>
      <c r="AL824" s="26"/>
      <c r="AM824" s="26"/>
      <c r="AN824" s="26"/>
      <c r="AO824" s="26"/>
      <c r="AP824" s="26"/>
      <c r="AQ824" s="26"/>
      <c r="AR824" s="26"/>
      <c r="AS824" s="26"/>
      <c r="AT824" s="26"/>
      <c r="AU824" s="26"/>
      <c r="AV824" s="26"/>
      <c r="AW824" s="26"/>
      <c r="AX824" s="26"/>
      <c r="AY824" s="26"/>
      <c r="AZ824" s="26"/>
      <c r="BA824" s="26"/>
      <c r="BB824" s="26"/>
      <c r="BC824" s="26"/>
      <c r="BD824" s="26"/>
      <c r="BE824" s="26"/>
    </row>
    <row r="825" spans="1:57" ht="15.75" customHeight="1" x14ac:dyDescent="0.2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  <c r="AA825" s="26"/>
      <c r="AB825" s="26"/>
      <c r="AC825" s="26"/>
      <c r="AD825" s="26"/>
      <c r="AE825" s="26"/>
      <c r="AF825" s="26"/>
      <c r="AG825" s="26"/>
      <c r="AH825" s="26"/>
      <c r="AI825" s="26"/>
      <c r="AJ825" s="26"/>
      <c r="AK825" s="26"/>
      <c r="AL825" s="26"/>
      <c r="AM825" s="26"/>
      <c r="AN825" s="26"/>
      <c r="AO825" s="26"/>
      <c r="AP825" s="26"/>
      <c r="AQ825" s="26"/>
      <c r="AR825" s="26"/>
      <c r="AS825" s="26"/>
      <c r="AT825" s="26"/>
      <c r="AU825" s="26"/>
      <c r="AV825" s="26"/>
      <c r="AW825" s="26"/>
      <c r="AX825" s="26"/>
      <c r="AY825" s="26"/>
      <c r="AZ825" s="26"/>
      <c r="BA825" s="26"/>
      <c r="BB825" s="26"/>
      <c r="BC825" s="26"/>
      <c r="BD825" s="26"/>
      <c r="BE825" s="26"/>
    </row>
    <row r="826" spans="1:57" ht="15.75" customHeight="1" x14ac:dyDescent="0.2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  <c r="AA826" s="26"/>
      <c r="AB826" s="26"/>
      <c r="AC826" s="26"/>
      <c r="AD826" s="26"/>
      <c r="AE826" s="26"/>
      <c r="AF826" s="26"/>
      <c r="AG826" s="26"/>
      <c r="AH826" s="26"/>
      <c r="AI826" s="26"/>
      <c r="AJ826" s="26"/>
      <c r="AK826" s="26"/>
      <c r="AL826" s="26"/>
      <c r="AM826" s="26"/>
      <c r="AN826" s="26"/>
      <c r="AO826" s="26"/>
      <c r="AP826" s="26"/>
      <c r="AQ826" s="26"/>
      <c r="AR826" s="26"/>
      <c r="AS826" s="26"/>
      <c r="AT826" s="26"/>
      <c r="AU826" s="26"/>
      <c r="AV826" s="26"/>
      <c r="AW826" s="26"/>
      <c r="AX826" s="26"/>
      <c r="AY826" s="26"/>
      <c r="AZ826" s="26"/>
      <c r="BA826" s="26"/>
      <c r="BB826" s="26"/>
      <c r="BC826" s="26"/>
      <c r="BD826" s="26"/>
      <c r="BE826" s="26"/>
    </row>
    <row r="827" spans="1:57" ht="15.75" customHeight="1" x14ac:dyDescent="0.2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  <c r="AA827" s="26"/>
      <c r="AB827" s="26"/>
      <c r="AC827" s="26"/>
      <c r="AD827" s="26"/>
      <c r="AE827" s="26"/>
      <c r="AF827" s="26"/>
      <c r="AG827" s="26"/>
      <c r="AH827" s="26"/>
      <c r="AI827" s="26"/>
      <c r="AJ827" s="26"/>
      <c r="AK827" s="26"/>
      <c r="AL827" s="26"/>
      <c r="AM827" s="26"/>
      <c r="AN827" s="26"/>
      <c r="AO827" s="26"/>
      <c r="AP827" s="26"/>
      <c r="AQ827" s="26"/>
      <c r="AR827" s="26"/>
      <c r="AS827" s="26"/>
      <c r="AT827" s="26"/>
      <c r="AU827" s="26"/>
      <c r="AV827" s="26"/>
      <c r="AW827" s="26"/>
      <c r="AX827" s="26"/>
      <c r="AY827" s="26"/>
      <c r="AZ827" s="26"/>
      <c r="BA827" s="26"/>
      <c r="BB827" s="26"/>
      <c r="BC827" s="26"/>
      <c r="BD827" s="26"/>
      <c r="BE827" s="26"/>
    </row>
    <row r="828" spans="1:57" ht="15.75" customHeight="1" x14ac:dyDescent="0.2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  <c r="AA828" s="26"/>
      <c r="AB828" s="26"/>
      <c r="AC828" s="26"/>
      <c r="AD828" s="26"/>
      <c r="AE828" s="26"/>
      <c r="AF828" s="26"/>
      <c r="AG828" s="26"/>
      <c r="AH828" s="26"/>
      <c r="AI828" s="26"/>
      <c r="AJ828" s="26"/>
      <c r="AK828" s="26"/>
      <c r="AL828" s="26"/>
      <c r="AM828" s="26"/>
      <c r="AN828" s="26"/>
      <c r="AO828" s="26"/>
      <c r="AP828" s="26"/>
      <c r="AQ828" s="26"/>
      <c r="AR828" s="26"/>
      <c r="AS828" s="26"/>
      <c r="AT828" s="26"/>
      <c r="AU828" s="26"/>
      <c r="AV828" s="26"/>
      <c r="AW828" s="26"/>
      <c r="AX828" s="26"/>
      <c r="AY828" s="26"/>
      <c r="AZ828" s="26"/>
      <c r="BA828" s="26"/>
      <c r="BB828" s="26"/>
      <c r="BC828" s="26"/>
      <c r="BD828" s="26"/>
      <c r="BE828" s="26"/>
    </row>
    <row r="829" spans="1:57" ht="15.75" customHeight="1" x14ac:dyDescent="0.2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  <c r="AA829" s="26"/>
      <c r="AB829" s="26"/>
      <c r="AC829" s="26"/>
      <c r="AD829" s="26"/>
      <c r="AE829" s="26"/>
      <c r="AF829" s="26"/>
      <c r="AG829" s="26"/>
      <c r="AH829" s="26"/>
      <c r="AI829" s="26"/>
      <c r="AJ829" s="26"/>
      <c r="AK829" s="26"/>
      <c r="AL829" s="26"/>
      <c r="AM829" s="26"/>
      <c r="AN829" s="26"/>
      <c r="AO829" s="26"/>
      <c r="AP829" s="26"/>
      <c r="AQ829" s="26"/>
      <c r="AR829" s="26"/>
      <c r="AS829" s="26"/>
      <c r="AT829" s="26"/>
      <c r="AU829" s="26"/>
      <c r="AV829" s="26"/>
      <c r="AW829" s="26"/>
      <c r="AX829" s="26"/>
      <c r="AY829" s="26"/>
      <c r="AZ829" s="26"/>
      <c r="BA829" s="26"/>
      <c r="BB829" s="26"/>
      <c r="BC829" s="26"/>
      <c r="BD829" s="26"/>
      <c r="BE829" s="26"/>
    </row>
    <row r="830" spans="1:57" ht="15.75" customHeight="1" x14ac:dyDescent="0.2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  <c r="AA830" s="26"/>
      <c r="AB830" s="26"/>
      <c r="AC830" s="26"/>
      <c r="AD830" s="26"/>
      <c r="AE830" s="26"/>
      <c r="AF830" s="26"/>
      <c r="AG830" s="26"/>
      <c r="AH830" s="26"/>
      <c r="AI830" s="26"/>
      <c r="AJ830" s="26"/>
      <c r="AK830" s="26"/>
      <c r="AL830" s="26"/>
      <c r="AM830" s="26"/>
      <c r="AN830" s="26"/>
      <c r="AO830" s="26"/>
      <c r="AP830" s="26"/>
      <c r="AQ830" s="26"/>
      <c r="AR830" s="26"/>
      <c r="AS830" s="26"/>
      <c r="AT830" s="26"/>
      <c r="AU830" s="26"/>
      <c r="AV830" s="26"/>
      <c r="AW830" s="26"/>
      <c r="AX830" s="26"/>
      <c r="AY830" s="26"/>
      <c r="AZ830" s="26"/>
      <c r="BA830" s="26"/>
      <c r="BB830" s="26"/>
      <c r="BC830" s="26"/>
      <c r="BD830" s="26"/>
      <c r="BE830" s="26"/>
    </row>
    <row r="831" spans="1:57" ht="15.75" customHeight="1" x14ac:dyDescent="0.2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  <c r="AA831" s="26"/>
      <c r="AB831" s="26"/>
      <c r="AC831" s="26"/>
      <c r="AD831" s="26"/>
      <c r="AE831" s="26"/>
      <c r="AF831" s="26"/>
      <c r="AG831" s="26"/>
      <c r="AH831" s="26"/>
      <c r="AI831" s="26"/>
      <c r="AJ831" s="26"/>
      <c r="AK831" s="26"/>
      <c r="AL831" s="26"/>
      <c r="AM831" s="26"/>
      <c r="AN831" s="26"/>
      <c r="AO831" s="26"/>
      <c r="AP831" s="26"/>
      <c r="AQ831" s="26"/>
      <c r="AR831" s="26"/>
      <c r="AS831" s="26"/>
      <c r="AT831" s="26"/>
      <c r="AU831" s="26"/>
      <c r="AV831" s="26"/>
      <c r="AW831" s="26"/>
      <c r="AX831" s="26"/>
      <c r="AY831" s="26"/>
      <c r="AZ831" s="26"/>
      <c r="BA831" s="26"/>
      <c r="BB831" s="26"/>
      <c r="BC831" s="26"/>
      <c r="BD831" s="26"/>
      <c r="BE831" s="26"/>
    </row>
    <row r="832" spans="1:57" ht="15.75" customHeight="1" x14ac:dyDescent="0.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  <c r="AA832" s="26"/>
      <c r="AB832" s="26"/>
      <c r="AC832" s="26"/>
      <c r="AD832" s="26"/>
      <c r="AE832" s="26"/>
      <c r="AF832" s="26"/>
      <c r="AG832" s="26"/>
      <c r="AH832" s="26"/>
      <c r="AI832" s="26"/>
      <c r="AJ832" s="26"/>
      <c r="AK832" s="26"/>
      <c r="AL832" s="26"/>
      <c r="AM832" s="26"/>
      <c r="AN832" s="26"/>
      <c r="AO832" s="26"/>
      <c r="AP832" s="26"/>
      <c r="AQ832" s="26"/>
      <c r="AR832" s="26"/>
      <c r="AS832" s="26"/>
      <c r="AT832" s="26"/>
      <c r="AU832" s="26"/>
      <c r="AV832" s="26"/>
      <c r="AW832" s="26"/>
      <c r="AX832" s="26"/>
      <c r="AY832" s="26"/>
      <c r="AZ832" s="26"/>
      <c r="BA832" s="26"/>
      <c r="BB832" s="26"/>
      <c r="BC832" s="26"/>
      <c r="BD832" s="26"/>
      <c r="BE832" s="26"/>
    </row>
    <row r="833" spans="1:57" ht="15.75" customHeight="1" x14ac:dyDescent="0.2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  <c r="AA833" s="26"/>
      <c r="AB833" s="26"/>
      <c r="AC833" s="26"/>
      <c r="AD833" s="26"/>
      <c r="AE833" s="26"/>
      <c r="AF833" s="26"/>
      <c r="AG833" s="26"/>
      <c r="AH833" s="26"/>
      <c r="AI833" s="26"/>
      <c r="AJ833" s="26"/>
      <c r="AK833" s="26"/>
      <c r="AL833" s="26"/>
      <c r="AM833" s="26"/>
      <c r="AN833" s="26"/>
      <c r="AO833" s="26"/>
      <c r="AP833" s="26"/>
      <c r="AQ833" s="26"/>
      <c r="AR833" s="26"/>
      <c r="AS833" s="26"/>
      <c r="AT833" s="26"/>
      <c r="AU833" s="26"/>
      <c r="AV833" s="26"/>
      <c r="AW833" s="26"/>
      <c r="AX833" s="26"/>
      <c r="AY833" s="26"/>
      <c r="AZ833" s="26"/>
      <c r="BA833" s="26"/>
      <c r="BB833" s="26"/>
      <c r="BC833" s="26"/>
      <c r="BD833" s="26"/>
      <c r="BE833" s="26"/>
    </row>
    <row r="834" spans="1:57" ht="15.75" customHeight="1" x14ac:dyDescent="0.2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  <c r="AA834" s="26"/>
      <c r="AB834" s="26"/>
      <c r="AC834" s="26"/>
      <c r="AD834" s="26"/>
      <c r="AE834" s="26"/>
      <c r="AF834" s="26"/>
      <c r="AG834" s="26"/>
      <c r="AH834" s="26"/>
      <c r="AI834" s="26"/>
      <c r="AJ834" s="26"/>
      <c r="AK834" s="26"/>
      <c r="AL834" s="26"/>
      <c r="AM834" s="26"/>
      <c r="AN834" s="26"/>
      <c r="AO834" s="26"/>
      <c r="AP834" s="26"/>
      <c r="AQ834" s="26"/>
      <c r="AR834" s="26"/>
      <c r="AS834" s="26"/>
      <c r="AT834" s="26"/>
      <c r="AU834" s="26"/>
      <c r="AV834" s="26"/>
      <c r="AW834" s="26"/>
      <c r="AX834" s="26"/>
      <c r="AY834" s="26"/>
      <c r="AZ834" s="26"/>
      <c r="BA834" s="26"/>
      <c r="BB834" s="26"/>
      <c r="BC834" s="26"/>
      <c r="BD834" s="26"/>
      <c r="BE834" s="26"/>
    </row>
    <row r="835" spans="1:57" ht="15.75" customHeight="1" x14ac:dyDescent="0.2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  <c r="AA835" s="26"/>
      <c r="AB835" s="26"/>
      <c r="AC835" s="26"/>
      <c r="AD835" s="26"/>
      <c r="AE835" s="26"/>
      <c r="AF835" s="26"/>
      <c r="AG835" s="26"/>
      <c r="AH835" s="26"/>
      <c r="AI835" s="26"/>
      <c r="AJ835" s="26"/>
      <c r="AK835" s="26"/>
      <c r="AL835" s="26"/>
      <c r="AM835" s="26"/>
      <c r="AN835" s="26"/>
      <c r="AO835" s="26"/>
      <c r="AP835" s="26"/>
      <c r="AQ835" s="26"/>
      <c r="AR835" s="26"/>
      <c r="AS835" s="26"/>
      <c r="AT835" s="26"/>
      <c r="AU835" s="26"/>
      <c r="AV835" s="26"/>
      <c r="AW835" s="26"/>
      <c r="AX835" s="26"/>
      <c r="AY835" s="26"/>
      <c r="AZ835" s="26"/>
      <c r="BA835" s="26"/>
      <c r="BB835" s="26"/>
      <c r="BC835" s="26"/>
      <c r="BD835" s="26"/>
      <c r="BE835" s="26"/>
    </row>
    <row r="836" spans="1:57" ht="15.75" customHeight="1" x14ac:dyDescent="0.2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  <c r="AA836" s="26"/>
      <c r="AB836" s="26"/>
      <c r="AC836" s="26"/>
      <c r="AD836" s="26"/>
      <c r="AE836" s="26"/>
      <c r="AF836" s="26"/>
      <c r="AG836" s="26"/>
      <c r="AH836" s="26"/>
      <c r="AI836" s="26"/>
      <c r="AJ836" s="26"/>
      <c r="AK836" s="26"/>
      <c r="AL836" s="26"/>
      <c r="AM836" s="26"/>
      <c r="AN836" s="26"/>
      <c r="AO836" s="26"/>
      <c r="AP836" s="26"/>
      <c r="AQ836" s="26"/>
      <c r="AR836" s="26"/>
      <c r="AS836" s="26"/>
      <c r="AT836" s="26"/>
      <c r="AU836" s="26"/>
      <c r="AV836" s="26"/>
      <c r="AW836" s="26"/>
      <c r="AX836" s="26"/>
      <c r="AY836" s="26"/>
      <c r="AZ836" s="26"/>
      <c r="BA836" s="26"/>
      <c r="BB836" s="26"/>
      <c r="BC836" s="26"/>
      <c r="BD836" s="26"/>
      <c r="BE836" s="26"/>
    </row>
    <row r="837" spans="1:57" ht="15.75" customHeight="1" x14ac:dyDescent="0.2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  <c r="AA837" s="26"/>
      <c r="AB837" s="26"/>
      <c r="AC837" s="26"/>
      <c r="AD837" s="26"/>
      <c r="AE837" s="26"/>
      <c r="AF837" s="26"/>
      <c r="AG837" s="26"/>
      <c r="AH837" s="26"/>
      <c r="AI837" s="26"/>
      <c r="AJ837" s="26"/>
      <c r="AK837" s="26"/>
      <c r="AL837" s="26"/>
      <c r="AM837" s="26"/>
      <c r="AN837" s="26"/>
      <c r="AO837" s="26"/>
      <c r="AP837" s="26"/>
      <c r="AQ837" s="26"/>
      <c r="AR837" s="26"/>
      <c r="AS837" s="26"/>
      <c r="AT837" s="26"/>
      <c r="AU837" s="26"/>
      <c r="AV837" s="26"/>
      <c r="AW837" s="26"/>
      <c r="AX837" s="26"/>
      <c r="AY837" s="26"/>
      <c r="AZ837" s="26"/>
      <c r="BA837" s="26"/>
      <c r="BB837" s="26"/>
      <c r="BC837" s="26"/>
      <c r="BD837" s="26"/>
      <c r="BE837" s="26"/>
    </row>
    <row r="838" spans="1:57" ht="15.75" customHeight="1" x14ac:dyDescent="0.2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  <c r="AA838" s="26"/>
      <c r="AB838" s="26"/>
      <c r="AC838" s="26"/>
      <c r="AD838" s="26"/>
      <c r="AE838" s="26"/>
      <c r="AF838" s="26"/>
      <c r="AG838" s="26"/>
      <c r="AH838" s="26"/>
      <c r="AI838" s="26"/>
      <c r="AJ838" s="26"/>
      <c r="AK838" s="26"/>
      <c r="AL838" s="26"/>
      <c r="AM838" s="26"/>
      <c r="AN838" s="26"/>
      <c r="AO838" s="26"/>
      <c r="AP838" s="26"/>
      <c r="AQ838" s="26"/>
      <c r="AR838" s="26"/>
      <c r="AS838" s="26"/>
      <c r="AT838" s="26"/>
      <c r="AU838" s="26"/>
      <c r="AV838" s="26"/>
      <c r="AW838" s="26"/>
      <c r="AX838" s="26"/>
      <c r="AY838" s="26"/>
      <c r="AZ838" s="26"/>
      <c r="BA838" s="26"/>
      <c r="BB838" s="26"/>
      <c r="BC838" s="26"/>
      <c r="BD838" s="26"/>
      <c r="BE838" s="26"/>
    </row>
    <row r="839" spans="1:57" ht="15.75" customHeight="1" x14ac:dyDescent="0.2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  <c r="AA839" s="26"/>
      <c r="AB839" s="26"/>
      <c r="AC839" s="26"/>
      <c r="AD839" s="26"/>
      <c r="AE839" s="26"/>
      <c r="AF839" s="26"/>
      <c r="AG839" s="26"/>
      <c r="AH839" s="26"/>
      <c r="AI839" s="26"/>
      <c r="AJ839" s="26"/>
      <c r="AK839" s="26"/>
      <c r="AL839" s="26"/>
      <c r="AM839" s="26"/>
      <c r="AN839" s="26"/>
      <c r="AO839" s="26"/>
      <c r="AP839" s="26"/>
      <c r="AQ839" s="26"/>
      <c r="AR839" s="26"/>
      <c r="AS839" s="26"/>
      <c r="AT839" s="26"/>
      <c r="AU839" s="26"/>
      <c r="AV839" s="26"/>
      <c r="AW839" s="26"/>
      <c r="AX839" s="26"/>
      <c r="AY839" s="26"/>
      <c r="AZ839" s="26"/>
      <c r="BA839" s="26"/>
      <c r="BB839" s="26"/>
      <c r="BC839" s="26"/>
      <c r="BD839" s="26"/>
      <c r="BE839" s="26"/>
    </row>
    <row r="840" spans="1:57" ht="15.75" customHeight="1" x14ac:dyDescent="0.2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  <c r="AA840" s="26"/>
      <c r="AB840" s="26"/>
      <c r="AC840" s="26"/>
      <c r="AD840" s="26"/>
      <c r="AE840" s="26"/>
      <c r="AF840" s="26"/>
      <c r="AG840" s="26"/>
      <c r="AH840" s="26"/>
      <c r="AI840" s="26"/>
      <c r="AJ840" s="26"/>
      <c r="AK840" s="26"/>
      <c r="AL840" s="26"/>
      <c r="AM840" s="26"/>
      <c r="AN840" s="26"/>
      <c r="AO840" s="26"/>
      <c r="AP840" s="26"/>
      <c r="AQ840" s="26"/>
      <c r="AR840" s="26"/>
      <c r="AS840" s="26"/>
      <c r="AT840" s="26"/>
      <c r="AU840" s="26"/>
      <c r="AV840" s="26"/>
      <c r="AW840" s="26"/>
      <c r="AX840" s="26"/>
      <c r="AY840" s="26"/>
      <c r="AZ840" s="26"/>
      <c r="BA840" s="26"/>
      <c r="BB840" s="26"/>
      <c r="BC840" s="26"/>
      <c r="BD840" s="26"/>
      <c r="BE840" s="26"/>
    </row>
    <row r="841" spans="1:57" ht="15.75" customHeight="1" x14ac:dyDescent="0.2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  <c r="AA841" s="26"/>
      <c r="AB841" s="26"/>
      <c r="AC841" s="26"/>
      <c r="AD841" s="26"/>
      <c r="AE841" s="26"/>
      <c r="AF841" s="26"/>
      <c r="AG841" s="26"/>
      <c r="AH841" s="26"/>
      <c r="AI841" s="26"/>
      <c r="AJ841" s="26"/>
      <c r="AK841" s="26"/>
      <c r="AL841" s="26"/>
      <c r="AM841" s="26"/>
      <c r="AN841" s="26"/>
      <c r="AO841" s="26"/>
      <c r="AP841" s="26"/>
      <c r="AQ841" s="26"/>
      <c r="AR841" s="26"/>
      <c r="AS841" s="26"/>
      <c r="AT841" s="26"/>
      <c r="AU841" s="26"/>
      <c r="AV841" s="26"/>
      <c r="AW841" s="26"/>
      <c r="AX841" s="26"/>
      <c r="AY841" s="26"/>
      <c r="AZ841" s="26"/>
      <c r="BA841" s="26"/>
      <c r="BB841" s="26"/>
      <c r="BC841" s="26"/>
      <c r="BD841" s="26"/>
      <c r="BE841" s="26"/>
    </row>
    <row r="842" spans="1:57" ht="15.75" customHeight="1" x14ac:dyDescent="0.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  <c r="AA842" s="26"/>
      <c r="AB842" s="26"/>
      <c r="AC842" s="26"/>
      <c r="AD842" s="26"/>
      <c r="AE842" s="26"/>
      <c r="AF842" s="26"/>
      <c r="AG842" s="26"/>
      <c r="AH842" s="26"/>
      <c r="AI842" s="26"/>
      <c r="AJ842" s="26"/>
      <c r="AK842" s="26"/>
      <c r="AL842" s="26"/>
      <c r="AM842" s="26"/>
      <c r="AN842" s="26"/>
      <c r="AO842" s="26"/>
      <c r="AP842" s="26"/>
      <c r="AQ842" s="26"/>
      <c r="AR842" s="26"/>
      <c r="AS842" s="26"/>
      <c r="AT842" s="26"/>
      <c r="AU842" s="26"/>
      <c r="AV842" s="26"/>
      <c r="AW842" s="26"/>
      <c r="AX842" s="26"/>
      <c r="AY842" s="26"/>
      <c r="AZ842" s="26"/>
      <c r="BA842" s="26"/>
      <c r="BB842" s="26"/>
      <c r="BC842" s="26"/>
      <c r="BD842" s="26"/>
      <c r="BE842" s="26"/>
    </row>
    <row r="843" spans="1:57" ht="15.75" customHeight="1" x14ac:dyDescent="0.2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  <c r="AA843" s="26"/>
      <c r="AB843" s="26"/>
      <c r="AC843" s="26"/>
      <c r="AD843" s="26"/>
      <c r="AE843" s="26"/>
      <c r="AF843" s="26"/>
      <c r="AG843" s="26"/>
      <c r="AH843" s="26"/>
      <c r="AI843" s="26"/>
      <c r="AJ843" s="26"/>
      <c r="AK843" s="26"/>
      <c r="AL843" s="26"/>
      <c r="AM843" s="26"/>
      <c r="AN843" s="26"/>
      <c r="AO843" s="26"/>
      <c r="AP843" s="26"/>
      <c r="AQ843" s="26"/>
      <c r="AR843" s="26"/>
      <c r="AS843" s="26"/>
      <c r="AT843" s="26"/>
      <c r="AU843" s="26"/>
      <c r="AV843" s="26"/>
      <c r="AW843" s="26"/>
      <c r="AX843" s="26"/>
      <c r="AY843" s="26"/>
      <c r="AZ843" s="26"/>
      <c r="BA843" s="26"/>
      <c r="BB843" s="26"/>
      <c r="BC843" s="26"/>
      <c r="BD843" s="26"/>
      <c r="BE843" s="26"/>
    </row>
    <row r="844" spans="1:57" ht="15.75" customHeight="1" x14ac:dyDescent="0.2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  <c r="AA844" s="26"/>
      <c r="AB844" s="26"/>
      <c r="AC844" s="26"/>
      <c r="AD844" s="26"/>
      <c r="AE844" s="26"/>
      <c r="AF844" s="26"/>
      <c r="AG844" s="26"/>
      <c r="AH844" s="26"/>
      <c r="AI844" s="26"/>
      <c r="AJ844" s="26"/>
      <c r="AK844" s="26"/>
      <c r="AL844" s="26"/>
      <c r="AM844" s="26"/>
      <c r="AN844" s="26"/>
      <c r="AO844" s="26"/>
      <c r="AP844" s="26"/>
      <c r="AQ844" s="26"/>
      <c r="AR844" s="26"/>
      <c r="AS844" s="26"/>
      <c r="AT844" s="26"/>
      <c r="AU844" s="26"/>
      <c r="AV844" s="26"/>
      <c r="AW844" s="26"/>
      <c r="AX844" s="26"/>
      <c r="AY844" s="26"/>
      <c r="AZ844" s="26"/>
      <c r="BA844" s="26"/>
      <c r="BB844" s="26"/>
      <c r="BC844" s="26"/>
      <c r="BD844" s="26"/>
      <c r="BE844" s="26"/>
    </row>
    <row r="845" spans="1:57" ht="15.75" customHeight="1" x14ac:dyDescent="0.2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  <c r="AA845" s="26"/>
      <c r="AB845" s="26"/>
      <c r="AC845" s="26"/>
      <c r="AD845" s="26"/>
      <c r="AE845" s="26"/>
      <c r="AF845" s="26"/>
      <c r="AG845" s="26"/>
      <c r="AH845" s="26"/>
      <c r="AI845" s="26"/>
      <c r="AJ845" s="26"/>
      <c r="AK845" s="26"/>
      <c r="AL845" s="26"/>
      <c r="AM845" s="26"/>
      <c r="AN845" s="26"/>
      <c r="AO845" s="26"/>
      <c r="AP845" s="26"/>
      <c r="AQ845" s="26"/>
      <c r="AR845" s="26"/>
      <c r="AS845" s="26"/>
      <c r="AT845" s="26"/>
      <c r="AU845" s="26"/>
      <c r="AV845" s="26"/>
      <c r="AW845" s="26"/>
      <c r="AX845" s="26"/>
      <c r="AY845" s="26"/>
      <c r="AZ845" s="26"/>
      <c r="BA845" s="26"/>
      <c r="BB845" s="26"/>
      <c r="BC845" s="26"/>
      <c r="BD845" s="26"/>
      <c r="BE845" s="26"/>
    </row>
    <row r="846" spans="1:57" ht="15.75" customHeight="1" x14ac:dyDescent="0.2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  <c r="AA846" s="26"/>
      <c r="AB846" s="26"/>
      <c r="AC846" s="26"/>
      <c r="AD846" s="26"/>
      <c r="AE846" s="26"/>
      <c r="AF846" s="26"/>
      <c r="AG846" s="26"/>
      <c r="AH846" s="26"/>
      <c r="AI846" s="26"/>
      <c r="AJ846" s="26"/>
      <c r="AK846" s="26"/>
      <c r="AL846" s="26"/>
      <c r="AM846" s="26"/>
      <c r="AN846" s="26"/>
      <c r="AO846" s="26"/>
      <c r="AP846" s="26"/>
      <c r="AQ846" s="26"/>
      <c r="AR846" s="26"/>
      <c r="AS846" s="26"/>
      <c r="AT846" s="26"/>
      <c r="AU846" s="26"/>
      <c r="AV846" s="26"/>
      <c r="AW846" s="26"/>
      <c r="AX846" s="26"/>
      <c r="AY846" s="26"/>
      <c r="AZ846" s="26"/>
      <c r="BA846" s="26"/>
      <c r="BB846" s="26"/>
      <c r="BC846" s="26"/>
      <c r="BD846" s="26"/>
      <c r="BE846" s="26"/>
    </row>
    <row r="847" spans="1:57" ht="15.75" customHeight="1" x14ac:dyDescent="0.2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  <c r="AA847" s="26"/>
      <c r="AB847" s="26"/>
      <c r="AC847" s="26"/>
      <c r="AD847" s="26"/>
      <c r="AE847" s="26"/>
      <c r="AF847" s="26"/>
      <c r="AG847" s="26"/>
      <c r="AH847" s="26"/>
      <c r="AI847" s="26"/>
      <c r="AJ847" s="26"/>
      <c r="AK847" s="26"/>
      <c r="AL847" s="26"/>
      <c r="AM847" s="26"/>
      <c r="AN847" s="26"/>
      <c r="AO847" s="26"/>
      <c r="AP847" s="26"/>
      <c r="AQ847" s="26"/>
      <c r="AR847" s="26"/>
      <c r="AS847" s="26"/>
      <c r="AT847" s="26"/>
      <c r="AU847" s="26"/>
      <c r="AV847" s="26"/>
      <c r="AW847" s="26"/>
      <c r="AX847" s="26"/>
      <c r="AY847" s="26"/>
      <c r="AZ847" s="26"/>
      <c r="BA847" s="26"/>
      <c r="BB847" s="26"/>
      <c r="BC847" s="26"/>
      <c r="BD847" s="26"/>
      <c r="BE847" s="26"/>
    </row>
    <row r="848" spans="1:57" ht="15.75" customHeight="1" x14ac:dyDescent="0.2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  <c r="AA848" s="26"/>
      <c r="AB848" s="26"/>
      <c r="AC848" s="26"/>
      <c r="AD848" s="26"/>
      <c r="AE848" s="26"/>
      <c r="AF848" s="26"/>
      <c r="AG848" s="26"/>
      <c r="AH848" s="26"/>
      <c r="AI848" s="26"/>
      <c r="AJ848" s="26"/>
      <c r="AK848" s="26"/>
      <c r="AL848" s="26"/>
      <c r="AM848" s="26"/>
      <c r="AN848" s="26"/>
      <c r="AO848" s="26"/>
      <c r="AP848" s="26"/>
      <c r="AQ848" s="26"/>
      <c r="AR848" s="26"/>
      <c r="AS848" s="26"/>
      <c r="AT848" s="26"/>
      <c r="AU848" s="26"/>
      <c r="AV848" s="26"/>
      <c r="AW848" s="26"/>
      <c r="AX848" s="26"/>
      <c r="AY848" s="26"/>
      <c r="AZ848" s="26"/>
      <c r="BA848" s="26"/>
      <c r="BB848" s="26"/>
      <c r="BC848" s="26"/>
      <c r="BD848" s="26"/>
      <c r="BE848" s="26"/>
    </row>
    <row r="849" spans="1:57" ht="15.75" customHeight="1" x14ac:dyDescent="0.2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  <c r="AA849" s="26"/>
      <c r="AB849" s="26"/>
      <c r="AC849" s="26"/>
      <c r="AD849" s="26"/>
      <c r="AE849" s="26"/>
      <c r="AF849" s="26"/>
      <c r="AG849" s="26"/>
      <c r="AH849" s="26"/>
      <c r="AI849" s="26"/>
      <c r="AJ849" s="26"/>
      <c r="AK849" s="26"/>
      <c r="AL849" s="26"/>
      <c r="AM849" s="26"/>
      <c r="AN849" s="26"/>
      <c r="AO849" s="26"/>
      <c r="AP849" s="26"/>
      <c r="AQ849" s="26"/>
      <c r="AR849" s="26"/>
      <c r="AS849" s="26"/>
      <c r="AT849" s="26"/>
      <c r="AU849" s="26"/>
      <c r="AV849" s="26"/>
      <c r="AW849" s="26"/>
      <c r="AX849" s="26"/>
      <c r="AY849" s="26"/>
      <c r="AZ849" s="26"/>
      <c r="BA849" s="26"/>
      <c r="BB849" s="26"/>
      <c r="BC849" s="26"/>
      <c r="BD849" s="26"/>
      <c r="BE849" s="26"/>
    </row>
    <row r="850" spans="1:57" ht="15.75" customHeight="1" x14ac:dyDescent="0.2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  <c r="AA850" s="26"/>
      <c r="AB850" s="26"/>
      <c r="AC850" s="26"/>
      <c r="AD850" s="26"/>
      <c r="AE850" s="26"/>
      <c r="AF850" s="26"/>
      <c r="AG850" s="26"/>
      <c r="AH850" s="26"/>
      <c r="AI850" s="26"/>
      <c r="AJ850" s="26"/>
      <c r="AK850" s="26"/>
      <c r="AL850" s="26"/>
      <c r="AM850" s="26"/>
      <c r="AN850" s="26"/>
      <c r="AO850" s="26"/>
      <c r="AP850" s="26"/>
      <c r="AQ850" s="26"/>
      <c r="AR850" s="26"/>
      <c r="AS850" s="26"/>
      <c r="AT850" s="26"/>
      <c r="AU850" s="26"/>
      <c r="AV850" s="26"/>
      <c r="AW850" s="26"/>
      <c r="AX850" s="26"/>
      <c r="AY850" s="26"/>
      <c r="AZ850" s="26"/>
      <c r="BA850" s="26"/>
      <c r="BB850" s="26"/>
      <c r="BC850" s="26"/>
      <c r="BD850" s="26"/>
      <c r="BE850" s="26"/>
    </row>
    <row r="851" spans="1:57" ht="15.75" customHeight="1" x14ac:dyDescent="0.2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  <c r="AA851" s="26"/>
      <c r="AB851" s="26"/>
      <c r="AC851" s="26"/>
      <c r="AD851" s="26"/>
      <c r="AE851" s="26"/>
      <c r="AF851" s="26"/>
      <c r="AG851" s="26"/>
      <c r="AH851" s="26"/>
      <c r="AI851" s="26"/>
      <c r="AJ851" s="26"/>
      <c r="AK851" s="26"/>
      <c r="AL851" s="26"/>
      <c r="AM851" s="26"/>
      <c r="AN851" s="26"/>
      <c r="AO851" s="26"/>
      <c r="AP851" s="26"/>
      <c r="AQ851" s="26"/>
      <c r="AR851" s="26"/>
      <c r="AS851" s="26"/>
      <c r="AT851" s="26"/>
      <c r="AU851" s="26"/>
      <c r="AV851" s="26"/>
      <c r="AW851" s="26"/>
      <c r="AX851" s="26"/>
      <c r="AY851" s="26"/>
      <c r="AZ851" s="26"/>
      <c r="BA851" s="26"/>
      <c r="BB851" s="26"/>
      <c r="BC851" s="26"/>
      <c r="BD851" s="26"/>
      <c r="BE851" s="26"/>
    </row>
    <row r="852" spans="1:57" ht="15.75" customHeight="1" x14ac:dyDescent="0.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  <c r="AA852" s="26"/>
      <c r="AB852" s="26"/>
      <c r="AC852" s="26"/>
      <c r="AD852" s="26"/>
      <c r="AE852" s="26"/>
      <c r="AF852" s="26"/>
      <c r="AG852" s="26"/>
      <c r="AH852" s="26"/>
      <c r="AI852" s="26"/>
      <c r="AJ852" s="26"/>
      <c r="AK852" s="26"/>
      <c r="AL852" s="26"/>
      <c r="AM852" s="26"/>
      <c r="AN852" s="26"/>
      <c r="AO852" s="26"/>
      <c r="AP852" s="26"/>
      <c r="AQ852" s="26"/>
      <c r="AR852" s="26"/>
      <c r="AS852" s="26"/>
      <c r="AT852" s="26"/>
      <c r="AU852" s="26"/>
      <c r="AV852" s="26"/>
      <c r="AW852" s="26"/>
      <c r="AX852" s="26"/>
      <c r="AY852" s="26"/>
      <c r="AZ852" s="26"/>
      <c r="BA852" s="26"/>
      <c r="BB852" s="26"/>
      <c r="BC852" s="26"/>
      <c r="BD852" s="26"/>
      <c r="BE852" s="26"/>
    </row>
    <row r="853" spans="1:57" ht="15.75" customHeight="1" x14ac:dyDescent="0.2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  <c r="AA853" s="26"/>
      <c r="AB853" s="26"/>
      <c r="AC853" s="26"/>
      <c r="AD853" s="26"/>
      <c r="AE853" s="26"/>
      <c r="AF853" s="26"/>
      <c r="AG853" s="26"/>
      <c r="AH853" s="26"/>
      <c r="AI853" s="26"/>
      <c r="AJ853" s="26"/>
      <c r="AK853" s="26"/>
      <c r="AL853" s="26"/>
      <c r="AM853" s="26"/>
      <c r="AN853" s="26"/>
      <c r="AO853" s="26"/>
      <c r="AP853" s="26"/>
      <c r="AQ853" s="26"/>
      <c r="AR853" s="26"/>
      <c r="AS853" s="26"/>
      <c r="AT853" s="26"/>
      <c r="AU853" s="26"/>
      <c r="AV853" s="26"/>
      <c r="AW853" s="26"/>
      <c r="AX853" s="26"/>
      <c r="AY853" s="26"/>
      <c r="AZ853" s="26"/>
      <c r="BA853" s="26"/>
      <c r="BB853" s="26"/>
      <c r="BC853" s="26"/>
      <c r="BD853" s="26"/>
      <c r="BE853" s="26"/>
    </row>
    <row r="854" spans="1:57" ht="15.75" customHeight="1" x14ac:dyDescent="0.2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  <c r="AA854" s="26"/>
      <c r="AB854" s="26"/>
      <c r="AC854" s="26"/>
      <c r="AD854" s="26"/>
      <c r="AE854" s="26"/>
      <c r="AF854" s="26"/>
      <c r="AG854" s="26"/>
      <c r="AH854" s="26"/>
      <c r="AI854" s="26"/>
      <c r="AJ854" s="26"/>
      <c r="AK854" s="26"/>
      <c r="AL854" s="26"/>
      <c r="AM854" s="26"/>
      <c r="AN854" s="26"/>
      <c r="AO854" s="26"/>
      <c r="AP854" s="26"/>
      <c r="AQ854" s="26"/>
      <c r="AR854" s="26"/>
      <c r="AS854" s="26"/>
      <c r="AT854" s="26"/>
      <c r="AU854" s="26"/>
      <c r="AV854" s="26"/>
      <c r="AW854" s="26"/>
      <c r="AX854" s="26"/>
      <c r="AY854" s="26"/>
      <c r="AZ854" s="26"/>
      <c r="BA854" s="26"/>
      <c r="BB854" s="26"/>
      <c r="BC854" s="26"/>
      <c r="BD854" s="26"/>
      <c r="BE854" s="26"/>
    </row>
    <row r="855" spans="1:57" ht="15.75" customHeight="1" x14ac:dyDescent="0.2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  <c r="AA855" s="26"/>
      <c r="AB855" s="26"/>
      <c r="AC855" s="26"/>
      <c r="AD855" s="26"/>
      <c r="AE855" s="26"/>
      <c r="AF855" s="26"/>
      <c r="AG855" s="26"/>
      <c r="AH855" s="26"/>
      <c r="AI855" s="26"/>
      <c r="AJ855" s="26"/>
      <c r="AK855" s="26"/>
      <c r="AL855" s="26"/>
      <c r="AM855" s="26"/>
      <c r="AN855" s="26"/>
      <c r="AO855" s="26"/>
      <c r="AP855" s="26"/>
      <c r="AQ855" s="26"/>
      <c r="AR855" s="26"/>
      <c r="AS855" s="26"/>
      <c r="AT855" s="26"/>
      <c r="AU855" s="26"/>
      <c r="AV855" s="26"/>
      <c r="AW855" s="26"/>
      <c r="AX855" s="26"/>
      <c r="AY855" s="26"/>
      <c r="AZ855" s="26"/>
      <c r="BA855" s="26"/>
      <c r="BB855" s="26"/>
      <c r="BC855" s="26"/>
      <c r="BD855" s="26"/>
      <c r="BE855" s="26"/>
    </row>
    <row r="856" spans="1:57" ht="15.75" customHeight="1" x14ac:dyDescent="0.2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  <c r="AA856" s="26"/>
      <c r="AB856" s="26"/>
      <c r="AC856" s="26"/>
      <c r="AD856" s="26"/>
      <c r="AE856" s="26"/>
      <c r="AF856" s="26"/>
      <c r="AG856" s="26"/>
      <c r="AH856" s="26"/>
      <c r="AI856" s="26"/>
      <c r="AJ856" s="26"/>
      <c r="AK856" s="26"/>
      <c r="AL856" s="26"/>
      <c r="AM856" s="26"/>
      <c r="AN856" s="26"/>
      <c r="AO856" s="26"/>
      <c r="AP856" s="26"/>
      <c r="AQ856" s="26"/>
      <c r="AR856" s="26"/>
      <c r="AS856" s="26"/>
      <c r="AT856" s="26"/>
      <c r="AU856" s="26"/>
      <c r="AV856" s="26"/>
      <c r="AW856" s="26"/>
      <c r="AX856" s="26"/>
      <c r="AY856" s="26"/>
      <c r="AZ856" s="26"/>
      <c r="BA856" s="26"/>
      <c r="BB856" s="26"/>
      <c r="BC856" s="26"/>
      <c r="BD856" s="26"/>
      <c r="BE856" s="26"/>
    </row>
    <row r="857" spans="1:57" ht="15.75" customHeight="1" x14ac:dyDescent="0.2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  <c r="AA857" s="26"/>
      <c r="AB857" s="26"/>
      <c r="AC857" s="26"/>
      <c r="AD857" s="26"/>
      <c r="AE857" s="26"/>
      <c r="AF857" s="26"/>
      <c r="AG857" s="26"/>
      <c r="AH857" s="26"/>
      <c r="AI857" s="26"/>
      <c r="AJ857" s="26"/>
      <c r="AK857" s="26"/>
      <c r="AL857" s="26"/>
      <c r="AM857" s="26"/>
      <c r="AN857" s="26"/>
      <c r="AO857" s="26"/>
      <c r="AP857" s="26"/>
      <c r="AQ857" s="26"/>
      <c r="AR857" s="26"/>
      <c r="AS857" s="26"/>
      <c r="AT857" s="26"/>
      <c r="AU857" s="26"/>
      <c r="AV857" s="26"/>
      <c r="AW857" s="26"/>
      <c r="AX857" s="26"/>
      <c r="AY857" s="26"/>
      <c r="AZ857" s="26"/>
      <c r="BA857" s="26"/>
      <c r="BB857" s="26"/>
      <c r="BC857" s="26"/>
      <c r="BD857" s="26"/>
      <c r="BE857" s="26"/>
    </row>
    <row r="858" spans="1:57" ht="15.75" customHeight="1" x14ac:dyDescent="0.2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  <c r="AA858" s="26"/>
      <c r="AB858" s="26"/>
      <c r="AC858" s="26"/>
      <c r="AD858" s="26"/>
      <c r="AE858" s="26"/>
      <c r="AF858" s="26"/>
      <c r="AG858" s="26"/>
      <c r="AH858" s="26"/>
      <c r="AI858" s="26"/>
      <c r="AJ858" s="26"/>
      <c r="AK858" s="26"/>
      <c r="AL858" s="26"/>
      <c r="AM858" s="26"/>
      <c r="AN858" s="26"/>
      <c r="AO858" s="26"/>
      <c r="AP858" s="26"/>
      <c r="AQ858" s="26"/>
      <c r="AR858" s="26"/>
      <c r="AS858" s="26"/>
      <c r="AT858" s="26"/>
      <c r="AU858" s="26"/>
      <c r="AV858" s="26"/>
      <c r="AW858" s="26"/>
      <c r="AX858" s="26"/>
      <c r="AY858" s="26"/>
      <c r="AZ858" s="26"/>
      <c r="BA858" s="26"/>
      <c r="BB858" s="26"/>
      <c r="BC858" s="26"/>
      <c r="BD858" s="26"/>
      <c r="BE858" s="26"/>
    </row>
    <row r="859" spans="1:57" ht="15.75" customHeight="1" x14ac:dyDescent="0.2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  <c r="AA859" s="26"/>
      <c r="AB859" s="26"/>
      <c r="AC859" s="26"/>
      <c r="AD859" s="26"/>
      <c r="AE859" s="26"/>
      <c r="AF859" s="26"/>
      <c r="AG859" s="26"/>
      <c r="AH859" s="26"/>
      <c r="AI859" s="26"/>
      <c r="AJ859" s="26"/>
      <c r="AK859" s="26"/>
      <c r="AL859" s="26"/>
      <c r="AM859" s="26"/>
      <c r="AN859" s="26"/>
      <c r="AO859" s="26"/>
      <c r="AP859" s="26"/>
      <c r="AQ859" s="26"/>
      <c r="AR859" s="26"/>
      <c r="AS859" s="26"/>
      <c r="AT859" s="26"/>
      <c r="AU859" s="26"/>
      <c r="AV859" s="26"/>
      <c r="AW859" s="26"/>
      <c r="AX859" s="26"/>
      <c r="AY859" s="26"/>
      <c r="AZ859" s="26"/>
      <c r="BA859" s="26"/>
      <c r="BB859" s="26"/>
      <c r="BC859" s="26"/>
      <c r="BD859" s="26"/>
      <c r="BE859" s="26"/>
    </row>
    <row r="860" spans="1:57" ht="15.75" customHeight="1" x14ac:dyDescent="0.2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  <c r="AA860" s="26"/>
      <c r="AB860" s="26"/>
      <c r="AC860" s="26"/>
      <c r="AD860" s="26"/>
      <c r="AE860" s="26"/>
      <c r="AF860" s="26"/>
      <c r="AG860" s="26"/>
      <c r="AH860" s="26"/>
      <c r="AI860" s="26"/>
      <c r="AJ860" s="26"/>
      <c r="AK860" s="26"/>
      <c r="AL860" s="26"/>
      <c r="AM860" s="26"/>
      <c r="AN860" s="26"/>
      <c r="AO860" s="26"/>
      <c r="AP860" s="26"/>
      <c r="AQ860" s="26"/>
      <c r="AR860" s="26"/>
      <c r="AS860" s="26"/>
      <c r="AT860" s="26"/>
      <c r="AU860" s="26"/>
      <c r="AV860" s="26"/>
      <c r="AW860" s="26"/>
      <c r="AX860" s="26"/>
      <c r="AY860" s="26"/>
      <c r="AZ860" s="26"/>
      <c r="BA860" s="26"/>
      <c r="BB860" s="26"/>
      <c r="BC860" s="26"/>
      <c r="BD860" s="26"/>
      <c r="BE860" s="26"/>
    </row>
    <row r="861" spans="1:57" ht="15.75" customHeight="1" x14ac:dyDescent="0.2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  <c r="AA861" s="26"/>
      <c r="AB861" s="26"/>
      <c r="AC861" s="26"/>
      <c r="AD861" s="26"/>
      <c r="AE861" s="26"/>
      <c r="AF861" s="26"/>
      <c r="AG861" s="26"/>
      <c r="AH861" s="26"/>
      <c r="AI861" s="26"/>
      <c r="AJ861" s="26"/>
      <c r="AK861" s="26"/>
      <c r="AL861" s="26"/>
      <c r="AM861" s="26"/>
      <c r="AN861" s="26"/>
      <c r="AO861" s="26"/>
      <c r="AP861" s="26"/>
      <c r="AQ861" s="26"/>
      <c r="AR861" s="26"/>
      <c r="AS861" s="26"/>
      <c r="AT861" s="26"/>
      <c r="AU861" s="26"/>
      <c r="AV861" s="26"/>
      <c r="AW861" s="26"/>
      <c r="AX861" s="26"/>
      <c r="AY861" s="26"/>
      <c r="AZ861" s="26"/>
      <c r="BA861" s="26"/>
      <c r="BB861" s="26"/>
      <c r="BC861" s="26"/>
      <c r="BD861" s="26"/>
      <c r="BE861" s="26"/>
    </row>
    <row r="862" spans="1:57" ht="15.75" customHeight="1" x14ac:dyDescent="0.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  <c r="AA862" s="26"/>
      <c r="AB862" s="26"/>
      <c r="AC862" s="26"/>
      <c r="AD862" s="26"/>
      <c r="AE862" s="26"/>
      <c r="AF862" s="26"/>
      <c r="AG862" s="26"/>
      <c r="AH862" s="26"/>
      <c r="AI862" s="26"/>
      <c r="AJ862" s="26"/>
      <c r="AK862" s="26"/>
      <c r="AL862" s="26"/>
      <c r="AM862" s="26"/>
      <c r="AN862" s="26"/>
      <c r="AO862" s="26"/>
      <c r="AP862" s="26"/>
      <c r="AQ862" s="26"/>
      <c r="AR862" s="26"/>
      <c r="AS862" s="26"/>
      <c r="AT862" s="26"/>
      <c r="AU862" s="26"/>
      <c r="AV862" s="26"/>
      <c r="AW862" s="26"/>
      <c r="AX862" s="26"/>
      <c r="AY862" s="26"/>
      <c r="AZ862" s="26"/>
      <c r="BA862" s="26"/>
      <c r="BB862" s="26"/>
      <c r="BC862" s="26"/>
      <c r="BD862" s="26"/>
      <c r="BE862" s="26"/>
    </row>
    <row r="863" spans="1:57" ht="15.75" customHeight="1" x14ac:dyDescent="0.2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  <c r="AA863" s="26"/>
      <c r="AB863" s="26"/>
      <c r="AC863" s="26"/>
      <c r="AD863" s="26"/>
      <c r="AE863" s="26"/>
      <c r="AF863" s="26"/>
      <c r="AG863" s="26"/>
      <c r="AH863" s="26"/>
      <c r="AI863" s="26"/>
      <c r="AJ863" s="26"/>
      <c r="AK863" s="26"/>
      <c r="AL863" s="26"/>
      <c r="AM863" s="26"/>
      <c r="AN863" s="26"/>
      <c r="AO863" s="26"/>
      <c r="AP863" s="26"/>
      <c r="AQ863" s="26"/>
      <c r="AR863" s="26"/>
      <c r="AS863" s="26"/>
      <c r="AT863" s="26"/>
      <c r="AU863" s="26"/>
      <c r="AV863" s="26"/>
      <c r="AW863" s="26"/>
      <c r="AX863" s="26"/>
      <c r="AY863" s="26"/>
      <c r="AZ863" s="26"/>
      <c r="BA863" s="26"/>
      <c r="BB863" s="26"/>
      <c r="BC863" s="26"/>
      <c r="BD863" s="26"/>
      <c r="BE863" s="26"/>
    </row>
    <row r="864" spans="1:57" ht="15.75" customHeight="1" x14ac:dyDescent="0.2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  <c r="AA864" s="26"/>
      <c r="AB864" s="26"/>
      <c r="AC864" s="26"/>
      <c r="AD864" s="26"/>
      <c r="AE864" s="26"/>
      <c r="AF864" s="26"/>
      <c r="AG864" s="26"/>
      <c r="AH864" s="26"/>
      <c r="AI864" s="26"/>
      <c r="AJ864" s="26"/>
      <c r="AK864" s="26"/>
      <c r="AL864" s="26"/>
      <c r="AM864" s="26"/>
      <c r="AN864" s="26"/>
      <c r="AO864" s="26"/>
      <c r="AP864" s="26"/>
      <c r="AQ864" s="26"/>
      <c r="AR864" s="26"/>
      <c r="AS864" s="26"/>
      <c r="AT864" s="26"/>
      <c r="AU864" s="26"/>
      <c r="AV864" s="26"/>
      <c r="AW864" s="26"/>
      <c r="AX864" s="26"/>
      <c r="AY864" s="26"/>
      <c r="AZ864" s="26"/>
      <c r="BA864" s="26"/>
      <c r="BB864" s="26"/>
      <c r="BC864" s="26"/>
      <c r="BD864" s="26"/>
      <c r="BE864" s="26"/>
    </row>
    <row r="865" spans="1:57" ht="15.75" customHeight="1" x14ac:dyDescent="0.2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  <c r="AA865" s="26"/>
      <c r="AB865" s="26"/>
      <c r="AC865" s="26"/>
      <c r="AD865" s="26"/>
      <c r="AE865" s="26"/>
      <c r="AF865" s="26"/>
      <c r="AG865" s="26"/>
      <c r="AH865" s="26"/>
      <c r="AI865" s="26"/>
      <c r="AJ865" s="26"/>
      <c r="AK865" s="26"/>
      <c r="AL865" s="26"/>
      <c r="AM865" s="26"/>
      <c r="AN865" s="26"/>
      <c r="AO865" s="26"/>
      <c r="AP865" s="26"/>
      <c r="AQ865" s="26"/>
      <c r="AR865" s="26"/>
      <c r="AS865" s="26"/>
      <c r="AT865" s="26"/>
      <c r="AU865" s="26"/>
      <c r="AV865" s="26"/>
      <c r="AW865" s="26"/>
      <c r="AX865" s="26"/>
      <c r="AY865" s="26"/>
      <c r="AZ865" s="26"/>
      <c r="BA865" s="26"/>
      <c r="BB865" s="26"/>
      <c r="BC865" s="26"/>
      <c r="BD865" s="26"/>
      <c r="BE865" s="26"/>
    </row>
    <row r="866" spans="1:57" ht="15.75" customHeight="1" x14ac:dyDescent="0.2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  <c r="AA866" s="26"/>
      <c r="AB866" s="26"/>
      <c r="AC866" s="26"/>
      <c r="AD866" s="26"/>
      <c r="AE866" s="26"/>
      <c r="AF866" s="26"/>
      <c r="AG866" s="26"/>
      <c r="AH866" s="26"/>
      <c r="AI866" s="26"/>
      <c r="AJ866" s="26"/>
      <c r="AK866" s="26"/>
      <c r="AL866" s="26"/>
      <c r="AM866" s="26"/>
      <c r="AN866" s="26"/>
      <c r="AO866" s="26"/>
      <c r="AP866" s="26"/>
      <c r="AQ866" s="26"/>
      <c r="AR866" s="26"/>
      <c r="AS866" s="26"/>
      <c r="AT866" s="26"/>
      <c r="AU866" s="26"/>
      <c r="AV866" s="26"/>
      <c r="AW866" s="26"/>
      <c r="AX866" s="26"/>
      <c r="AY866" s="26"/>
      <c r="AZ866" s="26"/>
      <c r="BA866" s="26"/>
      <c r="BB866" s="26"/>
      <c r="BC866" s="26"/>
      <c r="BD866" s="26"/>
      <c r="BE866" s="26"/>
    </row>
    <row r="867" spans="1:57" ht="15.75" customHeight="1" x14ac:dyDescent="0.2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  <c r="AA867" s="26"/>
      <c r="AB867" s="26"/>
      <c r="AC867" s="26"/>
      <c r="AD867" s="26"/>
      <c r="AE867" s="26"/>
      <c r="AF867" s="26"/>
      <c r="AG867" s="26"/>
      <c r="AH867" s="26"/>
      <c r="AI867" s="26"/>
      <c r="AJ867" s="26"/>
      <c r="AK867" s="26"/>
      <c r="AL867" s="26"/>
      <c r="AM867" s="26"/>
      <c r="AN867" s="26"/>
      <c r="AO867" s="26"/>
      <c r="AP867" s="26"/>
      <c r="AQ867" s="26"/>
      <c r="AR867" s="26"/>
      <c r="AS867" s="26"/>
      <c r="AT867" s="26"/>
      <c r="AU867" s="26"/>
      <c r="AV867" s="26"/>
      <c r="AW867" s="26"/>
      <c r="AX867" s="26"/>
      <c r="AY867" s="26"/>
      <c r="AZ867" s="26"/>
      <c r="BA867" s="26"/>
      <c r="BB867" s="26"/>
      <c r="BC867" s="26"/>
      <c r="BD867" s="26"/>
      <c r="BE867" s="26"/>
    </row>
    <row r="868" spans="1:57" ht="15.75" customHeight="1" x14ac:dyDescent="0.2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  <c r="AA868" s="26"/>
      <c r="AB868" s="26"/>
      <c r="AC868" s="26"/>
      <c r="AD868" s="26"/>
      <c r="AE868" s="26"/>
      <c r="AF868" s="26"/>
      <c r="AG868" s="26"/>
      <c r="AH868" s="26"/>
      <c r="AI868" s="26"/>
      <c r="AJ868" s="26"/>
      <c r="AK868" s="26"/>
      <c r="AL868" s="26"/>
      <c r="AM868" s="26"/>
      <c r="AN868" s="26"/>
      <c r="AO868" s="26"/>
      <c r="AP868" s="26"/>
      <c r="AQ868" s="26"/>
      <c r="AR868" s="26"/>
      <c r="AS868" s="26"/>
      <c r="AT868" s="26"/>
      <c r="AU868" s="26"/>
      <c r="AV868" s="26"/>
      <c r="AW868" s="26"/>
      <c r="AX868" s="26"/>
      <c r="AY868" s="26"/>
      <c r="AZ868" s="26"/>
      <c r="BA868" s="26"/>
      <c r="BB868" s="26"/>
      <c r="BC868" s="26"/>
      <c r="BD868" s="26"/>
      <c r="BE868" s="26"/>
    </row>
    <row r="869" spans="1:57" ht="15.75" customHeight="1" x14ac:dyDescent="0.2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  <c r="AA869" s="26"/>
      <c r="AB869" s="26"/>
      <c r="AC869" s="26"/>
      <c r="AD869" s="26"/>
      <c r="AE869" s="26"/>
      <c r="AF869" s="26"/>
      <c r="AG869" s="26"/>
      <c r="AH869" s="26"/>
      <c r="AI869" s="26"/>
      <c r="AJ869" s="26"/>
      <c r="AK869" s="26"/>
      <c r="AL869" s="26"/>
      <c r="AM869" s="26"/>
      <c r="AN869" s="26"/>
      <c r="AO869" s="26"/>
      <c r="AP869" s="26"/>
      <c r="AQ869" s="26"/>
      <c r="AR869" s="26"/>
      <c r="AS869" s="26"/>
      <c r="AT869" s="26"/>
      <c r="AU869" s="26"/>
      <c r="AV869" s="26"/>
      <c r="AW869" s="26"/>
      <c r="AX869" s="26"/>
      <c r="AY869" s="26"/>
      <c r="AZ869" s="26"/>
      <c r="BA869" s="26"/>
      <c r="BB869" s="26"/>
      <c r="BC869" s="26"/>
      <c r="BD869" s="26"/>
      <c r="BE869" s="26"/>
    </row>
    <row r="870" spans="1:57" ht="15.75" customHeight="1" x14ac:dyDescent="0.2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  <c r="AA870" s="26"/>
      <c r="AB870" s="26"/>
      <c r="AC870" s="26"/>
      <c r="AD870" s="26"/>
      <c r="AE870" s="26"/>
      <c r="AF870" s="26"/>
      <c r="AG870" s="26"/>
      <c r="AH870" s="26"/>
      <c r="AI870" s="26"/>
      <c r="AJ870" s="26"/>
      <c r="AK870" s="26"/>
      <c r="AL870" s="26"/>
      <c r="AM870" s="26"/>
      <c r="AN870" s="26"/>
      <c r="AO870" s="26"/>
      <c r="AP870" s="26"/>
      <c r="AQ870" s="26"/>
      <c r="AR870" s="26"/>
      <c r="AS870" s="26"/>
      <c r="AT870" s="26"/>
      <c r="AU870" s="26"/>
      <c r="AV870" s="26"/>
      <c r="AW870" s="26"/>
      <c r="AX870" s="26"/>
      <c r="AY870" s="26"/>
      <c r="AZ870" s="26"/>
      <c r="BA870" s="26"/>
      <c r="BB870" s="26"/>
      <c r="BC870" s="26"/>
      <c r="BD870" s="26"/>
      <c r="BE870" s="26"/>
    </row>
    <row r="871" spans="1:57" ht="15.75" customHeight="1" x14ac:dyDescent="0.2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  <c r="AA871" s="26"/>
      <c r="AB871" s="26"/>
      <c r="AC871" s="26"/>
      <c r="AD871" s="26"/>
      <c r="AE871" s="26"/>
      <c r="AF871" s="26"/>
      <c r="AG871" s="26"/>
      <c r="AH871" s="26"/>
      <c r="AI871" s="26"/>
      <c r="AJ871" s="26"/>
      <c r="AK871" s="26"/>
      <c r="AL871" s="26"/>
      <c r="AM871" s="26"/>
      <c r="AN871" s="26"/>
      <c r="AO871" s="26"/>
      <c r="AP871" s="26"/>
      <c r="AQ871" s="26"/>
      <c r="AR871" s="26"/>
      <c r="AS871" s="26"/>
      <c r="AT871" s="26"/>
      <c r="AU871" s="26"/>
      <c r="AV871" s="26"/>
      <c r="AW871" s="26"/>
      <c r="AX871" s="26"/>
      <c r="AY871" s="26"/>
      <c r="AZ871" s="26"/>
      <c r="BA871" s="26"/>
      <c r="BB871" s="26"/>
      <c r="BC871" s="26"/>
      <c r="BD871" s="26"/>
      <c r="BE871" s="26"/>
    </row>
    <row r="872" spans="1:57" ht="15.75" customHeight="1" x14ac:dyDescent="0.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  <c r="AA872" s="26"/>
      <c r="AB872" s="26"/>
      <c r="AC872" s="26"/>
      <c r="AD872" s="26"/>
      <c r="AE872" s="26"/>
      <c r="AF872" s="26"/>
      <c r="AG872" s="26"/>
      <c r="AH872" s="26"/>
      <c r="AI872" s="26"/>
      <c r="AJ872" s="26"/>
      <c r="AK872" s="26"/>
      <c r="AL872" s="26"/>
      <c r="AM872" s="26"/>
      <c r="AN872" s="26"/>
      <c r="AO872" s="26"/>
      <c r="AP872" s="26"/>
      <c r="AQ872" s="26"/>
      <c r="AR872" s="26"/>
      <c r="AS872" s="26"/>
      <c r="AT872" s="26"/>
      <c r="AU872" s="26"/>
      <c r="AV872" s="26"/>
      <c r="AW872" s="26"/>
      <c r="AX872" s="26"/>
      <c r="AY872" s="26"/>
      <c r="AZ872" s="26"/>
      <c r="BA872" s="26"/>
      <c r="BB872" s="26"/>
      <c r="BC872" s="26"/>
      <c r="BD872" s="26"/>
      <c r="BE872" s="26"/>
    </row>
    <row r="873" spans="1:57" ht="15.75" customHeight="1" x14ac:dyDescent="0.2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  <c r="AA873" s="26"/>
      <c r="AB873" s="26"/>
      <c r="AC873" s="26"/>
      <c r="AD873" s="26"/>
      <c r="AE873" s="26"/>
      <c r="AF873" s="26"/>
      <c r="AG873" s="26"/>
      <c r="AH873" s="26"/>
      <c r="AI873" s="26"/>
      <c r="AJ873" s="26"/>
      <c r="AK873" s="26"/>
      <c r="AL873" s="26"/>
      <c r="AM873" s="26"/>
      <c r="AN873" s="26"/>
      <c r="AO873" s="26"/>
      <c r="AP873" s="26"/>
      <c r="AQ873" s="26"/>
      <c r="AR873" s="26"/>
      <c r="AS873" s="26"/>
      <c r="AT873" s="26"/>
      <c r="AU873" s="26"/>
      <c r="AV873" s="26"/>
      <c r="AW873" s="26"/>
      <c r="AX873" s="26"/>
      <c r="AY873" s="26"/>
      <c r="AZ873" s="26"/>
      <c r="BA873" s="26"/>
      <c r="BB873" s="26"/>
      <c r="BC873" s="26"/>
      <c r="BD873" s="26"/>
      <c r="BE873" s="26"/>
    </row>
    <row r="874" spans="1:57" ht="15.75" customHeight="1" x14ac:dyDescent="0.2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  <c r="AA874" s="26"/>
      <c r="AB874" s="26"/>
      <c r="AC874" s="26"/>
      <c r="AD874" s="26"/>
      <c r="AE874" s="26"/>
      <c r="AF874" s="26"/>
      <c r="AG874" s="26"/>
      <c r="AH874" s="26"/>
      <c r="AI874" s="26"/>
      <c r="AJ874" s="26"/>
      <c r="AK874" s="26"/>
      <c r="AL874" s="26"/>
      <c r="AM874" s="26"/>
      <c r="AN874" s="26"/>
      <c r="AO874" s="26"/>
      <c r="AP874" s="26"/>
      <c r="AQ874" s="26"/>
      <c r="AR874" s="26"/>
      <c r="AS874" s="26"/>
      <c r="AT874" s="26"/>
      <c r="AU874" s="26"/>
      <c r="AV874" s="26"/>
      <c r="AW874" s="26"/>
      <c r="AX874" s="26"/>
      <c r="AY874" s="26"/>
      <c r="AZ874" s="26"/>
      <c r="BA874" s="26"/>
      <c r="BB874" s="26"/>
      <c r="BC874" s="26"/>
      <c r="BD874" s="26"/>
      <c r="BE874" s="26"/>
    </row>
    <row r="875" spans="1:57" ht="15.75" customHeight="1" x14ac:dyDescent="0.2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  <c r="AA875" s="26"/>
      <c r="AB875" s="26"/>
      <c r="AC875" s="26"/>
      <c r="AD875" s="26"/>
      <c r="AE875" s="26"/>
      <c r="AF875" s="26"/>
      <c r="AG875" s="26"/>
      <c r="AH875" s="26"/>
      <c r="AI875" s="26"/>
      <c r="AJ875" s="26"/>
      <c r="AK875" s="26"/>
      <c r="AL875" s="26"/>
      <c r="AM875" s="26"/>
      <c r="AN875" s="26"/>
      <c r="AO875" s="26"/>
      <c r="AP875" s="26"/>
      <c r="AQ875" s="26"/>
      <c r="AR875" s="26"/>
      <c r="AS875" s="26"/>
      <c r="AT875" s="26"/>
      <c r="AU875" s="26"/>
      <c r="AV875" s="26"/>
      <c r="AW875" s="26"/>
      <c r="AX875" s="26"/>
      <c r="AY875" s="26"/>
      <c r="AZ875" s="26"/>
      <c r="BA875" s="26"/>
      <c r="BB875" s="26"/>
      <c r="BC875" s="26"/>
      <c r="BD875" s="26"/>
      <c r="BE875" s="26"/>
    </row>
    <row r="876" spans="1:57" ht="15.75" customHeight="1" x14ac:dyDescent="0.2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  <c r="AA876" s="26"/>
      <c r="AB876" s="26"/>
      <c r="AC876" s="26"/>
      <c r="AD876" s="26"/>
      <c r="AE876" s="26"/>
      <c r="AF876" s="26"/>
      <c r="AG876" s="26"/>
      <c r="AH876" s="26"/>
      <c r="AI876" s="26"/>
      <c r="AJ876" s="26"/>
      <c r="AK876" s="26"/>
      <c r="AL876" s="26"/>
      <c r="AM876" s="26"/>
      <c r="AN876" s="26"/>
      <c r="AO876" s="26"/>
      <c r="AP876" s="26"/>
      <c r="AQ876" s="26"/>
      <c r="AR876" s="26"/>
      <c r="AS876" s="26"/>
      <c r="AT876" s="26"/>
      <c r="AU876" s="26"/>
      <c r="AV876" s="26"/>
      <c r="AW876" s="26"/>
      <c r="AX876" s="26"/>
      <c r="AY876" s="26"/>
      <c r="AZ876" s="26"/>
      <c r="BA876" s="26"/>
      <c r="BB876" s="26"/>
      <c r="BC876" s="26"/>
      <c r="BD876" s="26"/>
      <c r="BE876" s="26"/>
    </row>
    <row r="877" spans="1:57" ht="15.75" customHeight="1" x14ac:dyDescent="0.2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  <c r="AA877" s="26"/>
      <c r="AB877" s="26"/>
      <c r="AC877" s="26"/>
      <c r="AD877" s="26"/>
      <c r="AE877" s="26"/>
      <c r="AF877" s="26"/>
      <c r="AG877" s="26"/>
      <c r="AH877" s="26"/>
      <c r="AI877" s="26"/>
      <c r="AJ877" s="26"/>
      <c r="AK877" s="26"/>
      <c r="AL877" s="26"/>
      <c r="AM877" s="26"/>
      <c r="AN877" s="26"/>
      <c r="AO877" s="26"/>
      <c r="AP877" s="26"/>
      <c r="AQ877" s="26"/>
      <c r="AR877" s="26"/>
      <c r="AS877" s="26"/>
      <c r="AT877" s="26"/>
      <c r="AU877" s="26"/>
      <c r="AV877" s="26"/>
      <c r="AW877" s="26"/>
      <c r="AX877" s="26"/>
      <c r="AY877" s="26"/>
      <c r="AZ877" s="26"/>
      <c r="BA877" s="26"/>
      <c r="BB877" s="26"/>
      <c r="BC877" s="26"/>
      <c r="BD877" s="26"/>
      <c r="BE877" s="26"/>
    </row>
    <row r="878" spans="1:57" ht="15.75" customHeight="1" x14ac:dyDescent="0.2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  <c r="AA878" s="26"/>
      <c r="AB878" s="26"/>
      <c r="AC878" s="26"/>
      <c r="AD878" s="26"/>
      <c r="AE878" s="26"/>
      <c r="AF878" s="26"/>
      <c r="AG878" s="26"/>
      <c r="AH878" s="26"/>
      <c r="AI878" s="26"/>
      <c r="AJ878" s="26"/>
      <c r="AK878" s="26"/>
      <c r="AL878" s="26"/>
      <c r="AM878" s="26"/>
      <c r="AN878" s="26"/>
      <c r="AO878" s="26"/>
      <c r="AP878" s="26"/>
      <c r="AQ878" s="26"/>
      <c r="AR878" s="26"/>
      <c r="AS878" s="26"/>
      <c r="AT878" s="26"/>
      <c r="AU878" s="26"/>
      <c r="AV878" s="26"/>
      <c r="AW878" s="26"/>
      <c r="AX878" s="26"/>
      <c r="AY878" s="26"/>
      <c r="AZ878" s="26"/>
      <c r="BA878" s="26"/>
      <c r="BB878" s="26"/>
      <c r="BC878" s="26"/>
      <c r="BD878" s="26"/>
      <c r="BE878" s="26"/>
    </row>
    <row r="879" spans="1:57" ht="15.75" customHeight="1" x14ac:dyDescent="0.2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  <c r="AA879" s="26"/>
      <c r="AB879" s="26"/>
      <c r="AC879" s="26"/>
      <c r="AD879" s="26"/>
      <c r="AE879" s="26"/>
      <c r="AF879" s="26"/>
      <c r="AG879" s="26"/>
      <c r="AH879" s="26"/>
      <c r="AI879" s="26"/>
      <c r="AJ879" s="26"/>
      <c r="AK879" s="26"/>
      <c r="AL879" s="26"/>
      <c r="AM879" s="26"/>
      <c r="AN879" s="26"/>
      <c r="AO879" s="26"/>
      <c r="AP879" s="26"/>
      <c r="AQ879" s="26"/>
      <c r="AR879" s="26"/>
      <c r="AS879" s="26"/>
      <c r="AT879" s="26"/>
      <c r="AU879" s="26"/>
      <c r="AV879" s="26"/>
      <c r="AW879" s="26"/>
      <c r="AX879" s="26"/>
      <c r="AY879" s="26"/>
      <c r="AZ879" s="26"/>
      <c r="BA879" s="26"/>
      <c r="BB879" s="26"/>
      <c r="BC879" s="26"/>
      <c r="BD879" s="26"/>
      <c r="BE879" s="26"/>
    </row>
    <row r="880" spans="1:57" ht="15.75" customHeight="1" x14ac:dyDescent="0.2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  <c r="AA880" s="26"/>
      <c r="AB880" s="26"/>
      <c r="AC880" s="26"/>
      <c r="AD880" s="26"/>
      <c r="AE880" s="26"/>
      <c r="AF880" s="26"/>
      <c r="AG880" s="26"/>
      <c r="AH880" s="26"/>
      <c r="AI880" s="26"/>
      <c r="AJ880" s="26"/>
      <c r="AK880" s="26"/>
      <c r="AL880" s="26"/>
      <c r="AM880" s="26"/>
      <c r="AN880" s="26"/>
      <c r="AO880" s="26"/>
      <c r="AP880" s="26"/>
      <c r="AQ880" s="26"/>
      <c r="AR880" s="26"/>
      <c r="AS880" s="26"/>
      <c r="AT880" s="26"/>
      <c r="AU880" s="26"/>
      <c r="AV880" s="26"/>
      <c r="AW880" s="26"/>
      <c r="AX880" s="26"/>
      <c r="AY880" s="26"/>
      <c r="AZ880" s="26"/>
      <c r="BA880" s="26"/>
      <c r="BB880" s="26"/>
      <c r="BC880" s="26"/>
      <c r="BD880" s="26"/>
      <c r="BE880" s="26"/>
    </row>
    <row r="881" spans="1:57" ht="15.75" customHeight="1" x14ac:dyDescent="0.2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  <c r="AA881" s="26"/>
      <c r="AB881" s="26"/>
      <c r="AC881" s="26"/>
      <c r="AD881" s="26"/>
      <c r="AE881" s="26"/>
      <c r="AF881" s="26"/>
      <c r="AG881" s="26"/>
      <c r="AH881" s="26"/>
      <c r="AI881" s="26"/>
      <c r="AJ881" s="26"/>
      <c r="AK881" s="26"/>
      <c r="AL881" s="26"/>
      <c r="AM881" s="26"/>
      <c r="AN881" s="26"/>
      <c r="AO881" s="26"/>
      <c r="AP881" s="26"/>
      <c r="AQ881" s="26"/>
      <c r="AR881" s="26"/>
      <c r="AS881" s="26"/>
      <c r="AT881" s="26"/>
      <c r="AU881" s="26"/>
      <c r="AV881" s="26"/>
      <c r="AW881" s="26"/>
      <c r="AX881" s="26"/>
      <c r="AY881" s="26"/>
      <c r="AZ881" s="26"/>
      <c r="BA881" s="26"/>
      <c r="BB881" s="26"/>
      <c r="BC881" s="26"/>
      <c r="BD881" s="26"/>
      <c r="BE881" s="26"/>
    </row>
    <row r="882" spans="1:57" ht="15.75" customHeight="1" x14ac:dyDescent="0.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  <c r="AA882" s="26"/>
      <c r="AB882" s="26"/>
      <c r="AC882" s="26"/>
      <c r="AD882" s="26"/>
      <c r="AE882" s="26"/>
      <c r="AF882" s="26"/>
      <c r="AG882" s="26"/>
      <c r="AH882" s="26"/>
      <c r="AI882" s="26"/>
      <c r="AJ882" s="26"/>
      <c r="AK882" s="26"/>
      <c r="AL882" s="26"/>
      <c r="AM882" s="26"/>
      <c r="AN882" s="26"/>
      <c r="AO882" s="26"/>
      <c r="AP882" s="26"/>
      <c r="AQ882" s="26"/>
      <c r="AR882" s="26"/>
      <c r="AS882" s="26"/>
      <c r="AT882" s="26"/>
      <c r="AU882" s="26"/>
      <c r="AV882" s="26"/>
      <c r="AW882" s="26"/>
      <c r="AX882" s="26"/>
      <c r="AY882" s="26"/>
      <c r="AZ882" s="26"/>
      <c r="BA882" s="26"/>
      <c r="BB882" s="26"/>
      <c r="BC882" s="26"/>
      <c r="BD882" s="26"/>
      <c r="BE882" s="26"/>
    </row>
    <row r="883" spans="1:57" ht="15.75" customHeight="1" x14ac:dyDescent="0.2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  <c r="AA883" s="26"/>
      <c r="AB883" s="26"/>
      <c r="AC883" s="26"/>
      <c r="AD883" s="26"/>
      <c r="AE883" s="26"/>
      <c r="AF883" s="26"/>
      <c r="AG883" s="26"/>
      <c r="AH883" s="26"/>
      <c r="AI883" s="26"/>
      <c r="AJ883" s="26"/>
      <c r="AK883" s="26"/>
      <c r="AL883" s="26"/>
      <c r="AM883" s="26"/>
      <c r="AN883" s="26"/>
      <c r="AO883" s="26"/>
      <c r="AP883" s="26"/>
      <c r="AQ883" s="26"/>
      <c r="AR883" s="26"/>
      <c r="AS883" s="26"/>
      <c r="AT883" s="26"/>
      <c r="AU883" s="26"/>
      <c r="AV883" s="26"/>
      <c r="AW883" s="26"/>
      <c r="AX883" s="26"/>
      <c r="AY883" s="26"/>
      <c r="AZ883" s="26"/>
      <c r="BA883" s="26"/>
      <c r="BB883" s="26"/>
      <c r="BC883" s="26"/>
      <c r="BD883" s="26"/>
      <c r="BE883" s="26"/>
    </row>
    <row r="884" spans="1:57" ht="15.75" customHeight="1" x14ac:dyDescent="0.2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  <c r="AA884" s="26"/>
      <c r="AB884" s="26"/>
      <c r="AC884" s="26"/>
      <c r="AD884" s="26"/>
      <c r="AE884" s="26"/>
      <c r="AF884" s="26"/>
      <c r="AG884" s="26"/>
      <c r="AH884" s="26"/>
      <c r="AI884" s="26"/>
      <c r="AJ884" s="26"/>
      <c r="AK884" s="26"/>
      <c r="AL884" s="26"/>
      <c r="AM884" s="26"/>
      <c r="AN884" s="26"/>
      <c r="AO884" s="26"/>
      <c r="AP884" s="26"/>
      <c r="AQ884" s="26"/>
      <c r="AR884" s="26"/>
      <c r="AS884" s="26"/>
      <c r="AT884" s="26"/>
      <c r="AU884" s="26"/>
      <c r="AV884" s="26"/>
      <c r="AW884" s="26"/>
      <c r="AX884" s="26"/>
      <c r="AY884" s="26"/>
      <c r="AZ884" s="26"/>
      <c r="BA884" s="26"/>
      <c r="BB884" s="26"/>
      <c r="BC884" s="26"/>
      <c r="BD884" s="26"/>
      <c r="BE884" s="26"/>
    </row>
    <row r="885" spans="1:57" ht="15.75" customHeight="1" x14ac:dyDescent="0.2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  <c r="AA885" s="26"/>
      <c r="AB885" s="26"/>
      <c r="AC885" s="26"/>
      <c r="AD885" s="26"/>
      <c r="AE885" s="26"/>
      <c r="AF885" s="26"/>
      <c r="AG885" s="26"/>
      <c r="AH885" s="26"/>
      <c r="AI885" s="26"/>
      <c r="AJ885" s="26"/>
      <c r="AK885" s="26"/>
      <c r="AL885" s="26"/>
      <c r="AM885" s="26"/>
      <c r="AN885" s="26"/>
      <c r="AO885" s="26"/>
      <c r="AP885" s="26"/>
      <c r="AQ885" s="26"/>
      <c r="AR885" s="26"/>
      <c r="AS885" s="26"/>
      <c r="AT885" s="26"/>
      <c r="AU885" s="26"/>
      <c r="AV885" s="26"/>
      <c r="AW885" s="26"/>
      <c r="AX885" s="26"/>
      <c r="AY885" s="26"/>
      <c r="AZ885" s="26"/>
      <c r="BA885" s="26"/>
      <c r="BB885" s="26"/>
      <c r="BC885" s="26"/>
      <c r="BD885" s="26"/>
      <c r="BE885" s="26"/>
    </row>
    <row r="886" spans="1:57" ht="15.75" customHeight="1" x14ac:dyDescent="0.2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  <c r="AA886" s="26"/>
      <c r="AB886" s="26"/>
      <c r="AC886" s="26"/>
      <c r="AD886" s="26"/>
      <c r="AE886" s="26"/>
      <c r="AF886" s="26"/>
      <c r="AG886" s="26"/>
      <c r="AH886" s="26"/>
      <c r="AI886" s="26"/>
      <c r="AJ886" s="26"/>
      <c r="AK886" s="26"/>
      <c r="AL886" s="26"/>
      <c r="AM886" s="26"/>
      <c r="AN886" s="26"/>
      <c r="AO886" s="26"/>
      <c r="AP886" s="26"/>
      <c r="AQ886" s="26"/>
      <c r="AR886" s="26"/>
      <c r="AS886" s="26"/>
      <c r="AT886" s="26"/>
      <c r="AU886" s="26"/>
      <c r="AV886" s="26"/>
      <c r="AW886" s="26"/>
      <c r="AX886" s="26"/>
      <c r="AY886" s="26"/>
      <c r="AZ886" s="26"/>
      <c r="BA886" s="26"/>
      <c r="BB886" s="26"/>
      <c r="BC886" s="26"/>
      <c r="BD886" s="26"/>
      <c r="BE886" s="26"/>
    </row>
    <row r="887" spans="1:57" ht="15.75" customHeight="1" x14ac:dyDescent="0.2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  <c r="AA887" s="26"/>
      <c r="AB887" s="26"/>
      <c r="AC887" s="26"/>
      <c r="AD887" s="26"/>
      <c r="AE887" s="26"/>
      <c r="AF887" s="26"/>
      <c r="AG887" s="26"/>
      <c r="AH887" s="26"/>
      <c r="AI887" s="26"/>
      <c r="AJ887" s="26"/>
      <c r="AK887" s="26"/>
      <c r="AL887" s="26"/>
      <c r="AM887" s="26"/>
      <c r="AN887" s="26"/>
      <c r="AO887" s="26"/>
      <c r="AP887" s="26"/>
      <c r="AQ887" s="26"/>
      <c r="AR887" s="26"/>
      <c r="AS887" s="26"/>
      <c r="AT887" s="26"/>
      <c r="AU887" s="26"/>
      <c r="AV887" s="26"/>
      <c r="AW887" s="26"/>
      <c r="AX887" s="26"/>
      <c r="AY887" s="26"/>
      <c r="AZ887" s="26"/>
      <c r="BA887" s="26"/>
      <c r="BB887" s="26"/>
      <c r="BC887" s="26"/>
      <c r="BD887" s="26"/>
      <c r="BE887" s="26"/>
    </row>
    <row r="888" spans="1:57" ht="15.75" customHeight="1" x14ac:dyDescent="0.2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  <c r="AA888" s="26"/>
      <c r="AB888" s="26"/>
      <c r="AC888" s="26"/>
      <c r="AD888" s="26"/>
      <c r="AE888" s="26"/>
      <c r="AF888" s="26"/>
      <c r="AG888" s="26"/>
      <c r="AH888" s="26"/>
      <c r="AI888" s="26"/>
      <c r="AJ888" s="26"/>
      <c r="AK888" s="26"/>
      <c r="AL888" s="26"/>
      <c r="AM888" s="26"/>
      <c r="AN888" s="26"/>
      <c r="AO888" s="26"/>
      <c r="AP888" s="26"/>
      <c r="AQ888" s="26"/>
      <c r="AR888" s="26"/>
      <c r="AS888" s="26"/>
      <c r="AT888" s="26"/>
      <c r="AU888" s="26"/>
      <c r="AV888" s="26"/>
      <c r="AW888" s="26"/>
      <c r="AX888" s="26"/>
      <c r="AY888" s="26"/>
      <c r="AZ888" s="26"/>
      <c r="BA888" s="26"/>
      <c r="BB888" s="26"/>
      <c r="BC888" s="26"/>
      <c r="BD888" s="26"/>
      <c r="BE888" s="26"/>
    </row>
    <row r="889" spans="1:57" ht="15.75" customHeight="1" x14ac:dyDescent="0.2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  <c r="AA889" s="26"/>
      <c r="AB889" s="26"/>
      <c r="AC889" s="26"/>
      <c r="AD889" s="26"/>
      <c r="AE889" s="26"/>
      <c r="AF889" s="26"/>
      <c r="AG889" s="26"/>
      <c r="AH889" s="26"/>
      <c r="AI889" s="26"/>
      <c r="AJ889" s="26"/>
      <c r="AK889" s="26"/>
      <c r="AL889" s="26"/>
      <c r="AM889" s="26"/>
      <c r="AN889" s="26"/>
      <c r="AO889" s="26"/>
      <c r="AP889" s="26"/>
      <c r="AQ889" s="26"/>
      <c r="AR889" s="26"/>
      <c r="AS889" s="26"/>
      <c r="AT889" s="26"/>
      <c r="AU889" s="26"/>
      <c r="AV889" s="26"/>
      <c r="AW889" s="26"/>
      <c r="AX889" s="26"/>
      <c r="AY889" s="26"/>
      <c r="AZ889" s="26"/>
      <c r="BA889" s="26"/>
      <c r="BB889" s="26"/>
      <c r="BC889" s="26"/>
      <c r="BD889" s="26"/>
      <c r="BE889" s="26"/>
    </row>
    <row r="890" spans="1:57" ht="15.75" customHeight="1" x14ac:dyDescent="0.2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  <c r="AA890" s="26"/>
      <c r="AB890" s="26"/>
      <c r="AC890" s="26"/>
      <c r="AD890" s="26"/>
      <c r="AE890" s="26"/>
      <c r="AF890" s="26"/>
      <c r="AG890" s="26"/>
      <c r="AH890" s="26"/>
      <c r="AI890" s="26"/>
      <c r="AJ890" s="26"/>
      <c r="AK890" s="26"/>
      <c r="AL890" s="26"/>
      <c r="AM890" s="26"/>
      <c r="AN890" s="26"/>
      <c r="AO890" s="26"/>
      <c r="AP890" s="26"/>
      <c r="AQ890" s="26"/>
      <c r="AR890" s="26"/>
      <c r="AS890" s="26"/>
      <c r="AT890" s="26"/>
      <c r="AU890" s="26"/>
      <c r="AV890" s="26"/>
      <c r="AW890" s="26"/>
      <c r="AX890" s="26"/>
      <c r="AY890" s="26"/>
      <c r="AZ890" s="26"/>
      <c r="BA890" s="26"/>
      <c r="BB890" s="26"/>
      <c r="BC890" s="26"/>
      <c r="BD890" s="26"/>
      <c r="BE890" s="26"/>
    </row>
    <row r="891" spans="1:57" ht="15.75" customHeight="1" x14ac:dyDescent="0.2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  <c r="AA891" s="26"/>
      <c r="AB891" s="26"/>
      <c r="AC891" s="26"/>
      <c r="AD891" s="26"/>
      <c r="AE891" s="26"/>
      <c r="AF891" s="26"/>
      <c r="AG891" s="26"/>
      <c r="AH891" s="26"/>
      <c r="AI891" s="26"/>
      <c r="AJ891" s="26"/>
      <c r="AK891" s="26"/>
      <c r="AL891" s="26"/>
      <c r="AM891" s="26"/>
      <c r="AN891" s="26"/>
      <c r="AO891" s="26"/>
      <c r="AP891" s="26"/>
      <c r="AQ891" s="26"/>
      <c r="AR891" s="26"/>
      <c r="AS891" s="26"/>
      <c r="AT891" s="26"/>
      <c r="AU891" s="26"/>
      <c r="AV891" s="26"/>
      <c r="AW891" s="26"/>
      <c r="AX891" s="26"/>
      <c r="AY891" s="26"/>
      <c r="AZ891" s="26"/>
      <c r="BA891" s="26"/>
      <c r="BB891" s="26"/>
      <c r="BC891" s="26"/>
      <c r="BD891" s="26"/>
      <c r="BE891" s="26"/>
    </row>
    <row r="892" spans="1:57" ht="15.75" customHeight="1" x14ac:dyDescent="0.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  <c r="AA892" s="26"/>
      <c r="AB892" s="26"/>
      <c r="AC892" s="26"/>
      <c r="AD892" s="26"/>
      <c r="AE892" s="26"/>
      <c r="AF892" s="26"/>
      <c r="AG892" s="26"/>
      <c r="AH892" s="26"/>
      <c r="AI892" s="26"/>
      <c r="AJ892" s="26"/>
      <c r="AK892" s="26"/>
      <c r="AL892" s="26"/>
      <c r="AM892" s="26"/>
      <c r="AN892" s="26"/>
      <c r="AO892" s="26"/>
      <c r="AP892" s="26"/>
      <c r="AQ892" s="26"/>
      <c r="AR892" s="26"/>
      <c r="AS892" s="26"/>
      <c r="AT892" s="26"/>
      <c r="AU892" s="26"/>
      <c r="AV892" s="26"/>
      <c r="AW892" s="26"/>
      <c r="AX892" s="26"/>
      <c r="AY892" s="26"/>
      <c r="AZ892" s="26"/>
      <c r="BA892" s="26"/>
      <c r="BB892" s="26"/>
      <c r="BC892" s="26"/>
      <c r="BD892" s="26"/>
      <c r="BE892" s="26"/>
    </row>
    <row r="893" spans="1:57" ht="15.75" customHeight="1" x14ac:dyDescent="0.2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  <c r="AA893" s="26"/>
      <c r="AB893" s="26"/>
      <c r="AC893" s="26"/>
      <c r="AD893" s="26"/>
      <c r="AE893" s="26"/>
      <c r="AF893" s="26"/>
      <c r="AG893" s="26"/>
      <c r="AH893" s="26"/>
      <c r="AI893" s="26"/>
      <c r="AJ893" s="26"/>
      <c r="AK893" s="26"/>
      <c r="AL893" s="26"/>
      <c r="AM893" s="26"/>
      <c r="AN893" s="26"/>
      <c r="AO893" s="26"/>
      <c r="AP893" s="26"/>
      <c r="AQ893" s="26"/>
      <c r="AR893" s="26"/>
      <c r="AS893" s="26"/>
      <c r="AT893" s="26"/>
      <c r="AU893" s="26"/>
      <c r="AV893" s="26"/>
      <c r="AW893" s="26"/>
      <c r="AX893" s="26"/>
      <c r="AY893" s="26"/>
      <c r="AZ893" s="26"/>
      <c r="BA893" s="26"/>
      <c r="BB893" s="26"/>
      <c r="BC893" s="26"/>
      <c r="BD893" s="26"/>
      <c r="BE893" s="26"/>
    </row>
    <row r="894" spans="1:57" ht="15.75" customHeight="1" x14ac:dyDescent="0.2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  <c r="AA894" s="26"/>
      <c r="AB894" s="26"/>
      <c r="AC894" s="26"/>
      <c r="AD894" s="26"/>
      <c r="AE894" s="26"/>
      <c r="AF894" s="26"/>
      <c r="AG894" s="26"/>
      <c r="AH894" s="26"/>
      <c r="AI894" s="26"/>
      <c r="AJ894" s="26"/>
      <c r="AK894" s="26"/>
      <c r="AL894" s="26"/>
      <c r="AM894" s="26"/>
      <c r="AN894" s="26"/>
      <c r="AO894" s="26"/>
      <c r="AP894" s="26"/>
      <c r="AQ894" s="26"/>
      <c r="AR894" s="26"/>
      <c r="AS894" s="26"/>
      <c r="AT894" s="26"/>
      <c r="AU894" s="26"/>
      <c r="AV894" s="26"/>
      <c r="AW894" s="26"/>
      <c r="AX894" s="26"/>
      <c r="AY894" s="26"/>
      <c r="AZ894" s="26"/>
      <c r="BA894" s="26"/>
      <c r="BB894" s="26"/>
      <c r="BC894" s="26"/>
      <c r="BD894" s="26"/>
      <c r="BE894" s="26"/>
    </row>
    <row r="895" spans="1:57" ht="15.75" customHeight="1" x14ac:dyDescent="0.2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  <c r="AA895" s="26"/>
      <c r="AB895" s="26"/>
      <c r="AC895" s="26"/>
      <c r="AD895" s="26"/>
      <c r="AE895" s="26"/>
      <c r="AF895" s="26"/>
      <c r="AG895" s="26"/>
      <c r="AH895" s="26"/>
      <c r="AI895" s="26"/>
      <c r="AJ895" s="26"/>
      <c r="AK895" s="26"/>
      <c r="AL895" s="26"/>
      <c r="AM895" s="26"/>
      <c r="AN895" s="26"/>
      <c r="AO895" s="26"/>
      <c r="AP895" s="26"/>
      <c r="AQ895" s="26"/>
      <c r="AR895" s="26"/>
      <c r="AS895" s="26"/>
      <c r="AT895" s="26"/>
      <c r="AU895" s="26"/>
      <c r="AV895" s="26"/>
      <c r="AW895" s="26"/>
      <c r="AX895" s="26"/>
      <c r="AY895" s="26"/>
      <c r="AZ895" s="26"/>
      <c r="BA895" s="26"/>
      <c r="BB895" s="26"/>
      <c r="BC895" s="26"/>
      <c r="BD895" s="26"/>
      <c r="BE895" s="26"/>
    </row>
    <row r="896" spans="1:57" ht="15.75" customHeight="1" x14ac:dyDescent="0.2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  <c r="AA896" s="26"/>
      <c r="AB896" s="26"/>
      <c r="AC896" s="26"/>
      <c r="AD896" s="26"/>
      <c r="AE896" s="26"/>
      <c r="AF896" s="26"/>
      <c r="AG896" s="26"/>
      <c r="AH896" s="26"/>
      <c r="AI896" s="26"/>
      <c r="AJ896" s="26"/>
      <c r="AK896" s="26"/>
      <c r="AL896" s="26"/>
      <c r="AM896" s="26"/>
      <c r="AN896" s="26"/>
      <c r="AO896" s="26"/>
      <c r="AP896" s="26"/>
      <c r="AQ896" s="26"/>
      <c r="AR896" s="26"/>
      <c r="AS896" s="26"/>
      <c r="AT896" s="26"/>
      <c r="AU896" s="26"/>
      <c r="AV896" s="26"/>
      <c r="AW896" s="26"/>
      <c r="AX896" s="26"/>
      <c r="AY896" s="26"/>
      <c r="AZ896" s="26"/>
      <c r="BA896" s="26"/>
      <c r="BB896" s="26"/>
      <c r="BC896" s="26"/>
      <c r="BD896" s="26"/>
      <c r="BE896" s="26"/>
    </row>
    <row r="897" spans="1:57" ht="15.75" customHeight="1" x14ac:dyDescent="0.2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  <c r="AA897" s="26"/>
      <c r="AB897" s="26"/>
      <c r="AC897" s="26"/>
      <c r="AD897" s="26"/>
      <c r="AE897" s="26"/>
      <c r="AF897" s="26"/>
      <c r="AG897" s="26"/>
      <c r="AH897" s="26"/>
      <c r="AI897" s="26"/>
      <c r="AJ897" s="26"/>
      <c r="AK897" s="26"/>
      <c r="AL897" s="26"/>
      <c r="AM897" s="26"/>
      <c r="AN897" s="26"/>
      <c r="AO897" s="26"/>
      <c r="AP897" s="26"/>
      <c r="AQ897" s="26"/>
      <c r="AR897" s="26"/>
      <c r="AS897" s="26"/>
      <c r="AT897" s="26"/>
      <c r="AU897" s="26"/>
      <c r="AV897" s="26"/>
      <c r="AW897" s="26"/>
      <c r="AX897" s="26"/>
      <c r="AY897" s="26"/>
      <c r="AZ897" s="26"/>
      <c r="BA897" s="26"/>
      <c r="BB897" s="26"/>
      <c r="BC897" s="26"/>
      <c r="BD897" s="26"/>
      <c r="BE897" s="26"/>
    </row>
    <row r="898" spans="1:57" ht="15.75" customHeight="1" x14ac:dyDescent="0.2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  <c r="AA898" s="26"/>
      <c r="AB898" s="26"/>
      <c r="AC898" s="26"/>
      <c r="AD898" s="26"/>
      <c r="AE898" s="26"/>
      <c r="AF898" s="26"/>
      <c r="AG898" s="26"/>
      <c r="AH898" s="26"/>
      <c r="AI898" s="26"/>
      <c r="AJ898" s="26"/>
      <c r="AK898" s="26"/>
      <c r="AL898" s="26"/>
      <c r="AM898" s="26"/>
      <c r="AN898" s="26"/>
      <c r="AO898" s="26"/>
      <c r="AP898" s="26"/>
      <c r="AQ898" s="26"/>
      <c r="AR898" s="26"/>
      <c r="AS898" s="26"/>
      <c r="AT898" s="26"/>
      <c r="AU898" s="26"/>
      <c r="AV898" s="26"/>
      <c r="AW898" s="26"/>
      <c r="AX898" s="26"/>
      <c r="AY898" s="26"/>
      <c r="AZ898" s="26"/>
      <c r="BA898" s="26"/>
      <c r="BB898" s="26"/>
      <c r="BC898" s="26"/>
      <c r="BD898" s="26"/>
      <c r="BE898" s="26"/>
    </row>
    <row r="899" spans="1:57" ht="15.75" customHeight="1" x14ac:dyDescent="0.2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  <c r="AA899" s="26"/>
      <c r="AB899" s="26"/>
      <c r="AC899" s="26"/>
      <c r="AD899" s="26"/>
      <c r="AE899" s="26"/>
      <c r="AF899" s="26"/>
      <c r="AG899" s="26"/>
      <c r="AH899" s="26"/>
      <c r="AI899" s="26"/>
      <c r="AJ899" s="26"/>
      <c r="AK899" s="26"/>
      <c r="AL899" s="26"/>
      <c r="AM899" s="26"/>
      <c r="AN899" s="26"/>
      <c r="AO899" s="26"/>
      <c r="AP899" s="26"/>
      <c r="AQ899" s="26"/>
      <c r="AR899" s="26"/>
      <c r="AS899" s="26"/>
      <c r="AT899" s="26"/>
      <c r="AU899" s="26"/>
      <c r="AV899" s="26"/>
      <c r="AW899" s="26"/>
      <c r="AX899" s="26"/>
      <c r="AY899" s="26"/>
      <c r="AZ899" s="26"/>
      <c r="BA899" s="26"/>
      <c r="BB899" s="26"/>
      <c r="BC899" s="26"/>
      <c r="BD899" s="26"/>
      <c r="BE899" s="26"/>
    </row>
    <row r="900" spans="1:57" ht="15.75" customHeight="1" x14ac:dyDescent="0.2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  <c r="AA900" s="26"/>
      <c r="AB900" s="26"/>
      <c r="AC900" s="26"/>
      <c r="AD900" s="26"/>
      <c r="AE900" s="26"/>
      <c r="AF900" s="26"/>
      <c r="AG900" s="26"/>
      <c r="AH900" s="26"/>
      <c r="AI900" s="26"/>
      <c r="AJ900" s="26"/>
      <c r="AK900" s="26"/>
      <c r="AL900" s="26"/>
      <c r="AM900" s="26"/>
      <c r="AN900" s="26"/>
      <c r="AO900" s="26"/>
      <c r="AP900" s="26"/>
      <c r="AQ900" s="26"/>
      <c r="AR900" s="26"/>
      <c r="AS900" s="26"/>
      <c r="AT900" s="26"/>
      <c r="AU900" s="26"/>
      <c r="AV900" s="26"/>
      <c r="AW900" s="26"/>
      <c r="AX900" s="26"/>
      <c r="AY900" s="26"/>
      <c r="AZ900" s="26"/>
      <c r="BA900" s="26"/>
      <c r="BB900" s="26"/>
      <c r="BC900" s="26"/>
      <c r="BD900" s="26"/>
      <c r="BE900" s="26"/>
    </row>
    <row r="901" spans="1:57" ht="15.75" customHeight="1" x14ac:dyDescent="0.2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  <c r="AA901" s="26"/>
      <c r="AB901" s="26"/>
      <c r="AC901" s="26"/>
      <c r="AD901" s="26"/>
      <c r="AE901" s="26"/>
      <c r="AF901" s="26"/>
      <c r="AG901" s="26"/>
      <c r="AH901" s="26"/>
      <c r="AI901" s="26"/>
      <c r="AJ901" s="26"/>
      <c r="AK901" s="26"/>
      <c r="AL901" s="26"/>
      <c r="AM901" s="26"/>
      <c r="AN901" s="26"/>
      <c r="AO901" s="26"/>
      <c r="AP901" s="26"/>
      <c r="AQ901" s="26"/>
      <c r="AR901" s="26"/>
      <c r="AS901" s="26"/>
      <c r="AT901" s="26"/>
      <c r="AU901" s="26"/>
      <c r="AV901" s="26"/>
      <c r="AW901" s="26"/>
      <c r="AX901" s="26"/>
      <c r="AY901" s="26"/>
      <c r="AZ901" s="26"/>
      <c r="BA901" s="26"/>
      <c r="BB901" s="26"/>
      <c r="BC901" s="26"/>
      <c r="BD901" s="26"/>
      <c r="BE901" s="26"/>
    </row>
    <row r="902" spans="1:57" ht="15.75" customHeight="1" x14ac:dyDescent="0.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  <c r="AA902" s="26"/>
      <c r="AB902" s="26"/>
      <c r="AC902" s="26"/>
      <c r="AD902" s="26"/>
      <c r="AE902" s="26"/>
      <c r="AF902" s="26"/>
      <c r="AG902" s="26"/>
      <c r="AH902" s="26"/>
      <c r="AI902" s="26"/>
      <c r="AJ902" s="26"/>
      <c r="AK902" s="26"/>
      <c r="AL902" s="26"/>
      <c r="AM902" s="26"/>
      <c r="AN902" s="26"/>
      <c r="AO902" s="26"/>
      <c r="AP902" s="26"/>
      <c r="AQ902" s="26"/>
      <c r="AR902" s="26"/>
      <c r="AS902" s="26"/>
      <c r="AT902" s="26"/>
      <c r="AU902" s="26"/>
      <c r="AV902" s="26"/>
      <c r="AW902" s="26"/>
      <c r="AX902" s="26"/>
      <c r="AY902" s="26"/>
      <c r="AZ902" s="26"/>
      <c r="BA902" s="26"/>
      <c r="BB902" s="26"/>
      <c r="BC902" s="26"/>
      <c r="BD902" s="26"/>
      <c r="BE902" s="26"/>
    </row>
    <row r="903" spans="1:57" ht="15.75" customHeight="1" x14ac:dyDescent="0.2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  <c r="AA903" s="26"/>
      <c r="AB903" s="26"/>
      <c r="AC903" s="26"/>
      <c r="AD903" s="26"/>
      <c r="AE903" s="26"/>
      <c r="AF903" s="26"/>
      <c r="AG903" s="26"/>
      <c r="AH903" s="26"/>
      <c r="AI903" s="26"/>
      <c r="AJ903" s="26"/>
      <c r="AK903" s="26"/>
      <c r="AL903" s="26"/>
      <c r="AM903" s="26"/>
      <c r="AN903" s="26"/>
      <c r="AO903" s="26"/>
      <c r="AP903" s="26"/>
      <c r="AQ903" s="26"/>
      <c r="AR903" s="26"/>
      <c r="AS903" s="26"/>
      <c r="AT903" s="26"/>
      <c r="AU903" s="26"/>
      <c r="AV903" s="26"/>
      <c r="AW903" s="26"/>
      <c r="AX903" s="26"/>
      <c r="AY903" s="26"/>
      <c r="AZ903" s="26"/>
      <c r="BA903" s="26"/>
      <c r="BB903" s="26"/>
      <c r="BC903" s="26"/>
      <c r="BD903" s="26"/>
      <c r="BE903" s="26"/>
    </row>
    <row r="904" spans="1:57" ht="15.75" customHeight="1" x14ac:dyDescent="0.2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  <c r="AA904" s="26"/>
      <c r="AB904" s="26"/>
      <c r="AC904" s="26"/>
      <c r="AD904" s="26"/>
      <c r="AE904" s="26"/>
      <c r="AF904" s="26"/>
      <c r="AG904" s="26"/>
      <c r="AH904" s="26"/>
      <c r="AI904" s="26"/>
      <c r="AJ904" s="26"/>
      <c r="AK904" s="26"/>
      <c r="AL904" s="26"/>
      <c r="AM904" s="26"/>
      <c r="AN904" s="26"/>
      <c r="AO904" s="26"/>
      <c r="AP904" s="26"/>
      <c r="AQ904" s="26"/>
      <c r="AR904" s="26"/>
      <c r="AS904" s="26"/>
      <c r="AT904" s="26"/>
      <c r="AU904" s="26"/>
      <c r="AV904" s="26"/>
      <c r="AW904" s="26"/>
      <c r="AX904" s="26"/>
      <c r="AY904" s="26"/>
      <c r="AZ904" s="26"/>
      <c r="BA904" s="26"/>
      <c r="BB904" s="26"/>
      <c r="BC904" s="26"/>
      <c r="BD904" s="26"/>
      <c r="BE904" s="26"/>
    </row>
    <row r="905" spans="1:57" ht="15.75" customHeight="1" x14ac:dyDescent="0.2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  <c r="AA905" s="26"/>
      <c r="AB905" s="26"/>
      <c r="AC905" s="26"/>
      <c r="AD905" s="26"/>
      <c r="AE905" s="26"/>
      <c r="AF905" s="26"/>
      <c r="AG905" s="26"/>
      <c r="AH905" s="26"/>
      <c r="AI905" s="26"/>
      <c r="AJ905" s="26"/>
      <c r="AK905" s="26"/>
      <c r="AL905" s="26"/>
      <c r="AM905" s="26"/>
      <c r="AN905" s="26"/>
      <c r="AO905" s="26"/>
      <c r="AP905" s="26"/>
      <c r="AQ905" s="26"/>
      <c r="AR905" s="26"/>
      <c r="AS905" s="26"/>
      <c r="AT905" s="26"/>
      <c r="AU905" s="26"/>
      <c r="AV905" s="26"/>
      <c r="AW905" s="26"/>
      <c r="AX905" s="26"/>
      <c r="AY905" s="26"/>
      <c r="AZ905" s="26"/>
      <c r="BA905" s="26"/>
      <c r="BB905" s="26"/>
      <c r="BC905" s="26"/>
      <c r="BD905" s="26"/>
      <c r="BE905" s="26"/>
    </row>
    <row r="906" spans="1:57" ht="15.75" customHeight="1" x14ac:dyDescent="0.2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  <c r="AA906" s="26"/>
      <c r="AB906" s="26"/>
      <c r="AC906" s="26"/>
      <c r="AD906" s="26"/>
      <c r="AE906" s="26"/>
      <c r="AF906" s="26"/>
      <c r="AG906" s="26"/>
      <c r="AH906" s="26"/>
      <c r="AI906" s="26"/>
      <c r="AJ906" s="26"/>
      <c r="AK906" s="26"/>
      <c r="AL906" s="26"/>
      <c r="AM906" s="26"/>
      <c r="AN906" s="26"/>
      <c r="AO906" s="26"/>
      <c r="AP906" s="26"/>
      <c r="AQ906" s="26"/>
      <c r="AR906" s="26"/>
      <c r="AS906" s="26"/>
      <c r="AT906" s="26"/>
      <c r="AU906" s="26"/>
      <c r="AV906" s="26"/>
      <c r="AW906" s="26"/>
      <c r="AX906" s="26"/>
      <c r="AY906" s="26"/>
      <c r="AZ906" s="26"/>
      <c r="BA906" s="26"/>
      <c r="BB906" s="26"/>
      <c r="BC906" s="26"/>
      <c r="BD906" s="26"/>
      <c r="BE906" s="26"/>
    </row>
    <row r="907" spans="1:57" ht="15.75" customHeight="1" x14ac:dyDescent="0.2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  <c r="AA907" s="26"/>
      <c r="AB907" s="26"/>
      <c r="AC907" s="26"/>
      <c r="AD907" s="26"/>
      <c r="AE907" s="26"/>
      <c r="AF907" s="26"/>
      <c r="AG907" s="26"/>
      <c r="AH907" s="26"/>
      <c r="AI907" s="26"/>
      <c r="AJ907" s="26"/>
      <c r="AK907" s="26"/>
      <c r="AL907" s="26"/>
      <c r="AM907" s="26"/>
      <c r="AN907" s="26"/>
      <c r="AO907" s="26"/>
      <c r="AP907" s="26"/>
      <c r="AQ907" s="26"/>
      <c r="AR907" s="26"/>
      <c r="AS907" s="26"/>
      <c r="AT907" s="26"/>
      <c r="AU907" s="26"/>
      <c r="AV907" s="26"/>
      <c r="AW907" s="26"/>
      <c r="AX907" s="26"/>
      <c r="AY907" s="26"/>
      <c r="AZ907" s="26"/>
      <c r="BA907" s="26"/>
      <c r="BB907" s="26"/>
      <c r="BC907" s="26"/>
      <c r="BD907" s="26"/>
      <c r="BE907" s="26"/>
    </row>
    <row r="908" spans="1:57" ht="15.75" customHeight="1" x14ac:dyDescent="0.2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  <c r="AA908" s="26"/>
      <c r="AB908" s="26"/>
      <c r="AC908" s="26"/>
      <c r="AD908" s="26"/>
      <c r="AE908" s="26"/>
      <c r="AF908" s="26"/>
      <c r="AG908" s="26"/>
      <c r="AH908" s="26"/>
      <c r="AI908" s="26"/>
      <c r="AJ908" s="26"/>
      <c r="AK908" s="26"/>
      <c r="AL908" s="26"/>
      <c r="AM908" s="26"/>
      <c r="AN908" s="26"/>
      <c r="AO908" s="26"/>
      <c r="AP908" s="26"/>
      <c r="AQ908" s="26"/>
      <c r="AR908" s="26"/>
      <c r="AS908" s="26"/>
      <c r="AT908" s="26"/>
      <c r="AU908" s="26"/>
      <c r="AV908" s="26"/>
      <c r="AW908" s="26"/>
      <c r="AX908" s="26"/>
      <c r="AY908" s="26"/>
      <c r="AZ908" s="26"/>
      <c r="BA908" s="26"/>
      <c r="BB908" s="26"/>
      <c r="BC908" s="26"/>
      <c r="BD908" s="26"/>
      <c r="BE908" s="26"/>
    </row>
    <row r="909" spans="1:57" ht="15.75" customHeight="1" x14ac:dyDescent="0.2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  <c r="AA909" s="26"/>
      <c r="AB909" s="26"/>
      <c r="AC909" s="26"/>
      <c r="AD909" s="26"/>
      <c r="AE909" s="26"/>
      <c r="AF909" s="26"/>
      <c r="AG909" s="26"/>
      <c r="AH909" s="26"/>
      <c r="AI909" s="26"/>
      <c r="AJ909" s="26"/>
      <c r="AK909" s="26"/>
      <c r="AL909" s="26"/>
      <c r="AM909" s="26"/>
      <c r="AN909" s="26"/>
      <c r="AO909" s="26"/>
      <c r="AP909" s="26"/>
      <c r="AQ909" s="26"/>
      <c r="AR909" s="26"/>
      <c r="AS909" s="26"/>
      <c r="AT909" s="26"/>
      <c r="AU909" s="26"/>
      <c r="AV909" s="26"/>
      <c r="AW909" s="26"/>
      <c r="AX909" s="26"/>
      <c r="AY909" s="26"/>
      <c r="AZ909" s="26"/>
      <c r="BA909" s="26"/>
      <c r="BB909" s="26"/>
      <c r="BC909" s="26"/>
      <c r="BD909" s="26"/>
      <c r="BE909" s="26"/>
    </row>
    <row r="910" spans="1:57" ht="15.75" customHeight="1" x14ac:dyDescent="0.2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  <c r="AA910" s="26"/>
      <c r="AB910" s="26"/>
      <c r="AC910" s="26"/>
      <c r="AD910" s="26"/>
      <c r="AE910" s="26"/>
      <c r="AF910" s="26"/>
      <c r="AG910" s="26"/>
      <c r="AH910" s="26"/>
      <c r="AI910" s="26"/>
      <c r="AJ910" s="26"/>
      <c r="AK910" s="26"/>
      <c r="AL910" s="26"/>
      <c r="AM910" s="26"/>
      <c r="AN910" s="26"/>
      <c r="AO910" s="26"/>
      <c r="AP910" s="26"/>
      <c r="AQ910" s="26"/>
      <c r="AR910" s="26"/>
      <c r="AS910" s="26"/>
      <c r="AT910" s="26"/>
      <c r="AU910" s="26"/>
      <c r="AV910" s="26"/>
      <c r="AW910" s="26"/>
      <c r="AX910" s="26"/>
      <c r="AY910" s="26"/>
      <c r="AZ910" s="26"/>
      <c r="BA910" s="26"/>
      <c r="BB910" s="26"/>
      <c r="BC910" s="26"/>
      <c r="BD910" s="26"/>
      <c r="BE910" s="26"/>
    </row>
    <row r="911" spans="1:57" ht="15.75" customHeight="1" x14ac:dyDescent="0.2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  <c r="AA911" s="26"/>
      <c r="AB911" s="26"/>
      <c r="AC911" s="26"/>
      <c r="AD911" s="26"/>
      <c r="AE911" s="26"/>
      <c r="AF911" s="26"/>
      <c r="AG911" s="26"/>
      <c r="AH911" s="26"/>
      <c r="AI911" s="26"/>
      <c r="AJ911" s="26"/>
      <c r="AK911" s="26"/>
      <c r="AL911" s="26"/>
      <c r="AM911" s="26"/>
      <c r="AN911" s="26"/>
      <c r="AO911" s="26"/>
      <c r="AP911" s="26"/>
      <c r="AQ911" s="26"/>
      <c r="AR911" s="26"/>
      <c r="AS911" s="26"/>
      <c r="AT911" s="26"/>
      <c r="AU911" s="26"/>
      <c r="AV911" s="26"/>
      <c r="AW911" s="26"/>
      <c r="AX911" s="26"/>
      <c r="AY911" s="26"/>
      <c r="AZ911" s="26"/>
      <c r="BA911" s="26"/>
      <c r="BB911" s="26"/>
      <c r="BC911" s="26"/>
      <c r="BD911" s="26"/>
      <c r="BE911" s="26"/>
    </row>
    <row r="912" spans="1:57" ht="15.75" customHeight="1" x14ac:dyDescent="0.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  <c r="AA912" s="26"/>
      <c r="AB912" s="26"/>
      <c r="AC912" s="26"/>
      <c r="AD912" s="26"/>
      <c r="AE912" s="26"/>
      <c r="AF912" s="26"/>
      <c r="AG912" s="26"/>
      <c r="AH912" s="26"/>
      <c r="AI912" s="26"/>
      <c r="AJ912" s="26"/>
      <c r="AK912" s="26"/>
      <c r="AL912" s="26"/>
      <c r="AM912" s="26"/>
      <c r="AN912" s="26"/>
      <c r="AO912" s="26"/>
      <c r="AP912" s="26"/>
      <c r="AQ912" s="26"/>
      <c r="AR912" s="26"/>
      <c r="AS912" s="26"/>
      <c r="AT912" s="26"/>
      <c r="AU912" s="26"/>
      <c r="AV912" s="26"/>
      <c r="AW912" s="26"/>
      <c r="AX912" s="26"/>
      <c r="AY912" s="26"/>
      <c r="AZ912" s="26"/>
      <c r="BA912" s="26"/>
      <c r="BB912" s="26"/>
      <c r="BC912" s="26"/>
      <c r="BD912" s="26"/>
      <c r="BE912" s="26"/>
    </row>
    <row r="913" spans="1:57" ht="15.75" customHeight="1" x14ac:dyDescent="0.2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  <c r="AA913" s="26"/>
      <c r="AB913" s="26"/>
      <c r="AC913" s="26"/>
      <c r="AD913" s="26"/>
      <c r="AE913" s="26"/>
      <c r="AF913" s="26"/>
      <c r="AG913" s="26"/>
      <c r="AH913" s="26"/>
      <c r="AI913" s="26"/>
      <c r="AJ913" s="26"/>
      <c r="AK913" s="26"/>
      <c r="AL913" s="26"/>
      <c r="AM913" s="26"/>
      <c r="AN913" s="26"/>
      <c r="AO913" s="26"/>
      <c r="AP913" s="26"/>
      <c r="AQ913" s="26"/>
      <c r="AR913" s="26"/>
      <c r="AS913" s="26"/>
      <c r="AT913" s="26"/>
      <c r="AU913" s="26"/>
      <c r="AV913" s="26"/>
      <c r="AW913" s="26"/>
      <c r="AX913" s="26"/>
      <c r="AY913" s="26"/>
      <c r="AZ913" s="26"/>
      <c r="BA913" s="26"/>
      <c r="BB913" s="26"/>
      <c r="BC913" s="26"/>
      <c r="BD913" s="26"/>
      <c r="BE913" s="26"/>
    </row>
    <row r="914" spans="1:57" ht="15.75" customHeight="1" x14ac:dyDescent="0.2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  <c r="AA914" s="26"/>
      <c r="AB914" s="26"/>
      <c r="AC914" s="26"/>
      <c r="AD914" s="26"/>
      <c r="AE914" s="26"/>
      <c r="AF914" s="26"/>
      <c r="AG914" s="26"/>
      <c r="AH914" s="26"/>
      <c r="AI914" s="26"/>
      <c r="AJ914" s="26"/>
      <c r="AK914" s="26"/>
      <c r="AL914" s="26"/>
      <c r="AM914" s="26"/>
      <c r="AN914" s="26"/>
      <c r="AO914" s="26"/>
      <c r="AP914" s="26"/>
      <c r="AQ914" s="26"/>
      <c r="AR914" s="26"/>
      <c r="AS914" s="26"/>
      <c r="AT914" s="26"/>
      <c r="AU914" s="26"/>
      <c r="AV914" s="26"/>
      <c r="AW914" s="26"/>
      <c r="AX914" s="26"/>
      <c r="AY914" s="26"/>
      <c r="AZ914" s="26"/>
      <c r="BA914" s="26"/>
      <c r="BB914" s="26"/>
      <c r="BC914" s="26"/>
      <c r="BD914" s="26"/>
      <c r="BE914" s="26"/>
    </row>
    <row r="915" spans="1:57" ht="15.75" customHeight="1" x14ac:dyDescent="0.2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  <c r="AA915" s="26"/>
      <c r="AB915" s="26"/>
      <c r="AC915" s="26"/>
      <c r="AD915" s="26"/>
      <c r="AE915" s="26"/>
      <c r="AF915" s="26"/>
      <c r="AG915" s="26"/>
      <c r="AH915" s="26"/>
      <c r="AI915" s="26"/>
      <c r="AJ915" s="26"/>
      <c r="AK915" s="26"/>
      <c r="AL915" s="26"/>
      <c r="AM915" s="26"/>
      <c r="AN915" s="26"/>
      <c r="AO915" s="26"/>
      <c r="AP915" s="26"/>
      <c r="AQ915" s="26"/>
      <c r="AR915" s="26"/>
      <c r="AS915" s="26"/>
      <c r="AT915" s="26"/>
      <c r="AU915" s="26"/>
      <c r="AV915" s="26"/>
      <c r="AW915" s="26"/>
      <c r="AX915" s="26"/>
      <c r="AY915" s="26"/>
      <c r="AZ915" s="26"/>
      <c r="BA915" s="26"/>
      <c r="BB915" s="26"/>
      <c r="BC915" s="26"/>
      <c r="BD915" s="26"/>
      <c r="BE915" s="26"/>
    </row>
    <row r="916" spans="1:57" ht="15.75" customHeight="1" x14ac:dyDescent="0.2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  <c r="AA916" s="26"/>
      <c r="AB916" s="26"/>
      <c r="AC916" s="26"/>
      <c r="AD916" s="26"/>
      <c r="AE916" s="26"/>
      <c r="AF916" s="26"/>
      <c r="AG916" s="26"/>
      <c r="AH916" s="26"/>
      <c r="AI916" s="26"/>
      <c r="AJ916" s="26"/>
      <c r="AK916" s="26"/>
      <c r="AL916" s="26"/>
      <c r="AM916" s="26"/>
      <c r="AN916" s="26"/>
      <c r="AO916" s="26"/>
      <c r="AP916" s="26"/>
      <c r="AQ916" s="26"/>
      <c r="AR916" s="26"/>
      <c r="AS916" s="26"/>
      <c r="AT916" s="26"/>
      <c r="AU916" s="26"/>
      <c r="AV916" s="26"/>
      <c r="AW916" s="26"/>
      <c r="AX916" s="26"/>
      <c r="AY916" s="26"/>
      <c r="AZ916" s="26"/>
      <c r="BA916" s="26"/>
      <c r="BB916" s="26"/>
      <c r="BC916" s="26"/>
      <c r="BD916" s="26"/>
      <c r="BE916" s="26"/>
    </row>
    <row r="917" spans="1:57" ht="15.75" customHeight="1" x14ac:dyDescent="0.2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  <c r="AA917" s="26"/>
      <c r="AB917" s="26"/>
      <c r="AC917" s="26"/>
      <c r="AD917" s="26"/>
      <c r="AE917" s="26"/>
      <c r="AF917" s="26"/>
      <c r="AG917" s="26"/>
      <c r="AH917" s="26"/>
      <c r="AI917" s="26"/>
      <c r="AJ917" s="26"/>
      <c r="AK917" s="26"/>
      <c r="AL917" s="26"/>
      <c r="AM917" s="26"/>
      <c r="AN917" s="26"/>
      <c r="AO917" s="26"/>
      <c r="AP917" s="26"/>
      <c r="AQ917" s="26"/>
      <c r="AR917" s="26"/>
      <c r="AS917" s="26"/>
      <c r="AT917" s="26"/>
      <c r="AU917" s="26"/>
      <c r="AV917" s="26"/>
      <c r="AW917" s="26"/>
      <c r="AX917" s="26"/>
      <c r="AY917" s="26"/>
      <c r="AZ917" s="26"/>
      <c r="BA917" s="26"/>
      <c r="BB917" s="26"/>
      <c r="BC917" s="26"/>
      <c r="BD917" s="26"/>
      <c r="BE917" s="26"/>
    </row>
    <row r="918" spans="1:57" ht="15.75" customHeight="1" x14ac:dyDescent="0.2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  <c r="AA918" s="26"/>
      <c r="AB918" s="26"/>
      <c r="AC918" s="26"/>
      <c r="AD918" s="26"/>
      <c r="AE918" s="26"/>
      <c r="AF918" s="26"/>
      <c r="AG918" s="26"/>
      <c r="AH918" s="26"/>
      <c r="AI918" s="26"/>
      <c r="AJ918" s="26"/>
      <c r="AK918" s="26"/>
      <c r="AL918" s="26"/>
      <c r="AM918" s="26"/>
      <c r="AN918" s="26"/>
      <c r="AO918" s="26"/>
      <c r="AP918" s="26"/>
      <c r="AQ918" s="26"/>
      <c r="AR918" s="26"/>
      <c r="AS918" s="26"/>
      <c r="AT918" s="26"/>
      <c r="AU918" s="26"/>
      <c r="AV918" s="26"/>
      <c r="AW918" s="26"/>
      <c r="AX918" s="26"/>
      <c r="AY918" s="26"/>
      <c r="AZ918" s="26"/>
      <c r="BA918" s="26"/>
      <c r="BB918" s="26"/>
      <c r="BC918" s="26"/>
      <c r="BD918" s="26"/>
      <c r="BE918" s="26"/>
    </row>
    <row r="919" spans="1:57" ht="15.75" customHeight="1" x14ac:dyDescent="0.2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  <c r="AA919" s="26"/>
      <c r="AB919" s="26"/>
      <c r="AC919" s="26"/>
      <c r="AD919" s="26"/>
      <c r="AE919" s="26"/>
      <c r="AF919" s="26"/>
      <c r="AG919" s="26"/>
      <c r="AH919" s="26"/>
      <c r="AI919" s="26"/>
      <c r="AJ919" s="26"/>
      <c r="AK919" s="26"/>
      <c r="AL919" s="26"/>
      <c r="AM919" s="26"/>
      <c r="AN919" s="26"/>
      <c r="AO919" s="26"/>
      <c r="AP919" s="26"/>
      <c r="AQ919" s="26"/>
      <c r="AR919" s="26"/>
      <c r="AS919" s="26"/>
      <c r="AT919" s="26"/>
      <c r="AU919" s="26"/>
      <c r="AV919" s="26"/>
      <c r="AW919" s="26"/>
      <c r="AX919" s="26"/>
      <c r="AY919" s="26"/>
      <c r="AZ919" s="26"/>
      <c r="BA919" s="26"/>
      <c r="BB919" s="26"/>
      <c r="BC919" s="26"/>
      <c r="BD919" s="26"/>
      <c r="BE919" s="26"/>
    </row>
    <row r="920" spans="1:57" ht="15.75" customHeight="1" x14ac:dyDescent="0.2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  <c r="AA920" s="26"/>
      <c r="AB920" s="26"/>
      <c r="AC920" s="26"/>
      <c r="AD920" s="26"/>
      <c r="AE920" s="26"/>
      <c r="AF920" s="26"/>
      <c r="AG920" s="26"/>
      <c r="AH920" s="26"/>
      <c r="AI920" s="26"/>
      <c r="AJ920" s="26"/>
      <c r="AK920" s="26"/>
      <c r="AL920" s="26"/>
      <c r="AM920" s="26"/>
      <c r="AN920" s="26"/>
      <c r="AO920" s="26"/>
      <c r="AP920" s="26"/>
      <c r="AQ920" s="26"/>
      <c r="AR920" s="26"/>
      <c r="AS920" s="26"/>
      <c r="AT920" s="26"/>
      <c r="AU920" s="26"/>
      <c r="AV920" s="26"/>
      <c r="AW920" s="26"/>
      <c r="AX920" s="26"/>
      <c r="AY920" s="26"/>
      <c r="AZ920" s="26"/>
      <c r="BA920" s="26"/>
      <c r="BB920" s="26"/>
      <c r="BC920" s="26"/>
      <c r="BD920" s="26"/>
      <c r="BE920" s="26"/>
    </row>
    <row r="921" spans="1:57" ht="15.75" customHeight="1" x14ac:dyDescent="0.2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  <c r="AA921" s="26"/>
      <c r="AB921" s="26"/>
      <c r="AC921" s="26"/>
      <c r="AD921" s="26"/>
      <c r="AE921" s="26"/>
      <c r="AF921" s="26"/>
      <c r="AG921" s="26"/>
      <c r="AH921" s="26"/>
      <c r="AI921" s="26"/>
      <c r="AJ921" s="26"/>
      <c r="AK921" s="26"/>
      <c r="AL921" s="26"/>
      <c r="AM921" s="26"/>
      <c r="AN921" s="26"/>
      <c r="AO921" s="26"/>
      <c r="AP921" s="26"/>
      <c r="AQ921" s="26"/>
      <c r="AR921" s="26"/>
      <c r="AS921" s="26"/>
      <c r="AT921" s="26"/>
      <c r="AU921" s="26"/>
      <c r="AV921" s="26"/>
      <c r="AW921" s="26"/>
      <c r="AX921" s="26"/>
      <c r="AY921" s="26"/>
      <c r="AZ921" s="26"/>
      <c r="BA921" s="26"/>
      <c r="BB921" s="26"/>
      <c r="BC921" s="26"/>
      <c r="BD921" s="26"/>
      <c r="BE921" s="26"/>
    </row>
    <row r="922" spans="1:57" ht="15.75" customHeight="1" x14ac:dyDescent="0.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  <c r="AA922" s="26"/>
      <c r="AB922" s="26"/>
      <c r="AC922" s="26"/>
      <c r="AD922" s="26"/>
      <c r="AE922" s="26"/>
      <c r="AF922" s="26"/>
      <c r="AG922" s="26"/>
      <c r="AH922" s="26"/>
      <c r="AI922" s="26"/>
      <c r="AJ922" s="26"/>
      <c r="AK922" s="26"/>
      <c r="AL922" s="26"/>
      <c r="AM922" s="26"/>
      <c r="AN922" s="26"/>
      <c r="AO922" s="26"/>
      <c r="AP922" s="26"/>
      <c r="AQ922" s="26"/>
      <c r="AR922" s="26"/>
      <c r="AS922" s="26"/>
      <c r="AT922" s="26"/>
      <c r="AU922" s="26"/>
      <c r="AV922" s="26"/>
      <c r="AW922" s="26"/>
      <c r="AX922" s="26"/>
      <c r="AY922" s="26"/>
      <c r="AZ922" s="26"/>
      <c r="BA922" s="26"/>
      <c r="BB922" s="26"/>
      <c r="BC922" s="26"/>
      <c r="BD922" s="26"/>
      <c r="BE922" s="26"/>
    </row>
    <row r="923" spans="1:57" ht="15.75" customHeight="1" x14ac:dyDescent="0.2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  <c r="AA923" s="26"/>
      <c r="AB923" s="26"/>
      <c r="AC923" s="26"/>
      <c r="AD923" s="26"/>
      <c r="AE923" s="26"/>
      <c r="AF923" s="26"/>
      <c r="AG923" s="26"/>
      <c r="AH923" s="26"/>
      <c r="AI923" s="26"/>
      <c r="AJ923" s="26"/>
      <c r="AK923" s="26"/>
      <c r="AL923" s="26"/>
      <c r="AM923" s="26"/>
      <c r="AN923" s="26"/>
      <c r="AO923" s="26"/>
      <c r="AP923" s="26"/>
      <c r="AQ923" s="26"/>
      <c r="AR923" s="26"/>
      <c r="AS923" s="26"/>
      <c r="AT923" s="26"/>
      <c r="AU923" s="26"/>
      <c r="AV923" s="26"/>
      <c r="AW923" s="26"/>
      <c r="AX923" s="26"/>
      <c r="AY923" s="26"/>
      <c r="AZ923" s="26"/>
      <c r="BA923" s="26"/>
      <c r="BB923" s="26"/>
      <c r="BC923" s="26"/>
      <c r="BD923" s="26"/>
      <c r="BE923" s="26"/>
    </row>
    <row r="924" spans="1:57" ht="15.75" customHeight="1" x14ac:dyDescent="0.2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  <c r="AA924" s="26"/>
      <c r="AB924" s="26"/>
      <c r="AC924" s="26"/>
      <c r="AD924" s="26"/>
      <c r="AE924" s="26"/>
      <c r="AF924" s="26"/>
      <c r="AG924" s="26"/>
      <c r="AH924" s="26"/>
      <c r="AI924" s="26"/>
      <c r="AJ924" s="26"/>
      <c r="AK924" s="26"/>
      <c r="AL924" s="26"/>
      <c r="AM924" s="26"/>
      <c r="AN924" s="26"/>
      <c r="AO924" s="26"/>
      <c r="AP924" s="26"/>
      <c r="AQ924" s="26"/>
      <c r="AR924" s="26"/>
      <c r="AS924" s="26"/>
      <c r="AT924" s="26"/>
      <c r="AU924" s="26"/>
      <c r="AV924" s="26"/>
      <c r="AW924" s="26"/>
      <c r="AX924" s="26"/>
      <c r="AY924" s="26"/>
      <c r="AZ924" s="26"/>
      <c r="BA924" s="26"/>
      <c r="BB924" s="26"/>
      <c r="BC924" s="26"/>
      <c r="BD924" s="26"/>
      <c r="BE924" s="26"/>
    </row>
    <row r="925" spans="1:57" ht="15.75" customHeight="1" x14ac:dyDescent="0.2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  <c r="AA925" s="26"/>
      <c r="AB925" s="26"/>
      <c r="AC925" s="26"/>
      <c r="AD925" s="26"/>
      <c r="AE925" s="26"/>
      <c r="AF925" s="26"/>
      <c r="AG925" s="26"/>
      <c r="AH925" s="26"/>
      <c r="AI925" s="26"/>
      <c r="AJ925" s="26"/>
      <c r="AK925" s="26"/>
      <c r="AL925" s="26"/>
      <c r="AM925" s="26"/>
      <c r="AN925" s="26"/>
      <c r="AO925" s="26"/>
      <c r="AP925" s="26"/>
      <c r="AQ925" s="26"/>
      <c r="AR925" s="26"/>
      <c r="AS925" s="26"/>
      <c r="AT925" s="26"/>
      <c r="AU925" s="26"/>
      <c r="AV925" s="26"/>
      <c r="AW925" s="26"/>
      <c r="AX925" s="26"/>
      <c r="AY925" s="26"/>
      <c r="AZ925" s="26"/>
      <c r="BA925" s="26"/>
      <c r="BB925" s="26"/>
      <c r="BC925" s="26"/>
      <c r="BD925" s="26"/>
      <c r="BE925" s="26"/>
    </row>
    <row r="926" spans="1:57" ht="15.75" customHeight="1" x14ac:dyDescent="0.2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  <c r="AA926" s="26"/>
      <c r="AB926" s="26"/>
      <c r="AC926" s="26"/>
      <c r="AD926" s="26"/>
      <c r="AE926" s="26"/>
      <c r="AF926" s="26"/>
      <c r="AG926" s="26"/>
      <c r="AH926" s="26"/>
      <c r="AI926" s="26"/>
      <c r="AJ926" s="26"/>
      <c r="AK926" s="26"/>
      <c r="AL926" s="26"/>
      <c r="AM926" s="26"/>
      <c r="AN926" s="26"/>
      <c r="AO926" s="26"/>
      <c r="AP926" s="26"/>
      <c r="AQ926" s="26"/>
      <c r="AR926" s="26"/>
      <c r="AS926" s="26"/>
      <c r="AT926" s="26"/>
      <c r="AU926" s="26"/>
      <c r="AV926" s="26"/>
      <c r="AW926" s="26"/>
      <c r="AX926" s="26"/>
      <c r="AY926" s="26"/>
      <c r="AZ926" s="26"/>
      <c r="BA926" s="26"/>
      <c r="BB926" s="26"/>
      <c r="BC926" s="26"/>
      <c r="BD926" s="26"/>
      <c r="BE926" s="26"/>
    </row>
    <row r="927" spans="1:57" ht="15.75" customHeight="1" x14ac:dyDescent="0.2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  <c r="AA927" s="26"/>
      <c r="AB927" s="26"/>
      <c r="AC927" s="26"/>
      <c r="AD927" s="26"/>
      <c r="AE927" s="26"/>
      <c r="AF927" s="26"/>
      <c r="AG927" s="26"/>
      <c r="AH927" s="26"/>
      <c r="AI927" s="26"/>
      <c r="AJ927" s="26"/>
      <c r="AK927" s="26"/>
      <c r="AL927" s="26"/>
      <c r="AM927" s="26"/>
      <c r="AN927" s="26"/>
      <c r="AO927" s="26"/>
      <c r="AP927" s="26"/>
      <c r="AQ927" s="26"/>
      <c r="AR927" s="26"/>
      <c r="AS927" s="26"/>
      <c r="AT927" s="26"/>
      <c r="AU927" s="26"/>
      <c r="AV927" s="26"/>
      <c r="AW927" s="26"/>
      <c r="AX927" s="26"/>
      <c r="AY927" s="26"/>
      <c r="AZ927" s="26"/>
      <c r="BA927" s="26"/>
      <c r="BB927" s="26"/>
      <c r="BC927" s="26"/>
      <c r="BD927" s="26"/>
      <c r="BE927" s="26"/>
    </row>
    <row r="928" spans="1:57" ht="15.75" customHeight="1" x14ac:dyDescent="0.2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  <c r="AA928" s="26"/>
      <c r="AB928" s="26"/>
      <c r="AC928" s="26"/>
      <c r="AD928" s="26"/>
      <c r="AE928" s="26"/>
      <c r="AF928" s="26"/>
      <c r="AG928" s="26"/>
      <c r="AH928" s="26"/>
      <c r="AI928" s="26"/>
      <c r="AJ928" s="26"/>
      <c r="AK928" s="26"/>
      <c r="AL928" s="26"/>
      <c r="AM928" s="26"/>
      <c r="AN928" s="26"/>
      <c r="AO928" s="26"/>
      <c r="AP928" s="26"/>
      <c r="AQ928" s="26"/>
      <c r="AR928" s="26"/>
      <c r="AS928" s="26"/>
      <c r="AT928" s="26"/>
      <c r="AU928" s="26"/>
      <c r="AV928" s="26"/>
      <c r="AW928" s="26"/>
      <c r="AX928" s="26"/>
      <c r="AY928" s="26"/>
      <c r="AZ928" s="26"/>
      <c r="BA928" s="26"/>
      <c r="BB928" s="26"/>
      <c r="BC928" s="26"/>
      <c r="BD928" s="26"/>
      <c r="BE928" s="26"/>
    </row>
    <row r="929" spans="1:57" ht="15.75" customHeight="1" x14ac:dyDescent="0.2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  <c r="AA929" s="26"/>
      <c r="AB929" s="26"/>
      <c r="AC929" s="26"/>
      <c r="AD929" s="26"/>
      <c r="AE929" s="26"/>
      <c r="AF929" s="26"/>
      <c r="AG929" s="26"/>
      <c r="AH929" s="26"/>
      <c r="AI929" s="26"/>
      <c r="AJ929" s="26"/>
      <c r="AK929" s="26"/>
      <c r="AL929" s="26"/>
      <c r="AM929" s="26"/>
      <c r="AN929" s="26"/>
      <c r="AO929" s="26"/>
      <c r="AP929" s="26"/>
      <c r="AQ929" s="26"/>
      <c r="AR929" s="26"/>
      <c r="AS929" s="26"/>
      <c r="AT929" s="26"/>
      <c r="AU929" s="26"/>
      <c r="AV929" s="26"/>
      <c r="AW929" s="26"/>
      <c r="AX929" s="26"/>
      <c r="AY929" s="26"/>
      <c r="AZ929" s="26"/>
      <c r="BA929" s="26"/>
      <c r="BB929" s="26"/>
      <c r="BC929" s="26"/>
      <c r="BD929" s="26"/>
      <c r="BE929" s="26"/>
    </row>
    <row r="930" spans="1:57" ht="15.75" customHeight="1" x14ac:dyDescent="0.2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  <c r="AA930" s="26"/>
      <c r="AB930" s="26"/>
      <c r="AC930" s="26"/>
      <c r="AD930" s="26"/>
      <c r="AE930" s="26"/>
      <c r="AF930" s="26"/>
      <c r="AG930" s="26"/>
      <c r="AH930" s="26"/>
      <c r="AI930" s="26"/>
      <c r="AJ930" s="26"/>
      <c r="AK930" s="26"/>
      <c r="AL930" s="26"/>
      <c r="AM930" s="26"/>
      <c r="AN930" s="26"/>
      <c r="AO930" s="26"/>
      <c r="AP930" s="26"/>
      <c r="AQ930" s="26"/>
      <c r="AR930" s="26"/>
      <c r="AS930" s="26"/>
      <c r="AT930" s="26"/>
      <c r="AU930" s="26"/>
      <c r="AV930" s="26"/>
      <c r="AW930" s="26"/>
      <c r="AX930" s="26"/>
      <c r="AY930" s="26"/>
      <c r="AZ930" s="26"/>
      <c r="BA930" s="26"/>
      <c r="BB930" s="26"/>
      <c r="BC930" s="26"/>
      <c r="BD930" s="26"/>
      <c r="BE930" s="26"/>
    </row>
    <row r="931" spans="1:57" ht="15.75" customHeight="1" x14ac:dyDescent="0.2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  <c r="AA931" s="26"/>
      <c r="AB931" s="26"/>
      <c r="AC931" s="26"/>
      <c r="AD931" s="26"/>
      <c r="AE931" s="26"/>
      <c r="AF931" s="26"/>
      <c r="AG931" s="26"/>
      <c r="AH931" s="26"/>
      <c r="AI931" s="26"/>
      <c r="AJ931" s="26"/>
      <c r="AK931" s="26"/>
      <c r="AL931" s="26"/>
      <c r="AM931" s="26"/>
      <c r="AN931" s="26"/>
      <c r="AO931" s="26"/>
      <c r="AP931" s="26"/>
      <c r="AQ931" s="26"/>
      <c r="AR931" s="26"/>
      <c r="AS931" s="26"/>
      <c r="AT931" s="26"/>
      <c r="AU931" s="26"/>
      <c r="AV931" s="26"/>
      <c r="AW931" s="26"/>
      <c r="AX931" s="26"/>
      <c r="AY931" s="26"/>
      <c r="AZ931" s="26"/>
      <c r="BA931" s="26"/>
      <c r="BB931" s="26"/>
      <c r="BC931" s="26"/>
      <c r="BD931" s="26"/>
      <c r="BE931" s="26"/>
    </row>
    <row r="932" spans="1:57" ht="15.75" customHeight="1" x14ac:dyDescent="0.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  <c r="AA932" s="26"/>
      <c r="AB932" s="26"/>
      <c r="AC932" s="26"/>
      <c r="AD932" s="26"/>
      <c r="AE932" s="26"/>
      <c r="AF932" s="26"/>
      <c r="AG932" s="26"/>
      <c r="AH932" s="26"/>
      <c r="AI932" s="26"/>
      <c r="AJ932" s="26"/>
      <c r="AK932" s="26"/>
      <c r="AL932" s="26"/>
      <c r="AM932" s="26"/>
      <c r="AN932" s="26"/>
      <c r="AO932" s="26"/>
      <c r="AP932" s="26"/>
      <c r="AQ932" s="26"/>
      <c r="AR932" s="26"/>
      <c r="AS932" s="26"/>
      <c r="AT932" s="26"/>
      <c r="AU932" s="26"/>
      <c r="AV932" s="26"/>
      <c r="AW932" s="26"/>
      <c r="AX932" s="26"/>
      <c r="AY932" s="26"/>
      <c r="AZ932" s="26"/>
      <c r="BA932" s="26"/>
      <c r="BB932" s="26"/>
      <c r="BC932" s="26"/>
      <c r="BD932" s="26"/>
      <c r="BE932" s="26"/>
    </row>
    <row r="933" spans="1:57" ht="15.75" customHeight="1" x14ac:dyDescent="0.2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  <c r="AA933" s="26"/>
      <c r="AB933" s="26"/>
      <c r="AC933" s="26"/>
      <c r="AD933" s="26"/>
      <c r="AE933" s="26"/>
      <c r="AF933" s="26"/>
      <c r="AG933" s="26"/>
      <c r="AH933" s="26"/>
      <c r="AI933" s="26"/>
      <c r="AJ933" s="26"/>
      <c r="AK933" s="26"/>
      <c r="AL933" s="26"/>
      <c r="AM933" s="26"/>
      <c r="AN933" s="26"/>
      <c r="AO933" s="26"/>
      <c r="AP933" s="26"/>
      <c r="AQ933" s="26"/>
      <c r="AR933" s="26"/>
      <c r="AS933" s="26"/>
      <c r="AT933" s="26"/>
      <c r="AU933" s="26"/>
      <c r="AV933" s="26"/>
      <c r="AW933" s="26"/>
      <c r="AX933" s="26"/>
      <c r="AY933" s="26"/>
      <c r="AZ933" s="26"/>
      <c r="BA933" s="26"/>
      <c r="BB933" s="26"/>
      <c r="BC933" s="26"/>
      <c r="BD933" s="26"/>
      <c r="BE933" s="26"/>
    </row>
    <row r="934" spans="1:57" ht="15.75" customHeight="1" x14ac:dyDescent="0.2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  <c r="AA934" s="26"/>
      <c r="AB934" s="26"/>
      <c r="AC934" s="26"/>
      <c r="AD934" s="26"/>
      <c r="AE934" s="26"/>
      <c r="AF934" s="26"/>
      <c r="AG934" s="26"/>
      <c r="AH934" s="26"/>
      <c r="AI934" s="26"/>
      <c r="AJ934" s="26"/>
      <c r="AK934" s="26"/>
      <c r="AL934" s="26"/>
      <c r="AM934" s="26"/>
      <c r="AN934" s="26"/>
      <c r="AO934" s="26"/>
      <c r="AP934" s="26"/>
      <c r="AQ934" s="26"/>
      <c r="AR934" s="26"/>
      <c r="AS934" s="26"/>
      <c r="AT934" s="26"/>
      <c r="AU934" s="26"/>
      <c r="AV934" s="26"/>
      <c r="AW934" s="26"/>
      <c r="AX934" s="26"/>
      <c r="AY934" s="26"/>
      <c r="AZ934" s="26"/>
      <c r="BA934" s="26"/>
      <c r="BB934" s="26"/>
      <c r="BC934" s="26"/>
      <c r="BD934" s="26"/>
      <c r="BE934" s="26"/>
    </row>
    <row r="935" spans="1:57" ht="15.75" customHeight="1" x14ac:dyDescent="0.2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  <c r="AA935" s="26"/>
      <c r="AB935" s="26"/>
      <c r="AC935" s="26"/>
      <c r="AD935" s="26"/>
      <c r="AE935" s="26"/>
      <c r="AF935" s="26"/>
      <c r="AG935" s="26"/>
      <c r="AH935" s="26"/>
      <c r="AI935" s="26"/>
      <c r="AJ935" s="26"/>
      <c r="AK935" s="26"/>
      <c r="AL935" s="26"/>
      <c r="AM935" s="26"/>
      <c r="AN935" s="26"/>
      <c r="AO935" s="26"/>
      <c r="AP935" s="26"/>
      <c r="AQ935" s="26"/>
      <c r="AR935" s="26"/>
      <c r="AS935" s="26"/>
      <c r="AT935" s="26"/>
      <c r="AU935" s="26"/>
      <c r="AV935" s="26"/>
      <c r="AW935" s="26"/>
      <c r="AX935" s="26"/>
      <c r="AY935" s="26"/>
      <c r="AZ935" s="26"/>
      <c r="BA935" s="26"/>
      <c r="BB935" s="26"/>
      <c r="BC935" s="26"/>
      <c r="BD935" s="26"/>
      <c r="BE935" s="26"/>
    </row>
    <row r="936" spans="1:57" ht="15.75" customHeight="1" x14ac:dyDescent="0.2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  <c r="AA936" s="26"/>
      <c r="AB936" s="26"/>
      <c r="AC936" s="26"/>
      <c r="AD936" s="26"/>
      <c r="AE936" s="26"/>
      <c r="AF936" s="26"/>
      <c r="AG936" s="26"/>
      <c r="AH936" s="26"/>
      <c r="AI936" s="26"/>
      <c r="AJ936" s="26"/>
      <c r="AK936" s="26"/>
      <c r="AL936" s="26"/>
      <c r="AM936" s="26"/>
      <c r="AN936" s="26"/>
      <c r="AO936" s="26"/>
      <c r="AP936" s="26"/>
      <c r="AQ936" s="26"/>
      <c r="AR936" s="26"/>
      <c r="AS936" s="26"/>
      <c r="AT936" s="26"/>
      <c r="AU936" s="26"/>
      <c r="AV936" s="26"/>
      <c r="AW936" s="26"/>
      <c r="AX936" s="26"/>
      <c r="AY936" s="26"/>
      <c r="AZ936" s="26"/>
      <c r="BA936" s="26"/>
      <c r="BB936" s="26"/>
      <c r="BC936" s="26"/>
      <c r="BD936" s="26"/>
      <c r="BE936" s="26"/>
    </row>
    <row r="937" spans="1:57" ht="15.75" customHeight="1" x14ac:dyDescent="0.2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  <c r="AA937" s="26"/>
      <c r="AB937" s="26"/>
      <c r="AC937" s="26"/>
      <c r="AD937" s="26"/>
      <c r="AE937" s="26"/>
      <c r="AF937" s="26"/>
      <c r="AG937" s="26"/>
      <c r="AH937" s="26"/>
      <c r="AI937" s="26"/>
      <c r="AJ937" s="26"/>
      <c r="AK937" s="26"/>
      <c r="AL937" s="26"/>
      <c r="AM937" s="26"/>
      <c r="AN937" s="26"/>
      <c r="AO937" s="26"/>
      <c r="AP937" s="26"/>
      <c r="AQ937" s="26"/>
      <c r="AR937" s="26"/>
      <c r="AS937" s="26"/>
      <c r="AT937" s="26"/>
      <c r="AU937" s="26"/>
      <c r="AV937" s="26"/>
      <c r="AW937" s="26"/>
      <c r="AX937" s="26"/>
      <c r="AY937" s="26"/>
      <c r="AZ937" s="26"/>
      <c r="BA937" s="26"/>
      <c r="BB937" s="26"/>
      <c r="BC937" s="26"/>
      <c r="BD937" s="26"/>
      <c r="BE937" s="26"/>
    </row>
    <row r="938" spans="1:57" ht="15.75" customHeight="1" x14ac:dyDescent="0.2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  <c r="AA938" s="26"/>
      <c r="AB938" s="26"/>
      <c r="AC938" s="26"/>
      <c r="AD938" s="26"/>
      <c r="AE938" s="26"/>
      <c r="AF938" s="26"/>
      <c r="AG938" s="26"/>
      <c r="AH938" s="26"/>
      <c r="AI938" s="26"/>
      <c r="AJ938" s="26"/>
      <c r="AK938" s="26"/>
      <c r="AL938" s="26"/>
      <c r="AM938" s="26"/>
      <c r="AN938" s="26"/>
      <c r="AO938" s="26"/>
      <c r="AP938" s="26"/>
      <c r="AQ938" s="26"/>
      <c r="AR938" s="26"/>
      <c r="AS938" s="26"/>
      <c r="AT938" s="26"/>
      <c r="AU938" s="26"/>
      <c r="AV938" s="26"/>
      <c r="AW938" s="26"/>
      <c r="AX938" s="26"/>
      <c r="AY938" s="26"/>
      <c r="AZ938" s="26"/>
      <c r="BA938" s="26"/>
      <c r="BB938" s="26"/>
      <c r="BC938" s="26"/>
      <c r="BD938" s="26"/>
      <c r="BE938" s="26"/>
    </row>
    <row r="939" spans="1:57" ht="15.75" customHeight="1" x14ac:dyDescent="0.2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  <c r="AA939" s="26"/>
      <c r="AB939" s="26"/>
      <c r="AC939" s="26"/>
      <c r="AD939" s="26"/>
      <c r="AE939" s="26"/>
      <c r="AF939" s="26"/>
      <c r="AG939" s="26"/>
      <c r="AH939" s="26"/>
      <c r="AI939" s="26"/>
      <c r="AJ939" s="26"/>
      <c r="AK939" s="26"/>
      <c r="AL939" s="26"/>
      <c r="AM939" s="26"/>
      <c r="AN939" s="26"/>
      <c r="AO939" s="26"/>
      <c r="AP939" s="26"/>
      <c r="AQ939" s="26"/>
      <c r="AR939" s="26"/>
      <c r="AS939" s="26"/>
      <c r="AT939" s="26"/>
      <c r="AU939" s="26"/>
      <c r="AV939" s="26"/>
      <c r="AW939" s="26"/>
      <c r="AX939" s="26"/>
      <c r="AY939" s="26"/>
      <c r="AZ939" s="26"/>
      <c r="BA939" s="26"/>
      <c r="BB939" s="26"/>
      <c r="BC939" s="26"/>
      <c r="BD939" s="26"/>
      <c r="BE939" s="26"/>
    </row>
    <row r="940" spans="1:57" ht="15.75" customHeight="1" x14ac:dyDescent="0.2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  <c r="AA940" s="26"/>
      <c r="AB940" s="26"/>
      <c r="AC940" s="26"/>
      <c r="AD940" s="26"/>
      <c r="AE940" s="26"/>
      <c r="AF940" s="26"/>
      <c r="AG940" s="26"/>
      <c r="AH940" s="26"/>
      <c r="AI940" s="26"/>
      <c r="AJ940" s="26"/>
      <c r="AK940" s="26"/>
      <c r="AL940" s="26"/>
      <c r="AM940" s="26"/>
      <c r="AN940" s="26"/>
      <c r="AO940" s="26"/>
      <c r="AP940" s="26"/>
      <c r="AQ940" s="26"/>
      <c r="AR940" s="26"/>
      <c r="AS940" s="26"/>
      <c r="AT940" s="26"/>
      <c r="AU940" s="26"/>
      <c r="AV940" s="26"/>
      <c r="AW940" s="26"/>
      <c r="AX940" s="26"/>
      <c r="AY940" s="26"/>
      <c r="AZ940" s="26"/>
      <c r="BA940" s="26"/>
      <c r="BB940" s="26"/>
      <c r="BC940" s="26"/>
      <c r="BD940" s="26"/>
      <c r="BE940" s="26"/>
    </row>
    <row r="941" spans="1:57" ht="15.75" customHeight="1" x14ac:dyDescent="0.2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  <c r="AA941" s="26"/>
      <c r="AB941" s="26"/>
      <c r="AC941" s="26"/>
      <c r="AD941" s="26"/>
      <c r="AE941" s="26"/>
      <c r="AF941" s="26"/>
      <c r="AG941" s="26"/>
      <c r="AH941" s="26"/>
      <c r="AI941" s="26"/>
      <c r="AJ941" s="26"/>
      <c r="AK941" s="26"/>
      <c r="AL941" s="26"/>
      <c r="AM941" s="26"/>
      <c r="AN941" s="26"/>
      <c r="AO941" s="26"/>
      <c r="AP941" s="26"/>
      <c r="AQ941" s="26"/>
      <c r="AR941" s="26"/>
      <c r="AS941" s="26"/>
      <c r="AT941" s="26"/>
      <c r="AU941" s="26"/>
      <c r="AV941" s="26"/>
      <c r="AW941" s="26"/>
      <c r="AX941" s="26"/>
      <c r="AY941" s="26"/>
      <c r="AZ941" s="26"/>
      <c r="BA941" s="26"/>
      <c r="BB941" s="26"/>
      <c r="BC941" s="26"/>
      <c r="BD941" s="26"/>
      <c r="BE941" s="26"/>
    </row>
    <row r="942" spans="1:57" ht="15.75" customHeight="1" x14ac:dyDescent="0.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  <c r="AA942" s="26"/>
      <c r="AB942" s="26"/>
      <c r="AC942" s="26"/>
      <c r="AD942" s="26"/>
      <c r="AE942" s="26"/>
      <c r="AF942" s="26"/>
      <c r="AG942" s="26"/>
      <c r="AH942" s="26"/>
      <c r="AI942" s="26"/>
      <c r="AJ942" s="26"/>
      <c r="AK942" s="26"/>
      <c r="AL942" s="26"/>
      <c r="AM942" s="26"/>
      <c r="AN942" s="26"/>
      <c r="AO942" s="26"/>
      <c r="AP942" s="26"/>
      <c r="AQ942" s="26"/>
      <c r="AR942" s="26"/>
      <c r="AS942" s="26"/>
      <c r="AT942" s="26"/>
      <c r="AU942" s="26"/>
      <c r="AV942" s="26"/>
      <c r="AW942" s="26"/>
      <c r="AX942" s="26"/>
      <c r="AY942" s="26"/>
      <c r="AZ942" s="26"/>
      <c r="BA942" s="26"/>
      <c r="BB942" s="26"/>
      <c r="BC942" s="26"/>
      <c r="BD942" s="26"/>
      <c r="BE942" s="26"/>
    </row>
    <row r="943" spans="1:57" ht="15.75" customHeight="1" x14ac:dyDescent="0.2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  <c r="AA943" s="26"/>
      <c r="AB943" s="26"/>
      <c r="AC943" s="26"/>
      <c r="AD943" s="26"/>
      <c r="AE943" s="26"/>
      <c r="AF943" s="26"/>
      <c r="AG943" s="26"/>
      <c r="AH943" s="26"/>
      <c r="AI943" s="26"/>
      <c r="AJ943" s="26"/>
      <c r="AK943" s="26"/>
      <c r="AL943" s="26"/>
      <c r="AM943" s="26"/>
      <c r="AN943" s="26"/>
      <c r="AO943" s="26"/>
      <c r="AP943" s="26"/>
      <c r="AQ943" s="26"/>
      <c r="AR943" s="26"/>
      <c r="AS943" s="26"/>
      <c r="AT943" s="26"/>
      <c r="AU943" s="26"/>
      <c r="AV943" s="26"/>
      <c r="AW943" s="26"/>
      <c r="AX943" s="26"/>
      <c r="AY943" s="26"/>
      <c r="AZ943" s="26"/>
      <c r="BA943" s="26"/>
      <c r="BB943" s="26"/>
      <c r="BC943" s="26"/>
      <c r="BD943" s="26"/>
      <c r="BE943" s="26"/>
    </row>
    <row r="944" spans="1:57" ht="15.75" customHeight="1" x14ac:dyDescent="0.2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  <c r="AA944" s="26"/>
      <c r="AB944" s="26"/>
      <c r="AC944" s="26"/>
      <c r="AD944" s="26"/>
      <c r="AE944" s="26"/>
      <c r="AF944" s="26"/>
      <c r="AG944" s="26"/>
      <c r="AH944" s="26"/>
      <c r="AI944" s="26"/>
      <c r="AJ944" s="26"/>
      <c r="AK944" s="26"/>
      <c r="AL944" s="26"/>
      <c r="AM944" s="26"/>
      <c r="AN944" s="26"/>
      <c r="AO944" s="26"/>
      <c r="AP944" s="26"/>
      <c r="AQ944" s="26"/>
      <c r="AR944" s="26"/>
      <c r="AS944" s="26"/>
      <c r="AT944" s="26"/>
      <c r="AU944" s="26"/>
      <c r="AV944" s="26"/>
      <c r="AW944" s="26"/>
      <c r="AX944" s="26"/>
      <c r="AY944" s="26"/>
      <c r="AZ944" s="26"/>
      <c r="BA944" s="26"/>
      <c r="BB944" s="26"/>
      <c r="BC944" s="26"/>
      <c r="BD944" s="26"/>
      <c r="BE944" s="26"/>
    </row>
    <row r="945" spans="1:57" ht="15.75" customHeight="1" x14ac:dyDescent="0.2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  <c r="AA945" s="26"/>
      <c r="AB945" s="26"/>
      <c r="AC945" s="26"/>
      <c r="AD945" s="26"/>
      <c r="AE945" s="26"/>
      <c r="AF945" s="26"/>
      <c r="AG945" s="26"/>
      <c r="AH945" s="26"/>
      <c r="AI945" s="26"/>
      <c r="AJ945" s="26"/>
      <c r="AK945" s="26"/>
      <c r="AL945" s="26"/>
      <c r="AM945" s="26"/>
      <c r="AN945" s="26"/>
      <c r="AO945" s="26"/>
      <c r="AP945" s="26"/>
      <c r="AQ945" s="26"/>
      <c r="AR945" s="26"/>
      <c r="AS945" s="26"/>
      <c r="AT945" s="26"/>
      <c r="AU945" s="26"/>
      <c r="AV945" s="26"/>
      <c r="AW945" s="26"/>
      <c r="AX945" s="26"/>
      <c r="AY945" s="26"/>
      <c r="AZ945" s="26"/>
      <c r="BA945" s="26"/>
      <c r="BB945" s="26"/>
      <c r="BC945" s="26"/>
      <c r="BD945" s="26"/>
      <c r="BE945" s="26"/>
    </row>
    <row r="946" spans="1:57" ht="15.75" customHeight="1" x14ac:dyDescent="0.2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  <c r="AA946" s="26"/>
      <c r="AB946" s="26"/>
      <c r="AC946" s="26"/>
      <c r="AD946" s="26"/>
      <c r="AE946" s="26"/>
      <c r="AF946" s="26"/>
      <c r="AG946" s="26"/>
      <c r="AH946" s="26"/>
      <c r="AI946" s="26"/>
      <c r="AJ946" s="26"/>
      <c r="AK946" s="26"/>
      <c r="AL946" s="26"/>
      <c r="AM946" s="26"/>
      <c r="AN946" s="26"/>
      <c r="AO946" s="26"/>
      <c r="AP946" s="26"/>
      <c r="AQ946" s="26"/>
      <c r="AR946" s="26"/>
      <c r="AS946" s="26"/>
      <c r="AT946" s="26"/>
      <c r="AU946" s="26"/>
      <c r="AV946" s="26"/>
      <c r="AW946" s="26"/>
      <c r="AX946" s="26"/>
      <c r="AY946" s="26"/>
      <c r="AZ946" s="26"/>
      <c r="BA946" s="26"/>
      <c r="BB946" s="26"/>
      <c r="BC946" s="26"/>
      <c r="BD946" s="26"/>
      <c r="BE946" s="26"/>
    </row>
    <row r="947" spans="1:57" ht="15.75" customHeight="1" x14ac:dyDescent="0.2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  <c r="AA947" s="26"/>
      <c r="AB947" s="26"/>
      <c r="AC947" s="26"/>
      <c r="AD947" s="26"/>
      <c r="AE947" s="26"/>
      <c r="AF947" s="26"/>
      <c r="AG947" s="26"/>
      <c r="AH947" s="26"/>
      <c r="AI947" s="26"/>
      <c r="AJ947" s="26"/>
      <c r="AK947" s="26"/>
      <c r="AL947" s="26"/>
      <c r="AM947" s="26"/>
      <c r="AN947" s="26"/>
      <c r="AO947" s="26"/>
      <c r="AP947" s="26"/>
      <c r="AQ947" s="26"/>
      <c r="AR947" s="26"/>
      <c r="AS947" s="26"/>
      <c r="AT947" s="26"/>
      <c r="AU947" s="26"/>
      <c r="AV947" s="26"/>
      <c r="AW947" s="26"/>
      <c r="AX947" s="26"/>
      <c r="AY947" s="26"/>
      <c r="AZ947" s="26"/>
      <c r="BA947" s="26"/>
      <c r="BB947" s="26"/>
      <c r="BC947" s="26"/>
      <c r="BD947" s="26"/>
      <c r="BE947" s="26"/>
    </row>
    <row r="948" spans="1:57" ht="15.75" customHeight="1" x14ac:dyDescent="0.2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  <c r="AA948" s="26"/>
      <c r="AB948" s="26"/>
      <c r="AC948" s="26"/>
      <c r="AD948" s="26"/>
      <c r="AE948" s="26"/>
      <c r="AF948" s="26"/>
      <c r="AG948" s="26"/>
      <c r="AH948" s="26"/>
      <c r="AI948" s="26"/>
      <c r="AJ948" s="26"/>
      <c r="AK948" s="26"/>
      <c r="AL948" s="26"/>
      <c r="AM948" s="26"/>
      <c r="AN948" s="26"/>
      <c r="AO948" s="26"/>
      <c r="AP948" s="26"/>
      <c r="AQ948" s="26"/>
      <c r="AR948" s="26"/>
      <c r="AS948" s="26"/>
      <c r="AT948" s="26"/>
      <c r="AU948" s="26"/>
      <c r="AV948" s="26"/>
      <c r="AW948" s="26"/>
      <c r="AX948" s="26"/>
      <c r="AY948" s="26"/>
      <c r="AZ948" s="26"/>
      <c r="BA948" s="26"/>
      <c r="BB948" s="26"/>
      <c r="BC948" s="26"/>
      <c r="BD948" s="26"/>
      <c r="BE948" s="26"/>
    </row>
    <row r="949" spans="1:57" ht="15.75" customHeight="1" x14ac:dyDescent="0.2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  <c r="AA949" s="26"/>
      <c r="AB949" s="26"/>
      <c r="AC949" s="26"/>
      <c r="AD949" s="26"/>
      <c r="AE949" s="26"/>
      <c r="AF949" s="26"/>
      <c r="AG949" s="26"/>
      <c r="AH949" s="26"/>
      <c r="AI949" s="26"/>
      <c r="AJ949" s="26"/>
      <c r="AK949" s="26"/>
      <c r="AL949" s="26"/>
      <c r="AM949" s="26"/>
      <c r="AN949" s="26"/>
      <c r="AO949" s="26"/>
      <c r="AP949" s="26"/>
      <c r="AQ949" s="26"/>
      <c r="AR949" s="26"/>
      <c r="AS949" s="26"/>
      <c r="AT949" s="26"/>
      <c r="AU949" s="26"/>
      <c r="AV949" s="26"/>
      <c r="AW949" s="26"/>
      <c r="AX949" s="26"/>
      <c r="AY949" s="26"/>
      <c r="AZ949" s="26"/>
      <c r="BA949" s="26"/>
      <c r="BB949" s="26"/>
      <c r="BC949" s="26"/>
      <c r="BD949" s="26"/>
      <c r="BE949" s="26"/>
    </row>
    <row r="950" spans="1:57" ht="15.75" customHeight="1" x14ac:dyDescent="0.2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  <c r="AA950" s="26"/>
      <c r="AB950" s="26"/>
      <c r="AC950" s="26"/>
      <c r="AD950" s="26"/>
      <c r="AE950" s="26"/>
      <c r="AF950" s="26"/>
      <c r="AG950" s="26"/>
      <c r="AH950" s="26"/>
      <c r="AI950" s="26"/>
      <c r="AJ950" s="26"/>
      <c r="AK950" s="26"/>
      <c r="AL950" s="26"/>
      <c r="AM950" s="26"/>
      <c r="AN950" s="26"/>
      <c r="AO950" s="26"/>
      <c r="AP950" s="26"/>
      <c r="AQ950" s="26"/>
      <c r="AR950" s="26"/>
      <c r="AS950" s="26"/>
      <c r="AT950" s="26"/>
      <c r="AU950" s="26"/>
      <c r="AV950" s="26"/>
      <c r="AW950" s="26"/>
      <c r="AX950" s="26"/>
      <c r="AY950" s="26"/>
      <c r="AZ950" s="26"/>
      <c r="BA950" s="26"/>
      <c r="BB950" s="26"/>
      <c r="BC950" s="26"/>
      <c r="BD950" s="26"/>
      <c r="BE950" s="26"/>
    </row>
    <row r="951" spans="1:57" ht="15.75" customHeight="1" x14ac:dyDescent="0.2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  <c r="AA951" s="26"/>
      <c r="AB951" s="26"/>
      <c r="AC951" s="26"/>
      <c r="AD951" s="26"/>
      <c r="AE951" s="26"/>
      <c r="AF951" s="26"/>
      <c r="AG951" s="26"/>
      <c r="AH951" s="26"/>
      <c r="AI951" s="26"/>
      <c r="AJ951" s="26"/>
      <c r="AK951" s="26"/>
      <c r="AL951" s="26"/>
      <c r="AM951" s="26"/>
      <c r="AN951" s="26"/>
      <c r="AO951" s="26"/>
      <c r="AP951" s="26"/>
      <c r="AQ951" s="26"/>
      <c r="AR951" s="26"/>
      <c r="AS951" s="26"/>
      <c r="AT951" s="26"/>
      <c r="AU951" s="26"/>
      <c r="AV951" s="26"/>
      <c r="AW951" s="26"/>
      <c r="AX951" s="26"/>
      <c r="AY951" s="26"/>
      <c r="AZ951" s="26"/>
      <c r="BA951" s="26"/>
      <c r="BB951" s="26"/>
      <c r="BC951" s="26"/>
      <c r="BD951" s="26"/>
      <c r="BE951" s="26"/>
    </row>
    <row r="952" spans="1:57" ht="15.75" customHeight="1" x14ac:dyDescent="0.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  <c r="AA952" s="26"/>
      <c r="AB952" s="26"/>
      <c r="AC952" s="26"/>
      <c r="AD952" s="26"/>
      <c r="AE952" s="26"/>
      <c r="AF952" s="26"/>
      <c r="AG952" s="26"/>
      <c r="AH952" s="26"/>
      <c r="AI952" s="26"/>
      <c r="AJ952" s="26"/>
      <c r="AK952" s="26"/>
      <c r="AL952" s="26"/>
      <c r="AM952" s="26"/>
      <c r="AN952" s="26"/>
      <c r="AO952" s="26"/>
      <c r="AP952" s="26"/>
      <c r="AQ952" s="26"/>
      <c r="AR952" s="26"/>
      <c r="AS952" s="26"/>
      <c r="AT952" s="26"/>
      <c r="AU952" s="26"/>
      <c r="AV952" s="26"/>
      <c r="AW952" s="26"/>
      <c r="AX952" s="26"/>
      <c r="AY952" s="26"/>
      <c r="AZ952" s="26"/>
      <c r="BA952" s="26"/>
      <c r="BB952" s="26"/>
      <c r="BC952" s="26"/>
      <c r="BD952" s="26"/>
      <c r="BE952" s="26"/>
    </row>
    <row r="953" spans="1:57" ht="15.75" customHeight="1" x14ac:dyDescent="0.2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  <c r="AA953" s="26"/>
      <c r="AB953" s="26"/>
      <c r="AC953" s="26"/>
      <c r="AD953" s="26"/>
      <c r="AE953" s="26"/>
      <c r="AF953" s="26"/>
      <c r="AG953" s="26"/>
      <c r="AH953" s="26"/>
      <c r="AI953" s="26"/>
      <c r="AJ953" s="26"/>
      <c r="AK953" s="26"/>
      <c r="AL953" s="26"/>
      <c r="AM953" s="26"/>
      <c r="AN953" s="26"/>
      <c r="AO953" s="26"/>
      <c r="AP953" s="26"/>
      <c r="AQ953" s="26"/>
      <c r="AR953" s="26"/>
      <c r="AS953" s="26"/>
      <c r="AT953" s="26"/>
      <c r="AU953" s="26"/>
      <c r="AV953" s="26"/>
      <c r="AW953" s="26"/>
      <c r="AX953" s="26"/>
      <c r="AY953" s="26"/>
      <c r="AZ953" s="26"/>
      <c r="BA953" s="26"/>
      <c r="BB953" s="26"/>
      <c r="BC953" s="26"/>
      <c r="BD953" s="26"/>
      <c r="BE953" s="26"/>
    </row>
    <row r="954" spans="1:57" ht="15.75" customHeight="1" x14ac:dyDescent="0.2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  <c r="AA954" s="26"/>
      <c r="AB954" s="26"/>
      <c r="AC954" s="26"/>
      <c r="AD954" s="26"/>
      <c r="AE954" s="26"/>
      <c r="AF954" s="26"/>
      <c r="AG954" s="26"/>
      <c r="AH954" s="26"/>
      <c r="AI954" s="26"/>
      <c r="AJ954" s="26"/>
      <c r="AK954" s="26"/>
      <c r="AL954" s="26"/>
      <c r="AM954" s="26"/>
      <c r="AN954" s="26"/>
      <c r="AO954" s="26"/>
      <c r="AP954" s="26"/>
      <c r="AQ954" s="26"/>
      <c r="AR954" s="26"/>
      <c r="AS954" s="26"/>
      <c r="AT954" s="26"/>
      <c r="AU954" s="26"/>
      <c r="AV954" s="26"/>
      <c r="AW954" s="26"/>
      <c r="AX954" s="26"/>
      <c r="AY954" s="26"/>
      <c r="AZ954" s="26"/>
      <c r="BA954" s="26"/>
      <c r="BB954" s="26"/>
      <c r="BC954" s="26"/>
      <c r="BD954" s="26"/>
      <c r="BE954" s="26"/>
    </row>
    <row r="955" spans="1:57" ht="15.75" customHeight="1" x14ac:dyDescent="0.2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  <c r="AA955" s="26"/>
      <c r="AB955" s="26"/>
      <c r="AC955" s="26"/>
      <c r="AD955" s="26"/>
      <c r="AE955" s="26"/>
      <c r="AF955" s="26"/>
      <c r="AG955" s="26"/>
      <c r="AH955" s="26"/>
      <c r="AI955" s="26"/>
      <c r="AJ955" s="26"/>
      <c r="AK955" s="26"/>
      <c r="AL955" s="26"/>
      <c r="AM955" s="26"/>
      <c r="AN955" s="26"/>
      <c r="AO955" s="26"/>
      <c r="AP955" s="26"/>
      <c r="AQ955" s="26"/>
      <c r="AR955" s="26"/>
      <c r="AS955" s="26"/>
      <c r="AT955" s="26"/>
      <c r="AU955" s="26"/>
      <c r="AV955" s="26"/>
      <c r="AW955" s="26"/>
      <c r="AX955" s="26"/>
      <c r="AY955" s="26"/>
      <c r="AZ955" s="26"/>
      <c r="BA955" s="26"/>
      <c r="BB955" s="26"/>
      <c r="BC955" s="26"/>
      <c r="BD955" s="26"/>
      <c r="BE955" s="26"/>
    </row>
    <row r="956" spans="1:57" ht="15.75" customHeight="1" x14ac:dyDescent="0.2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  <c r="AA956" s="26"/>
      <c r="AB956" s="26"/>
      <c r="AC956" s="26"/>
      <c r="AD956" s="26"/>
      <c r="AE956" s="26"/>
      <c r="AF956" s="26"/>
      <c r="AG956" s="26"/>
      <c r="AH956" s="26"/>
      <c r="AI956" s="26"/>
      <c r="AJ956" s="26"/>
      <c r="AK956" s="26"/>
      <c r="AL956" s="26"/>
      <c r="AM956" s="26"/>
      <c r="AN956" s="26"/>
      <c r="AO956" s="26"/>
      <c r="AP956" s="26"/>
      <c r="AQ956" s="26"/>
      <c r="AR956" s="26"/>
      <c r="AS956" s="26"/>
      <c r="AT956" s="26"/>
      <c r="AU956" s="26"/>
      <c r="AV956" s="26"/>
      <c r="AW956" s="26"/>
      <c r="AX956" s="26"/>
      <c r="AY956" s="26"/>
      <c r="AZ956" s="26"/>
      <c r="BA956" s="26"/>
      <c r="BB956" s="26"/>
      <c r="BC956" s="26"/>
      <c r="BD956" s="26"/>
      <c r="BE956" s="26"/>
    </row>
    <row r="957" spans="1:57" ht="15.75" customHeight="1" x14ac:dyDescent="0.2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  <c r="AA957" s="26"/>
      <c r="AB957" s="26"/>
      <c r="AC957" s="26"/>
      <c r="AD957" s="26"/>
      <c r="AE957" s="26"/>
      <c r="AF957" s="26"/>
      <c r="AG957" s="26"/>
      <c r="AH957" s="26"/>
      <c r="AI957" s="26"/>
      <c r="AJ957" s="26"/>
      <c r="AK957" s="26"/>
      <c r="AL957" s="26"/>
      <c r="AM957" s="26"/>
      <c r="AN957" s="26"/>
      <c r="AO957" s="26"/>
      <c r="AP957" s="26"/>
      <c r="AQ957" s="26"/>
      <c r="AR957" s="26"/>
      <c r="AS957" s="26"/>
      <c r="AT957" s="26"/>
      <c r="AU957" s="26"/>
      <c r="AV957" s="26"/>
      <c r="AW957" s="26"/>
      <c r="AX957" s="26"/>
      <c r="AY957" s="26"/>
      <c r="AZ957" s="26"/>
      <c r="BA957" s="26"/>
      <c r="BB957" s="26"/>
      <c r="BC957" s="26"/>
      <c r="BD957" s="26"/>
      <c r="BE957" s="26"/>
    </row>
    <row r="958" spans="1:57" ht="15.75" customHeight="1" x14ac:dyDescent="0.2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  <c r="AA958" s="26"/>
      <c r="AB958" s="26"/>
      <c r="AC958" s="26"/>
      <c r="AD958" s="26"/>
      <c r="AE958" s="26"/>
      <c r="AF958" s="26"/>
      <c r="AG958" s="26"/>
      <c r="AH958" s="26"/>
      <c r="AI958" s="26"/>
      <c r="AJ958" s="26"/>
      <c r="AK958" s="26"/>
      <c r="AL958" s="26"/>
      <c r="AM958" s="26"/>
      <c r="AN958" s="26"/>
      <c r="AO958" s="26"/>
      <c r="AP958" s="26"/>
      <c r="AQ958" s="26"/>
      <c r="AR958" s="26"/>
      <c r="AS958" s="26"/>
      <c r="AT958" s="26"/>
      <c r="AU958" s="26"/>
      <c r="AV958" s="26"/>
      <c r="AW958" s="26"/>
      <c r="AX958" s="26"/>
      <c r="AY958" s="26"/>
      <c r="AZ958" s="26"/>
      <c r="BA958" s="26"/>
      <c r="BB958" s="26"/>
      <c r="BC958" s="26"/>
      <c r="BD958" s="26"/>
      <c r="BE958" s="26"/>
    </row>
    <row r="959" spans="1:57" ht="15.75" customHeight="1" x14ac:dyDescent="0.2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  <c r="AA959" s="26"/>
      <c r="AB959" s="26"/>
      <c r="AC959" s="26"/>
      <c r="AD959" s="26"/>
      <c r="AE959" s="26"/>
      <c r="AF959" s="26"/>
      <c r="AG959" s="26"/>
      <c r="AH959" s="26"/>
      <c r="AI959" s="26"/>
      <c r="AJ959" s="26"/>
      <c r="AK959" s="26"/>
      <c r="AL959" s="26"/>
      <c r="AM959" s="26"/>
      <c r="AN959" s="26"/>
      <c r="AO959" s="26"/>
      <c r="AP959" s="26"/>
      <c r="AQ959" s="26"/>
      <c r="AR959" s="26"/>
      <c r="AS959" s="26"/>
      <c r="AT959" s="26"/>
      <c r="AU959" s="26"/>
      <c r="AV959" s="26"/>
      <c r="AW959" s="26"/>
      <c r="AX959" s="26"/>
      <c r="AY959" s="26"/>
      <c r="AZ959" s="26"/>
      <c r="BA959" s="26"/>
      <c r="BB959" s="26"/>
      <c r="BC959" s="26"/>
      <c r="BD959" s="26"/>
      <c r="BE959" s="26"/>
    </row>
    <row r="960" spans="1:57" ht="15.75" customHeight="1" x14ac:dyDescent="0.2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  <c r="AA960" s="26"/>
      <c r="AB960" s="26"/>
      <c r="AC960" s="26"/>
      <c r="AD960" s="26"/>
      <c r="AE960" s="26"/>
      <c r="AF960" s="26"/>
      <c r="AG960" s="26"/>
      <c r="AH960" s="26"/>
      <c r="AI960" s="26"/>
      <c r="AJ960" s="26"/>
      <c r="AK960" s="26"/>
      <c r="AL960" s="26"/>
      <c r="AM960" s="26"/>
      <c r="AN960" s="26"/>
      <c r="AO960" s="26"/>
      <c r="AP960" s="26"/>
      <c r="AQ960" s="26"/>
      <c r="AR960" s="26"/>
      <c r="AS960" s="26"/>
      <c r="AT960" s="26"/>
      <c r="AU960" s="26"/>
      <c r="AV960" s="26"/>
      <c r="AW960" s="26"/>
      <c r="AX960" s="26"/>
      <c r="AY960" s="26"/>
      <c r="AZ960" s="26"/>
      <c r="BA960" s="26"/>
      <c r="BB960" s="26"/>
      <c r="BC960" s="26"/>
      <c r="BD960" s="26"/>
      <c r="BE960" s="26"/>
    </row>
    <row r="961" spans="1:57" ht="15.75" customHeight="1" x14ac:dyDescent="0.2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  <c r="AA961" s="26"/>
      <c r="AB961" s="26"/>
      <c r="AC961" s="26"/>
      <c r="AD961" s="26"/>
      <c r="AE961" s="26"/>
      <c r="AF961" s="26"/>
      <c r="AG961" s="26"/>
      <c r="AH961" s="26"/>
      <c r="AI961" s="26"/>
      <c r="AJ961" s="26"/>
      <c r="AK961" s="26"/>
      <c r="AL961" s="26"/>
      <c r="AM961" s="26"/>
      <c r="AN961" s="26"/>
      <c r="AO961" s="26"/>
      <c r="AP961" s="26"/>
      <c r="AQ961" s="26"/>
      <c r="AR961" s="26"/>
      <c r="AS961" s="26"/>
      <c r="AT961" s="26"/>
      <c r="AU961" s="26"/>
      <c r="AV961" s="26"/>
      <c r="AW961" s="26"/>
      <c r="AX961" s="26"/>
      <c r="AY961" s="26"/>
      <c r="AZ961" s="26"/>
      <c r="BA961" s="26"/>
      <c r="BB961" s="26"/>
      <c r="BC961" s="26"/>
      <c r="BD961" s="26"/>
      <c r="BE961" s="26"/>
    </row>
    <row r="962" spans="1:57" ht="15.75" customHeight="1" x14ac:dyDescent="0.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  <c r="AA962" s="26"/>
      <c r="AB962" s="26"/>
      <c r="AC962" s="26"/>
      <c r="AD962" s="26"/>
      <c r="AE962" s="26"/>
      <c r="AF962" s="26"/>
      <c r="AG962" s="26"/>
      <c r="AH962" s="26"/>
      <c r="AI962" s="26"/>
      <c r="AJ962" s="26"/>
      <c r="AK962" s="26"/>
      <c r="AL962" s="26"/>
      <c r="AM962" s="26"/>
      <c r="AN962" s="26"/>
      <c r="AO962" s="26"/>
      <c r="AP962" s="26"/>
      <c r="AQ962" s="26"/>
      <c r="AR962" s="26"/>
      <c r="AS962" s="26"/>
      <c r="AT962" s="26"/>
      <c r="AU962" s="26"/>
      <c r="AV962" s="26"/>
      <c r="AW962" s="26"/>
      <c r="AX962" s="26"/>
      <c r="AY962" s="26"/>
      <c r="AZ962" s="26"/>
      <c r="BA962" s="26"/>
      <c r="BB962" s="26"/>
      <c r="BC962" s="26"/>
      <c r="BD962" s="26"/>
      <c r="BE962" s="26"/>
    </row>
    <row r="963" spans="1:57" ht="15.75" customHeight="1" x14ac:dyDescent="0.2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  <c r="AA963" s="26"/>
      <c r="AB963" s="26"/>
      <c r="AC963" s="26"/>
      <c r="AD963" s="26"/>
      <c r="AE963" s="26"/>
      <c r="AF963" s="26"/>
      <c r="AG963" s="26"/>
      <c r="AH963" s="26"/>
      <c r="AI963" s="26"/>
      <c r="AJ963" s="26"/>
      <c r="AK963" s="26"/>
      <c r="AL963" s="26"/>
      <c r="AM963" s="26"/>
      <c r="AN963" s="26"/>
      <c r="AO963" s="26"/>
      <c r="AP963" s="26"/>
      <c r="AQ963" s="26"/>
      <c r="AR963" s="26"/>
      <c r="AS963" s="26"/>
      <c r="AT963" s="26"/>
      <c r="AU963" s="26"/>
      <c r="AV963" s="26"/>
      <c r="AW963" s="26"/>
      <c r="AX963" s="26"/>
      <c r="AY963" s="26"/>
      <c r="AZ963" s="26"/>
      <c r="BA963" s="26"/>
      <c r="BB963" s="26"/>
      <c r="BC963" s="26"/>
      <c r="BD963" s="26"/>
      <c r="BE963" s="26"/>
    </row>
    <row r="964" spans="1:57" ht="15.75" customHeight="1" x14ac:dyDescent="0.2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  <c r="AA964" s="26"/>
      <c r="AB964" s="26"/>
      <c r="AC964" s="26"/>
      <c r="AD964" s="26"/>
      <c r="AE964" s="26"/>
      <c r="AF964" s="26"/>
      <c r="AG964" s="26"/>
      <c r="AH964" s="26"/>
      <c r="AI964" s="26"/>
      <c r="AJ964" s="26"/>
      <c r="AK964" s="26"/>
      <c r="AL964" s="26"/>
      <c r="AM964" s="26"/>
      <c r="AN964" s="26"/>
      <c r="AO964" s="26"/>
      <c r="AP964" s="26"/>
      <c r="AQ964" s="26"/>
      <c r="AR964" s="26"/>
      <c r="AS964" s="26"/>
      <c r="AT964" s="26"/>
      <c r="AU964" s="26"/>
      <c r="AV964" s="26"/>
      <c r="AW964" s="26"/>
      <c r="AX964" s="26"/>
      <c r="AY964" s="26"/>
      <c r="AZ964" s="26"/>
      <c r="BA964" s="26"/>
      <c r="BB964" s="26"/>
      <c r="BC964" s="26"/>
      <c r="BD964" s="26"/>
      <c r="BE964" s="26"/>
    </row>
    <row r="965" spans="1:57" ht="15.75" customHeight="1" x14ac:dyDescent="0.2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  <c r="AA965" s="26"/>
      <c r="AB965" s="26"/>
      <c r="AC965" s="26"/>
      <c r="AD965" s="26"/>
      <c r="AE965" s="26"/>
      <c r="AF965" s="26"/>
      <c r="AG965" s="26"/>
      <c r="AH965" s="26"/>
      <c r="AI965" s="26"/>
      <c r="AJ965" s="26"/>
      <c r="AK965" s="26"/>
      <c r="AL965" s="26"/>
      <c r="AM965" s="26"/>
      <c r="AN965" s="26"/>
      <c r="AO965" s="26"/>
      <c r="AP965" s="26"/>
      <c r="AQ965" s="26"/>
      <c r="AR965" s="26"/>
      <c r="AS965" s="26"/>
      <c r="AT965" s="26"/>
      <c r="AU965" s="26"/>
      <c r="AV965" s="26"/>
      <c r="AW965" s="26"/>
      <c r="AX965" s="26"/>
      <c r="AY965" s="26"/>
      <c r="AZ965" s="26"/>
      <c r="BA965" s="26"/>
      <c r="BB965" s="26"/>
      <c r="BC965" s="26"/>
      <c r="BD965" s="26"/>
      <c r="BE965" s="26"/>
    </row>
    <row r="966" spans="1:57" ht="15.75" customHeight="1" x14ac:dyDescent="0.2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  <c r="AA966" s="26"/>
      <c r="AB966" s="26"/>
      <c r="AC966" s="26"/>
      <c r="AD966" s="26"/>
      <c r="AE966" s="26"/>
      <c r="AF966" s="26"/>
      <c r="AG966" s="26"/>
      <c r="AH966" s="26"/>
      <c r="AI966" s="26"/>
      <c r="AJ966" s="26"/>
      <c r="AK966" s="26"/>
      <c r="AL966" s="26"/>
      <c r="AM966" s="26"/>
      <c r="AN966" s="26"/>
      <c r="AO966" s="26"/>
      <c r="AP966" s="26"/>
      <c r="AQ966" s="26"/>
      <c r="AR966" s="26"/>
      <c r="AS966" s="26"/>
      <c r="AT966" s="26"/>
      <c r="AU966" s="26"/>
      <c r="AV966" s="26"/>
      <c r="AW966" s="26"/>
      <c r="AX966" s="26"/>
      <c r="AY966" s="26"/>
      <c r="AZ966" s="26"/>
      <c r="BA966" s="26"/>
      <c r="BB966" s="26"/>
      <c r="BC966" s="26"/>
      <c r="BD966" s="26"/>
      <c r="BE966" s="26"/>
    </row>
    <row r="967" spans="1:57" ht="15.75" customHeight="1" x14ac:dyDescent="0.2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  <c r="AA967" s="26"/>
      <c r="AB967" s="26"/>
      <c r="AC967" s="26"/>
      <c r="AD967" s="26"/>
      <c r="AE967" s="26"/>
      <c r="AF967" s="26"/>
      <c r="AG967" s="26"/>
      <c r="AH967" s="26"/>
      <c r="AI967" s="26"/>
      <c r="AJ967" s="26"/>
      <c r="AK967" s="26"/>
      <c r="AL967" s="26"/>
      <c r="AM967" s="26"/>
      <c r="AN967" s="26"/>
      <c r="AO967" s="26"/>
      <c r="AP967" s="26"/>
      <c r="AQ967" s="26"/>
      <c r="AR967" s="26"/>
      <c r="AS967" s="26"/>
      <c r="AT967" s="26"/>
      <c r="AU967" s="26"/>
      <c r="AV967" s="26"/>
      <c r="AW967" s="26"/>
      <c r="AX967" s="26"/>
      <c r="AY967" s="26"/>
      <c r="AZ967" s="26"/>
      <c r="BA967" s="26"/>
      <c r="BB967" s="26"/>
      <c r="BC967" s="26"/>
      <c r="BD967" s="26"/>
      <c r="BE967" s="26"/>
    </row>
    <row r="968" spans="1:57" ht="15.75" customHeight="1" x14ac:dyDescent="0.2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  <c r="AA968" s="26"/>
      <c r="AB968" s="26"/>
      <c r="AC968" s="26"/>
      <c r="AD968" s="26"/>
      <c r="AE968" s="26"/>
      <c r="AF968" s="26"/>
      <c r="AG968" s="26"/>
      <c r="AH968" s="26"/>
      <c r="AI968" s="26"/>
      <c r="AJ968" s="26"/>
      <c r="AK968" s="26"/>
      <c r="AL968" s="26"/>
      <c r="AM968" s="26"/>
      <c r="AN968" s="26"/>
      <c r="AO968" s="26"/>
      <c r="AP968" s="26"/>
      <c r="AQ968" s="26"/>
      <c r="AR968" s="26"/>
      <c r="AS968" s="26"/>
      <c r="AT968" s="26"/>
      <c r="AU968" s="26"/>
      <c r="AV968" s="26"/>
      <c r="AW968" s="26"/>
      <c r="AX968" s="26"/>
      <c r="AY968" s="26"/>
      <c r="AZ968" s="26"/>
      <c r="BA968" s="26"/>
      <c r="BB968" s="26"/>
      <c r="BC968" s="26"/>
      <c r="BD968" s="26"/>
      <c r="BE968" s="26"/>
    </row>
    <row r="969" spans="1:57" ht="15.75" customHeight="1" x14ac:dyDescent="0.2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  <c r="AA969" s="26"/>
      <c r="AB969" s="26"/>
      <c r="AC969" s="26"/>
      <c r="AD969" s="26"/>
      <c r="AE969" s="26"/>
      <c r="AF969" s="26"/>
      <c r="AG969" s="26"/>
      <c r="AH969" s="26"/>
      <c r="AI969" s="26"/>
      <c r="AJ969" s="26"/>
      <c r="AK969" s="26"/>
      <c r="AL969" s="26"/>
      <c r="AM969" s="26"/>
      <c r="AN969" s="26"/>
      <c r="AO969" s="26"/>
      <c r="AP969" s="26"/>
      <c r="AQ969" s="26"/>
      <c r="AR969" s="26"/>
      <c r="AS969" s="26"/>
      <c r="AT969" s="26"/>
      <c r="AU969" s="26"/>
      <c r="AV969" s="26"/>
      <c r="AW969" s="26"/>
      <c r="AX969" s="26"/>
      <c r="AY969" s="26"/>
      <c r="AZ969" s="26"/>
      <c r="BA969" s="26"/>
      <c r="BB969" s="26"/>
      <c r="BC969" s="26"/>
      <c r="BD969" s="26"/>
      <c r="BE969" s="26"/>
    </row>
    <row r="970" spans="1:57" ht="15.75" customHeight="1" x14ac:dyDescent="0.2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  <c r="AA970" s="26"/>
      <c r="AB970" s="26"/>
      <c r="AC970" s="26"/>
      <c r="AD970" s="26"/>
      <c r="AE970" s="26"/>
      <c r="AF970" s="26"/>
      <c r="AG970" s="26"/>
      <c r="AH970" s="26"/>
      <c r="AI970" s="26"/>
      <c r="AJ970" s="26"/>
      <c r="AK970" s="26"/>
      <c r="AL970" s="26"/>
      <c r="AM970" s="26"/>
      <c r="AN970" s="26"/>
      <c r="AO970" s="26"/>
      <c r="AP970" s="26"/>
      <c r="AQ970" s="26"/>
      <c r="AR970" s="26"/>
      <c r="AS970" s="26"/>
      <c r="AT970" s="26"/>
      <c r="AU970" s="26"/>
      <c r="AV970" s="26"/>
      <c r="AW970" s="26"/>
      <c r="AX970" s="26"/>
      <c r="AY970" s="26"/>
      <c r="AZ970" s="26"/>
      <c r="BA970" s="26"/>
      <c r="BB970" s="26"/>
      <c r="BC970" s="26"/>
      <c r="BD970" s="26"/>
      <c r="BE970" s="26"/>
    </row>
    <row r="971" spans="1:57" ht="15.75" customHeight="1" x14ac:dyDescent="0.2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  <c r="AA971" s="26"/>
      <c r="AB971" s="26"/>
      <c r="AC971" s="26"/>
      <c r="AD971" s="26"/>
      <c r="AE971" s="26"/>
      <c r="AF971" s="26"/>
      <c r="AG971" s="26"/>
      <c r="AH971" s="26"/>
      <c r="AI971" s="26"/>
      <c r="AJ971" s="26"/>
      <c r="AK971" s="26"/>
      <c r="AL971" s="26"/>
      <c r="AM971" s="26"/>
      <c r="AN971" s="26"/>
      <c r="AO971" s="26"/>
      <c r="AP971" s="26"/>
      <c r="AQ971" s="26"/>
      <c r="AR971" s="26"/>
      <c r="AS971" s="26"/>
      <c r="AT971" s="26"/>
      <c r="AU971" s="26"/>
      <c r="AV971" s="26"/>
      <c r="AW971" s="26"/>
      <c r="AX971" s="26"/>
      <c r="AY971" s="26"/>
      <c r="AZ971" s="26"/>
      <c r="BA971" s="26"/>
      <c r="BB971" s="26"/>
      <c r="BC971" s="26"/>
      <c r="BD971" s="26"/>
      <c r="BE971" s="26"/>
    </row>
    <row r="972" spans="1:57" ht="15.75" customHeight="1" x14ac:dyDescent="0.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  <c r="AA972" s="26"/>
      <c r="AB972" s="26"/>
      <c r="AC972" s="26"/>
      <c r="AD972" s="26"/>
      <c r="AE972" s="26"/>
      <c r="AF972" s="26"/>
      <c r="AG972" s="26"/>
      <c r="AH972" s="26"/>
      <c r="AI972" s="26"/>
      <c r="AJ972" s="26"/>
      <c r="AK972" s="26"/>
      <c r="AL972" s="26"/>
      <c r="AM972" s="26"/>
      <c r="AN972" s="26"/>
      <c r="AO972" s="26"/>
      <c r="AP972" s="26"/>
      <c r="AQ972" s="26"/>
      <c r="AR972" s="26"/>
      <c r="AS972" s="26"/>
      <c r="AT972" s="26"/>
      <c r="AU972" s="26"/>
      <c r="AV972" s="26"/>
      <c r="AW972" s="26"/>
      <c r="AX972" s="26"/>
      <c r="AY972" s="26"/>
      <c r="AZ972" s="26"/>
      <c r="BA972" s="26"/>
      <c r="BB972" s="26"/>
      <c r="BC972" s="26"/>
      <c r="BD972" s="26"/>
      <c r="BE972" s="26"/>
    </row>
    <row r="973" spans="1:57" ht="15.75" customHeight="1" x14ac:dyDescent="0.2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  <c r="AA973" s="26"/>
      <c r="AB973" s="26"/>
      <c r="AC973" s="26"/>
      <c r="AD973" s="26"/>
      <c r="AE973" s="26"/>
      <c r="AF973" s="26"/>
      <c r="AG973" s="26"/>
      <c r="AH973" s="26"/>
      <c r="AI973" s="26"/>
      <c r="AJ973" s="26"/>
      <c r="AK973" s="26"/>
      <c r="AL973" s="26"/>
      <c r="AM973" s="26"/>
      <c r="AN973" s="26"/>
      <c r="AO973" s="26"/>
      <c r="AP973" s="26"/>
      <c r="AQ973" s="26"/>
      <c r="AR973" s="26"/>
      <c r="AS973" s="26"/>
      <c r="AT973" s="26"/>
      <c r="AU973" s="26"/>
      <c r="AV973" s="26"/>
      <c r="AW973" s="26"/>
      <c r="AX973" s="26"/>
      <c r="AY973" s="26"/>
      <c r="AZ973" s="26"/>
      <c r="BA973" s="26"/>
      <c r="BB973" s="26"/>
      <c r="BC973" s="26"/>
      <c r="BD973" s="26"/>
      <c r="BE973" s="26"/>
    </row>
    <row r="974" spans="1:57" ht="15.75" customHeight="1" x14ac:dyDescent="0.2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  <c r="AA974" s="26"/>
      <c r="AB974" s="26"/>
      <c r="AC974" s="26"/>
      <c r="AD974" s="26"/>
      <c r="AE974" s="26"/>
      <c r="AF974" s="26"/>
      <c r="AG974" s="26"/>
      <c r="AH974" s="26"/>
      <c r="AI974" s="26"/>
      <c r="AJ974" s="26"/>
      <c r="AK974" s="26"/>
      <c r="AL974" s="26"/>
      <c r="AM974" s="26"/>
      <c r="AN974" s="26"/>
      <c r="AO974" s="26"/>
      <c r="AP974" s="26"/>
      <c r="AQ974" s="26"/>
      <c r="AR974" s="26"/>
      <c r="AS974" s="26"/>
      <c r="AT974" s="26"/>
      <c r="AU974" s="26"/>
      <c r="AV974" s="26"/>
      <c r="AW974" s="26"/>
      <c r="AX974" s="26"/>
      <c r="AY974" s="26"/>
      <c r="AZ974" s="26"/>
      <c r="BA974" s="26"/>
      <c r="BB974" s="26"/>
      <c r="BC974" s="26"/>
      <c r="BD974" s="26"/>
      <c r="BE974" s="26"/>
    </row>
    <row r="975" spans="1:57" ht="15.75" customHeight="1" x14ac:dyDescent="0.2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  <c r="AA975" s="26"/>
      <c r="AB975" s="26"/>
      <c r="AC975" s="26"/>
      <c r="AD975" s="26"/>
      <c r="AE975" s="26"/>
      <c r="AF975" s="26"/>
      <c r="AG975" s="26"/>
      <c r="AH975" s="26"/>
      <c r="AI975" s="26"/>
      <c r="AJ975" s="26"/>
      <c r="AK975" s="26"/>
      <c r="AL975" s="26"/>
      <c r="AM975" s="26"/>
      <c r="AN975" s="26"/>
      <c r="AO975" s="26"/>
      <c r="AP975" s="26"/>
      <c r="AQ975" s="26"/>
      <c r="AR975" s="26"/>
      <c r="AS975" s="26"/>
      <c r="AT975" s="26"/>
      <c r="AU975" s="26"/>
      <c r="AV975" s="26"/>
      <c r="AW975" s="26"/>
      <c r="AX975" s="26"/>
      <c r="AY975" s="26"/>
      <c r="AZ975" s="26"/>
      <c r="BA975" s="26"/>
      <c r="BB975" s="26"/>
      <c r="BC975" s="26"/>
      <c r="BD975" s="26"/>
      <c r="BE975" s="26"/>
    </row>
    <row r="976" spans="1:57" ht="15.75" customHeight="1" x14ac:dyDescent="0.2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  <c r="AA976" s="26"/>
      <c r="AB976" s="26"/>
      <c r="AC976" s="26"/>
      <c r="AD976" s="26"/>
      <c r="AE976" s="26"/>
      <c r="AF976" s="26"/>
      <c r="AG976" s="26"/>
      <c r="AH976" s="26"/>
      <c r="AI976" s="26"/>
      <c r="AJ976" s="26"/>
      <c r="AK976" s="26"/>
      <c r="AL976" s="26"/>
      <c r="AM976" s="26"/>
      <c r="AN976" s="26"/>
      <c r="AO976" s="26"/>
      <c r="AP976" s="26"/>
      <c r="AQ976" s="26"/>
      <c r="AR976" s="26"/>
      <c r="AS976" s="26"/>
      <c r="AT976" s="26"/>
      <c r="AU976" s="26"/>
      <c r="AV976" s="26"/>
      <c r="AW976" s="26"/>
      <c r="AX976" s="26"/>
      <c r="AY976" s="26"/>
      <c r="AZ976" s="26"/>
      <c r="BA976" s="26"/>
      <c r="BB976" s="26"/>
      <c r="BC976" s="26"/>
      <c r="BD976" s="26"/>
      <c r="BE976" s="26"/>
    </row>
    <row r="977" spans="1:57" ht="15.75" customHeight="1" x14ac:dyDescent="0.2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  <c r="AA977" s="26"/>
      <c r="AB977" s="26"/>
      <c r="AC977" s="26"/>
      <c r="AD977" s="26"/>
      <c r="AE977" s="26"/>
      <c r="AF977" s="26"/>
      <c r="AG977" s="26"/>
      <c r="AH977" s="26"/>
      <c r="AI977" s="26"/>
      <c r="AJ977" s="26"/>
      <c r="AK977" s="26"/>
      <c r="AL977" s="26"/>
      <c r="AM977" s="26"/>
      <c r="AN977" s="26"/>
      <c r="AO977" s="26"/>
      <c r="AP977" s="26"/>
      <c r="AQ977" s="26"/>
      <c r="AR977" s="26"/>
      <c r="AS977" s="26"/>
      <c r="AT977" s="26"/>
      <c r="AU977" s="26"/>
      <c r="AV977" s="26"/>
      <c r="AW977" s="26"/>
      <c r="AX977" s="26"/>
      <c r="AY977" s="26"/>
      <c r="AZ977" s="26"/>
      <c r="BA977" s="26"/>
      <c r="BB977" s="26"/>
      <c r="BC977" s="26"/>
      <c r="BD977" s="26"/>
      <c r="BE977" s="26"/>
    </row>
    <row r="978" spans="1:57" ht="15.75" customHeight="1" x14ac:dyDescent="0.2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  <c r="AA978" s="26"/>
      <c r="AB978" s="26"/>
      <c r="AC978" s="26"/>
      <c r="AD978" s="26"/>
      <c r="AE978" s="26"/>
      <c r="AF978" s="26"/>
      <c r="AG978" s="26"/>
      <c r="AH978" s="26"/>
      <c r="AI978" s="26"/>
      <c r="AJ978" s="26"/>
      <c r="AK978" s="26"/>
      <c r="AL978" s="26"/>
      <c r="AM978" s="26"/>
      <c r="AN978" s="26"/>
      <c r="AO978" s="26"/>
      <c r="AP978" s="26"/>
      <c r="AQ978" s="26"/>
      <c r="AR978" s="26"/>
      <c r="AS978" s="26"/>
      <c r="AT978" s="26"/>
      <c r="AU978" s="26"/>
      <c r="AV978" s="26"/>
      <c r="AW978" s="26"/>
      <c r="AX978" s="26"/>
      <c r="AY978" s="26"/>
      <c r="AZ978" s="26"/>
      <c r="BA978" s="26"/>
      <c r="BB978" s="26"/>
      <c r="BC978" s="26"/>
      <c r="BD978" s="26"/>
      <c r="BE978" s="26"/>
    </row>
    <row r="979" spans="1:57" ht="15.75" customHeight="1" x14ac:dyDescent="0.2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  <c r="AA979" s="26"/>
      <c r="AB979" s="26"/>
      <c r="AC979" s="26"/>
      <c r="AD979" s="26"/>
      <c r="AE979" s="26"/>
      <c r="AF979" s="26"/>
      <c r="AG979" s="26"/>
      <c r="AH979" s="26"/>
      <c r="AI979" s="26"/>
      <c r="AJ979" s="26"/>
      <c r="AK979" s="26"/>
      <c r="AL979" s="26"/>
      <c r="AM979" s="26"/>
      <c r="AN979" s="26"/>
      <c r="AO979" s="26"/>
      <c r="AP979" s="26"/>
      <c r="AQ979" s="26"/>
      <c r="AR979" s="26"/>
      <c r="AS979" s="26"/>
      <c r="AT979" s="26"/>
      <c r="AU979" s="26"/>
      <c r="AV979" s="26"/>
      <c r="AW979" s="26"/>
      <c r="AX979" s="26"/>
      <c r="AY979" s="26"/>
      <c r="AZ979" s="26"/>
      <c r="BA979" s="26"/>
      <c r="BB979" s="26"/>
      <c r="BC979" s="26"/>
      <c r="BD979" s="26"/>
      <c r="BE979" s="26"/>
    </row>
    <row r="980" spans="1:57" ht="15.75" customHeight="1" x14ac:dyDescent="0.2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  <c r="AA980" s="26"/>
      <c r="AB980" s="26"/>
      <c r="AC980" s="26"/>
      <c r="AD980" s="26"/>
      <c r="AE980" s="26"/>
      <c r="AF980" s="26"/>
      <c r="AG980" s="26"/>
      <c r="AH980" s="26"/>
      <c r="AI980" s="26"/>
      <c r="AJ980" s="26"/>
      <c r="AK980" s="26"/>
      <c r="AL980" s="26"/>
      <c r="AM980" s="26"/>
      <c r="AN980" s="26"/>
      <c r="AO980" s="26"/>
      <c r="AP980" s="26"/>
      <c r="AQ980" s="26"/>
      <c r="AR980" s="26"/>
      <c r="AS980" s="26"/>
      <c r="AT980" s="26"/>
      <c r="AU980" s="26"/>
      <c r="AV980" s="26"/>
      <c r="AW980" s="26"/>
      <c r="AX980" s="26"/>
      <c r="AY980" s="26"/>
      <c r="AZ980" s="26"/>
      <c r="BA980" s="26"/>
      <c r="BB980" s="26"/>
      <c r="BC980" s="26"/>
      <c r="BD980" s="26"/>
      <c r="BE980" s="26"/>
    </row>
    <row r="981" spans="1:57" ht="15.75" customHeight="1" x14ac:dyDescent="0.2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  <c r="AA981" s="26"/>
      <c r="AB981" s="26"/>
      <c r="AC981" s="26"/>
      <c r="AD981" s="26"/>
      <c r="AE981" s="26"/>
      <c r="AF981" s="26"/>
      <c r="AG981" s="26"/>
      <c r="AH981" s="26"/>
      <c r="AI981" s="26"/>
      <c r="AJ981" s="26"/>
      <c r="AK981" s="26"/>
      <c r="AL981" s="26"/>
      <c r="AM981" s="26"/>
      <c r="AN981" s="26"/>
      <c r="AO981" s="26"/>
      <c r="AP981" s="26"/>
      <c r="AQ981" s="26"/>
      <c r="AR981" s="26"/>
      <c r="AS981" s="26"/>
      <c r="AT981" s="26"/>
      <c r="AU981" s="26"/>
      <c r="AV981" s="26"/>
      <c r="AW981" s="26"/>
      <c r="AX981" s="26"/>
      <c r="AY981" s="26"/>
      <c r="AZ981" s="26"/>
      <c r="BA981" s="26"/>
      <c r="BB981" s="26"/>
      <c r="BC981" s="26"/>
      <c r="BD981" s="26"/>
      <c r="BE981" s="26"/>
    </row>
    <row r="982" spans="1:57" ht="15.75" customHeight="1" x14ac:dyDescent="0.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  <c r="AA982" s="26"/>
      <c r="AB982" s="26"/>
      <c r="AC982" s="26"/>
      <c r="AD982" s="26"/>
      <c r="AE982" s="26"/>
      <c r="AF982" s="26"/>
      <c r="AG982" s="26"/>
      <c r="AH982" s="26"/>
      <c r="AI982" s="26"/>
      <c r="AJ982" s="26"/>
      <c r="AK982" s="26"/>
      <c r="AL982" s="26"/>
      <c r="AM982" s="26"/>
      <c r="AN982" s="26"/>
      <c r="AO982" s="26"/>
      <c r="AP982" s="26"/>
      <c r="AQ982" s="26"/>
      <c r="AR982" s="26"/>
      <c r="AS982" s="26"/>
      <c r="AT982" s="26"/>
      <c r="AU982" s="26"/>
      <c r="AV982" s="26"/>
      <c r="AW982" s="26"/>
      <c r="AX982" s="26"/>
      <c r="AY982" s="26"/>
      <c r="AZ982" s="26"/>
      <c r="BA982" s="26"/>
      <c r="BB982" s="26"/>
      <c r="BC982" s="26"/>
      <c r="BD982" s="26"/>
      <c r="BE982" s="26"/>
    </row>
    <row r="983" spans="1:57" ht="15.75" customHeight="1" x14ac:dyDescent="0.2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  <c r="AA983" s="26"/>
      <c r="AB983" s="26"/>
      <c r="AC983" s="26"/>
      <c r="AD983" s="26"/>
      <c r="AE983" s="26"/>
      <c r="AF983" s="26"/>
      <c r="AG983" s="26"/>
      <c r="AH983" s="26"/>
      <c r="AI983" s="26"/>
      <c r="AJ983" s="26"/>
      <c r="AK983" s="26"/>
      <c r="AL983" s="26"/>
      <c r="AM983" s="26"/>
      <c r="AN983" s="26"/>
      <c r="AO983" s="26"/>
      <c r="AP983" s="26"/>
      <c r="AQ983" s="26"/>
      <c r="AR983" s="26"/>
      <c r="AS983" s="26"/>
      <c r="AT983" s="26"/>
      <c r="AU983" s="26"/>
      <c r="AV983" s="26"/>
      <c r="AW983" s="26"/>
      <c r="AX983" s="26"/>
      <c r="AY983" s="26"/>
      <c r="AZ983" s="26"/>
      <c r="BA983" s="26"/>
      <c r="BB983" s="26"/>
      <c r="BC983" s="26"/>
      <c r="BD983" s="26"/>
      <c r="BE983" s="26"/>
    </row>
    <row r="984" spans="1:57" ht="15.75" customHeight="1" x14ac:dyDescent="0.2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  <c r="AA984" s="26"/>
      <c r="AB984" s="26"/>
      <c r="AC984" s="26"/>
      <c r="AD984" s="26"/>
      <c r="AE984" s="26"/>
      <c r="AF984" s="26"/>
      <c r="AG984" s="26"/>
      <c r="AH984" s="26"/>
      <c r="AI984" s="26"/>
      <c r="AJ984" s="26"/>
      <c r="AK984" s="26"/>
      <c r="AL984" s="26"/>
      <c r="AM984" s="26"/>
      <c r="AN984" s="26"/>
      <c r="AO984" s="26"/>
      <c r="AP984" s="26"/>
      <c r="AQ984" s="26"/>
      <c r="AR984" s="26"/>
      <c r="AS984" s="26"/>
      <c r="AT984" s="26"/>
      <c r="AU984" s="26"/>
      <c r="AV984" s="26"/>
      <c r="AW984" s="26"/>
      <c r="AX984" s="26"/>
      <c r="AY984" s="26"/>
      <c r="AZ984" s="26"/>
      <c r="BA984" s="26"/>
      <c r="BB984" s="26"/>
      <c r="BC984" s="26"/>
      <c r="BD984" s="26"/>
      <c r="BE984" s="26"/>
    </row>
    <row r="985" spans="1:57" ht="15.75" customHeight="1" x14ac:dyDescent="0.2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  <c r="AA985" s="26"/>
      <c r="AB985" s="26"/>
      <c r="AC985" s="26"/>
      <c r="AD985" s="26"/>
      <c r="AE985" s="26"/>
      <c r="AF985" s="26"/>
      <c r="AG985" s="26"/>
      <c r="AH985" s="26"/>
      <c r="AI985" s="26"/>
      <c r="AJ985" s="26"/>
      <c r="AK985" s="26"/>
      <c r="AL985" s="26"/>
      <c r="AM985" s="26"/>
      <c r="AN985" s="26"/>
      <c r="AO985" s="26"/>
      <c r="AP985" s="26"/>
      <c r="AQ985" s="26"/>
      <c r="AR985" s="26"/>
      <c r="AS985" s="26"/>
      <c r="AT985" s="26"/>
      <c r="AU985" s="26"/>
      <c r="AV985" s="26"/>
      <c r="AW985" s="26"/>
      <c r="AX985" s="26"/>
      <c r="AY985" s="26"/>
      <c r="AZ985" s="26"/>
      <c r="BA985" s="26"/>
      <c r="BB985" s="26"/>
      <c r="BC985" s="26"/>
      <c r="BD985" s="26"/>
      <c r="BE985" s="26"/>
    </row>
    <row r="986" spans="1:57" ht="15.75" customHeight="1" x14ac:dyDescent="0.2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  <c r="AA986" s="26"/>
      <c r="AB986" s="26"/>
      <c r="AC986" s="26"/>
      <c r="AD986" s="26"/>
      <c r="AE986" s="26"/>
      <c r="AF986" s="26"/>
      <c r="AG986" s="26"/>
      <c r="AH986" s="26"/>
      <c r="AI986" s="26"/>
      <c r="AJ986" s="26"/>
      <c r="AK986" s="26"/>
      <c r="AL986" s="26"/>
      <c r="AM986" s="26"/>
      <c r="AN986" s="26"/>
      <c r="AO986" s="26"/>
      <c r="AP986" s="26"/>
      <c r="AQ986" s="26"/>
      <c r="AR986" s="26"/>
      <c r="AS986" s="26"/>
      <c r="AT986" s="26"/>
      <c r="AU986" s="26"/>
      <c r="AV986" s="26"/>
      <c r="AW986" s="26"/>
      <c r="AX986" s="26"/>
      <c r="AY986" s="26"/>
      <c r="AZ986" s="26"/>
      <c r="BA986" s="26"/>
      <c r="BB986" s="26"/>
      <c r="BC986" s="26"/>
      <c r="BD986" s="26"/>
      <c r="BE986" s="26"/>
    </row>
    <row r="987" spans="1:57" ht="15.75" customHeight="1" x14ac:dyDescent="0.2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  <c r="AA987" s="26"/>
      <c r="AB987" s="26"/>
      <c r="AC987" s="26"/>
      <c r="AD987" s="26"/>
      <c r="AE987" s="26"/>
      <c r="AF987" s="26"/>
      <c r="AG987" s="26"/>
      <c r="AH987" s="26"/>
      <c r="AI987" s="26"/>
      <c r="AJ987" s="26"/>
      <c r="AK987" s="26"/>
      <c r="AL987" s="26"/>
      <c r="AM987" s="26"/>
      <c r="AN987" s="26"/>
      <c r="AO987" s="26"/>
      <c r="AP987" s="26"/>
      <c r="AQ987" s="26"/>
      <c r="AR987" s="26"/>
      <c r="AS987" s="26"/>
      <c r="AT987" s="26"/>
      <c r="AU987" s="26"/>
      <c r="AV987" s="26"/>
      <c r="AW987" s="26"/>
      <c r="AX987" s="26"/>
      <c r="AY987" s="26"/>
      <c r="AZ987" s="26"/>
      <c r="BA987" s="26"/>
      <c r="BB987" s="26"/>
      <c r="BC987" s="26"/>
      <c r="BD987" s="26"/>
      <c r="BE987" s="26"/>
    </row>
    <row r="988" spans="1:57" ht="15.75" customHeight="1" x14ac:dyDescent="0.2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  <c r="AA988" s="26"/>
      <c r="AB988" s="26"/>
      <c r="AC988" s="26"/>
      <c r="AD988" s="26"/>
      <c r="AE988" s="26"/>
      <c r="AF988" s="26"/>
      <c r="AG988" s="26"/>
      <c r="AH988" s="26"/>
      <c r="AI988" s="26"/>
      <c r="AJ988" s="26"/>
      <c r="AK988" s="26"/>
      <c r="AL988" s="26"/>
      <c r="AM988" s="26"/>
      <c r="AN988" s="26"/>
      <c r="AO988" s="26"/>
      <c r="AP988" s="26"/>
      <c r="AQ988" s="26"/>
      <c r="AR988" s="26"/>
      <c r="AS988" s="26"/>
      <c r="AT988" s="26"/>
      <c r="AU988" s="26"/>
      <c r="AV988" s="26"/>
      <c r="AW988" s="26"/>
      <c r="AX988" s="26"/>
      <c r="AY988" s="26"/>
      <c r="AZ988" s="26"/>
      <c r="BA988" s="26"/>
      <c r="BB988" s="26"/>
      <c r="BC988" s="26"/>
      <c r="BD988" s="26"/>
      <c r="BE988" s="26"/>
    </row>
    <row r="989" spans="1:57" ht="15.75" customHeight="1" x14ac:dyDescent="0.2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  <c r="AA989" s="26"/>
      <c r="AB989" s="26"/>
      <c r="AC989" s="26"/>
      <c r="AD989" s="26"/>
      <c r="AE989" s="26"/>
      <c r="AF989" s="26"/>
      <c r="AG989" s="26"/>
      <c r="AH989" s="26"/>
      <c r="AI989" s="26"/>
      <c r="AJ989" s="26"/>
      <c r="AK989" s="26"/>
      <c r="AL989" s="26"/>
      <c r="AM989" s="26"/>
      <c r="AN989" s="26"/>
      <c r="AO989" s="26"/>
      <c r="AP989" s="26"/>
      <c r="AQ989" s="26"/>
      <c r="AR989" s="26"/>
      <c r="AS989" s="26"/>
      <c r="AT989" s="26"/>
      <c r="AU989" s="26"/>
      <c r="AV989" s="26"/>
      <c r="AW989" s="26"/>
      <c r="AX989" s="26"/>
      <c r="AY989" s="26"/>
      <c r="AZ989" s="26"/>
      <c r="BA989" s="26"/>
      <c r="BB989" s="26"/>
      <c r="BC989" s="26"/>
      <c r="BD989" s="26"/>
      <c r="BE989" s="26"/>
    </row>
    <row r="990" spans="1:57" ht="15.75" customHeight="1" x14ac:dyDescent="0.2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  <c r="AA990" s="26"/>
      <c r="AB990" s="26"/>
      <c r="AC990" s="26"/>
      <c r="AD990" s="26"/>
      <c r="AE990" s="26"/>
      <c r="AF990" s="26"/>
      <c r="AG990" s="26"/>
      <c r="AH990" s="26"/>
      <c r="AI990" s="26"/>
      <c r="AJ990" s="26"/>
      <c r="AK990" s="26"/>
      <c r="AL990" s="26"/>
      <c r="AM990" s="26"/>
      <c r="AN990" s="26"/>
      <c r="AO990" s="26"/>
      <c r="AP990" s="26"/>
      <c r="AQ990" s="26"/>
      <c r="AR990" s="26"/>
      <c r="AS990" s="26"/>
      <c r="AT990" s="26"/>
      <c r="AU990" s="26"/>
      <c r="AV990" s="26"/>
      <c r="AW990" s="26"/>
      <c r="AX990" s="26"/>
      <c r="AY990" s="26"/>
      <c r="AZ990" s="26"/>
      <c r="BA990" s="26"/>
      <c r="BB990" s="26"/>
      <c r="BC990" s="26"/>
      <c r="BD990" s="26"/>
      <c r="BE990" s="26"/>
    </row>
    <row r="991" spans="1:57" ht="15.75" customHeight="1" x14ac:dyDescent="0.2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  <c r="AA991" s="26"/>
      <c r="AB991" s="26"/>
      <c r="AC991" s="26"/>
      <c r="AD991" s="26"/>
      <c r="AE991" s="26"/>
      <c r="AF991" s="26"/>
      <c r="AG991" s="26"/>
      <c r="AH991" s="26"/>
      <c r="AI991" s="26"/>
      <c r="AJ991" s="26"/>
      <c r="AK991" s="26"/>
      <c r="AL991" s="26"/>
      <c r="AM991" s="26"/>
      <c r="AN991" s="26"/>
      <c r="AO991" s="26"/>
      <c r="AP991" s="26"/>
      <c r="AQ991" s="26"/>
      <c r="AR991" s="26"/>
      <c r="AS991" s="26"/>
      <c r="AT991" s="26"/>
      <c r="AU991" s="26"/>
      <c r="AV991" s="26"/>
      <c r="AW991" s="26"/>
      <c r="AX991" s="26"/>
      <c r="AY991" s="26"/>
      <c r="AZ991" s="26"/>
      <c r="BA991" s="26"/>
      <c r="BB991" s="26"/>
      <c r="BC991" s="26"/>
      <c r="BD991" s="26"/>
      <c r="BE991" s="26"/>
    </row>
    <row r="992" spans="1:57" ht="15.75" customHeight="1" x14ac:dyDescent="0.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  <c r="AA992" s="26"/>
      <c r="AB992" s="26"/>
      <c r="AC992" s="26"/>
      <c r="AD992" s="26"/>
      <c r="AE992" s="26"/>
      <c r="AF992" s="26"/>
      <c r="AG992" s="26"/>
      <c r="AH992" s="26"/>
      <c r="AI992" s="26"/>
      <c r="AJ992" s="26"/>
      <c r="AK992" s="26"/>
      <c r="AL992" s="26"/>
      <c r="AM992" s="26"/>
      <c r="AN992" s="26"/>
      <c r="AO992" s="26"/>
      <c r="AP992" s="26"/>
      <c r="AQ992" s="26"/>
      <c r="AR992" s="26"/>
      <c r="AS992" s="26"/>
      <c r="AT992" s="26"/>
      <c r="AU992" s="26"/>
      <c r="AV992" s="26"/>
      <c r="AW992" s="26"/>
      <c r="AX992" s="26"/>
      <c r="AY992" s="26"/>
      <c r="AZ992" s="26"/>
      <c r="BA992" s="26"/>
      <c r="BB992" s="26"/>
      <c r="BC992" s="26"/>
      <c r="BD992" s="26"/>
      <c r="BE992" s="26"/>
    </row>
    <row r="993" spans="1:57" ht="15.75" customHeight="1" x14ac:dyDescent="0.2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  <c r="AA993" s="26"/>
      <c r="AB993" s="26"/>
      <c r="AC993" s="26"/>
      <c r="AD993" s="26"/>
      <c r="AE993" s="26"/>
      <c r="AF993" s="26"/>
      <c r="AG993" s="26"/>
      <c r="AH993" s="26"/>
      <c r="AI993" s="26"/>
      <c r="AJ993" s="26"/>
      <c r="AK993" s="26"/>
      <c r="AL993" s="26"/>
      <c r="AM993" s="26"/>
      <c r="AN993" s="26"/>
      <c r="AO993" s="26"/>
      <c r="AP993" s="26"/>
      <c r="AQ993" s="26"/>
      <c r="AR993" s="26"/>
      <c r="AS993" s="26"/>
      <c r="AT993" s="26"/>
      <c r="AU993" s="26"/>
      <c r="AV993" s="26"/>
      <c r="AW993" s="26"/>
      <c r="AX993" s="26"/>
      <c r="AY993" s="26"/>
      <c r="AZ993" s="26"/>
      <c r="BA993" s="26"/>
      <c r="BB993" s="26"/>
      <c r="BC993" s="26"/>
      <c r="BD993" s="26"/>
      <c r="BE993" s="26"/>
    </row>
    <row r="994" spans="1:57" ht="15.75" customHeight="1" x14ac:dyDescent="0.2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  <c r="AA994" s="26"/>
      <c r="AB994" s="26"/>
      <c r="AC994" s="26"/>
      <c r="AD994" s="26"/>
      <c r="AE994" s="26"/>
      <c r="AF994" s="26"/>
      <c r="AG994" s="26"/>
      <c r="AH994" s="26"/>
      <c r="AI994" s="26"/>
      <c r="AJ994" s="26"/>
      <c r="AK994" s="26"/>
      <c r="AL994" s="26"/>
      <c r="AM994" s="26"/>
      <c r="AN994" s="26"/>
      <c r="AO994" s="26"/>
      <c r="AP994" s="26"/>
      <c r="AQ994" s="26"/>
      <c r="AR994" s="26"/>
      <c r="AS994" s="26"/>
      <c r="AT994" s="26"/>
      <c r="AU994" s="26"/>
      <c r="AV994" s="26"/>
      <c r="AW994" s="26"/>
      <c r="AX994" s="26"/>
      <c r="AY994" s="26"/>
      <c r="AZ994" s="26"/>
      <c r="BA994" s="26"/>
      <c r="BB994" s="26"/>
      <c r="BC994" s="26"/>
      <c r="BD994" s="26"/>
      <c r="BE994" s="26"/>
    </row>
    <row r="995" spans="1:57" ht="15.75" customHeight="1" x14ac:dyDescent="0.2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  <c r="AA995" s="26"/>
      <c r="AB995" s="26"/>
      <c r="AC995" s="26"/>
      <c r="AD995" s="26"/>
      <c r="AE995" s="26"/>
      <c r="AF995" s="26"/>
      <c r="AG995" s="26"/>
      <c r="AH995" s="26"/>
      <c r="AI995" s="26"/>
      <c r="AJ995" s="26"/>
      <c r="AK995" s="26"/>
      <c r="AL995" s="26"/>
      <c r="AM995" s="26"/>
      <c r="AN995" s="26"/>
      <c r="AO995" s="26"/>
      <c r="AP995" s="26"/>
      <c r="AQ995" s="26"/>
      <c r="AR995" s="26"/>
      <c r="AS995" s="26"/>
      <c r="AT995" s="26"/>
      <c r="AU995" s="26"/>
      <c r="AV995" s="26"/>
      <c r="AW995" s="26"/>
      <c r="AX995" s="26"/>
      <c r="AY995" s="26"/>
      <c r="AZ995" s="26"/>
      <c r="BA995" s="26"/>
      <c r="BB995" s="26"/>
      <c r="BC995" s="26"/>
      <c r="BD995" s="26"/>
      <c r="BE995" s="26"/>
    </row>
    <row r="996" spans="1:57" ht="15.75" customHeight="1" x14ac:dyDescent="0.2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  <c r="AA996" s="26"/>
      <c r="AB996" s="26"/>
      <c r="AC996" s="26"/>
      <c r="AD996" s="26"/>
      <c r="AE996" s="26"/>
      <c r="AF996" s="26"/>
      <c r="AG996" s="26"/>
      <c r="AH996" s="26"/>
      <c r="AI996" s="26"/>
      <c r="AJ996" s="26"/>
      <c r="AK996" s="26"/>
      <c r="AL996" s="26"/>
      <c r="AM996" s="26"/>
      <c r="AN996" s="26"/>
      <c r="AO996" s="26"/>
      <c r="AP996" s="26"/>
      <c r="AQ996" s="26"/>
      <c r="AR996" s="26"/>
      <c r="AS996" s="26"/>
      <c r="AT996" s="26"/>
      <c r="AU996" s="26"/>
      <c r="AV996" s="26"/>
      <c r="AW996" s="26"/>
      <c r="AX996" s="26"/>
      <c r="AY996" s="26"/>
      <c r="AZ996" s="26"/>
      <c r="BA996" s="26"/>
      <c r="BB996" s="26"/>
      <c r="BC996" s="26"/>
      <c r="BD996" s="26"/>
      <c r="BE996" s="26"/>
    </row>
    <row r="997" spans="1:57" ht="15.75" customHeight="1" x14ac:dyDescent="0.2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  <c r="AA997" s="26"/>
      <c r="AB997" s="26"/>
      <c r="AC997" s="26"/>
      <c r="AD997" s="26"/>
      <c r="AE997" s="26"/>
      <c r="AF997" s="26"/>
      <c r="AG997" s="26"/>
      <c r="AH997" s="26"/>
      <c r="AI997" s="26"/>
      <c r="AJ997" s="26"/>
      <c r="AK997" s="26"/>
      <c r="AL997" s="26"/>
      <c r="AM997" s="26"/>
      <c r="AN997" s="26"/>
      <c r="AO997" s="26"/>
      <c r="AP997" s="26"/>
      <c r="AQ997" s="26"/>
      <c r="AR997" s="26"/>
      <c r="AS997" s="26"/>
      <c r="AT997" s="26"/>
      <c r="AU997" s="26"/>
      <c r="AV997" s="26"/>
      <c r="AW997" s="26"/>
      <c r="AX997" s="26"/>
      <c r="AY997" s="26"/>
      <c r="AZ997" s="26"/>
      <c r="BA997" s="26"/>
      <c r="BB997" s="26"/>
      <c r="BC997" s="26"/>
      <c r="BD997" s="26"/>
      <c r="BE997" s="26"/>
    </row>
    <row r="998" spans="1:57" ht="15.75" customHeight="1" x14ac:dyDescent="0.2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  <c r="AA998" s="26"/>
      <c r="AB998" s="26"/>
      <c r="AC998" s="26"/>
      <c r="AD998" s="26"/>
      <c r="AE998" s="26"/>
      <c r="AF998" s="26"/>
      <c r="AG998" s="26"/>
      <c r="AH998" s="26"/>
      <c r="AI998" s="26"/>
      <c r="AJ998" s="26"/>
      <c r="AK998" s="26"/>
      <c r="AL998" s="26"/>
      <c r="AM998" s="26"/>
      <c r="AN998" s="26"/>
      <c r="AO998" s="26"/>
      <c r="AP998" s="26"/>
      <c r="AQ998" s="26"/>
      <c r="AR998" s="26"/>
      <c r="AS998" s="26"/>
      <c r="AT998" s="26"/>
      <c r="AU998" s="26"/>
      <c r="AV998" s="26"/>
      <c r="AW998" s="26"/>
      <c r="AX998" s="26"/>
      <c r="AY998" s="26"/>
      <c r="AZ998" s="26"/>
      <c r="BA998" s="26"/>
      <c r="BB998" s="26"/>
      <c r="BC998" s="26"/>
      <c r="BD998" s="26"/>
      <c r="BE998" s="26"/>
    </row>
    <row r="999" spans="1:57" ht="15.75" customHeight="1" x14ac:dyDescent="0.2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  <c r="AA999" s="26"/>
      <c r="AB999" s="26"/>
      <c r="AC999" s="26"/>
      <c r="AD999" s="26"/>
      <c r="AE999" s="26"/>
      <c r="AF999" s="26"/>
      <c r="AG999" s="26"/>
      <c r="AH999" s="26"/>
      <c r="AI999" s="26"/>
      <c r="AJ999" s="26"/>
      <c r="AK999" s="26"/>
      <c r="AL999" s="26"/>
      <c r="AM999" s="26"/>
      <c r="AN999" s="26"/>
      <c r="AO999" s="26"/>
      <c r="AP999" s="26"/>
      <c r="AQ999" s="26"/>
      <c r="AR999" s="26"/>
      <c r="AS999" s="26"/>
      <c r="AT999" s="26"/>
      <c r="AU999" s="26"/>
      <c r="AV999" s="26"/>
      <c r="AW999" s="26"/>
      <c r="AX999" s="26"/>
      <c r="AY999" s="26"/>
      <c r="AZ999" s="26"/>
      <c r="BA999" s="26"/>
      <c r="BB999" s="26"/>
      <c r="BC999" s="26"/>
      <c r="BD999" s="26"/>
      <c r="BE999" s="26"/>
    </row>
    <row r="1000" spans="1:57" ht="15.75" customHeight="1" x14ac:dyDescent="0.2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  <c r="AA1000" s="26"/>
      <c r="AB1000" s="26"/>
      <c r="AC1000" s="26"/>
      <c r="AD1000" s="26"/>
      <c r="AE1000" s="26"/>
      <c r="AF1000" s="26"/>
      <c r="AG1000" s="26"/>
      <c r="AH1000" s="26"/>
      <c r="AI1000" s="26"/>
      <c r="AJ1000" s="26"/>
      <c r="AK1000" s="26"/>
      <c r="AL1000" s="26"/>
      <c r="AM1000" s="26"/>
      <c r="AN1000" s="26"/>
      <c r="AO1000" s="26"/>
      <c r="AP1000" s="26"/>
      <c r="AQ1000" s="26"/>
      <c r="AR1000" s="26"/>
      <c r="AS1000" s="26"/>
      <c r="AT1000" s="26"/>
      <c r="AU1000" s="26"/>
      <c r="AV1000" s="26"/>
      <c r="AW1000" s="26"/>
      <c r="AX1000" s="26"/>
      <c r="AY1000" s="26"/>
      <c r="AZ1000" s="26"/>
      <c r="BA1000" s="26"/>
      <c r="BB1000" s="26"/>
      <c r="BC1000" s="26"/>
      <c r="BD1000" s="26"/>
      <c r="BE1000" s="26"/>
    </row>
    <row r="1001" spans="1:57" ht="15.75" customHeight="1" x14ac:dyDescent="0.2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  <c r="AA1001" s="26"/>
      <c r="AB1001" s="26"/>
      <c r="AC1001" s="26"/>
      <c r="AD1001" s="26"/>
      <c r="AE1001" s="26"/>
      <c r="AF1001" s="26"/>
      <c r="AG1001" s="26"/>
      <c r="AH1001" s="26"/>
      <c r="AI1001" s="26"/>
      <c r="AJ1001" s="26"/>
      <c r="AK1001" s="26"/>
      <c r="AL1001" s="26"/>
      <c r="AM1001" s="26"/>
      <c r="AN1001" s="26"/>
      <c r="AO1001" s="26"/>
      <c r="AP1001" s="26"/>
      <c r="AQ1001" s="26"/>
      <c r="AR1001" s="26"/>
      <c r="AS1001" s="26"/>
      <c r="AT1001" s="26"/>
      <c r="AU1001" s="26"/>
      <c r="AV1001" s="26"/>
      <c r="AW1001" s="26"/>
      <c r="AX1001" s="26"/>
      <c r="AY1001" s="26"/>
      <c r="AZ1001" s="26"/>
      <c r="BA1001" s="26"/>
      <c r="BB1001" s="26"/>
      <c r="BC1001" s="26"/>
      <c r="BD1001" s="26"/>
      <c r="BE1001" s="26"/>
    </row>
    <row r="1002" spans="1:57" ht="15.75" customHeight="1" x14ac:dyDescent="0.2">
      <c r="A1002" s="26"/>
      <c r="B1002" s="26"/>
      <c r="C1002" s="26"/>
      <c r="D1002" s="26"/>
      <c r="E1002" s="26"/>
      <c r="F1002" s="26"/>
      <c r="G1002" s="26"/>
      <c r="H1002" s="26"/>
      <c r="I1002" s="26"/>
      <c r="J1002" s="26"/>
      <c r="K1002" s="26"/>
      <c r="L1002" s="26"/>
      <c r="M1002" s="26"/>
      <c r="N1002" s="26"/>
      <c r="O1002" s="26"/>
      <c r="P1002" s="26"/>
      <c r="Q1002" s="26"/>
      <c r="R1002" s="26"/>
      <c r="S1002" s="26"/>
      <c r="T1002" s="26"/>
      <c r="U1002" s="26"/>
      <c r="V1002" s="26"/>
      <c r="W1002" s="26"/>
      <c r="X1002" s="26"/>
      <c r="Y1002" s="26"/>
      <c r="Z1002" s="26"/>
      <c r="AA1002" s="26"/>
      <c r="AB1002" s="26"/>
      <c r="AC1002" s="26"/>
      <c r="AD1002" s="26"/>
      <c r="AE1002" s="26"/>
      <c r="AF1002" s="26"/>
      <c r="AG1002" s="26"/>
      <c r="AH1002" s="26"/>
      <c r="AI1002" s="26"/>
      <c r="AJ1002" s="26"/>
      <c r="AK1002" s="26"/>
      <c r="AL1002" s="26"/>
      <c r="AM1002" s="26"/>
      <c r="AN1002" s="26"/>
      <c r="AO1002" s="26"/>
      <c r="AP1002" s="26"/>
      <c r="AQ1002" s="26"/>
      <c r="AR1002" s="26"/>
      <c r="AS1002" s="26"/>
      <c r="AT1002" s="26"/>
      <c r="AU1002" s="26"/>
      <c r="AV1002" s="26"/>
      <c r="AW1002" s="26"/>
      <c r="AX1002" s="26"/>
      <c r="AY1002" s="26"/>
      <c r="AZ1002" s="26"/>
      <c r="BA1002" s="26"/>
      <c r="BB1002" s="26"/>
      <c r="BC1002" s="26"/>
      <c r="BD1002" s="26"/>
      <c r="BE1002" s="26"/>
    </row>
    <row r="1003" spans="1:57" ht="15.75" customHeight="1" x14ac:dyDescent="0.2">
      <c r="A1003" s="26"/>
      <c r="B1003" s="26"/>
      <c r="C1003" s="26"/>
      <c r="D1003" s="26"/>
      <c r="E1003" s="26"/>
      <c r="F1003" s="26"/>
      <c r="G1003" s="26"/>
      <c r="H1003" s="26"/>
      <c r="I1003" s="26"/>
      <c r="J1003" s="26"/>
      <c r="K1003" s="26"/>
      <c r="L1003" s="26"/>
      <c r="M1003" s="26"/>
      <c r="N1003" s="26"/>
      <c r="O1003" s="26"/>
      <c r="P1003" s="26"/>
      <c r="Q1003" s="26"/>
      <c r="R1003" s="26"/>
      <c r="S1003" s="26"/>
      <c r="T1003" s="26"/>
      <c r="U1003" s="26"/>
      <c r="V1003" s="26"/>
      <c r="W1003" s="26"/>
      <c r="X1003" s="26"/>
      <c r="Y1003" s="26"/>
      <c r="Z1003" s="26"/>
      <c r="AA1003" s="26"/>
      <c r="AB1003" s="26"/>
      <c r="AC1003" s="26"/>
      <c r="AD1003" s="26"/>
      <c r="AE1003" s="26"/>
      <c r="AF1003" s="26"/>
      <c r="AG1003" s="26"/>
      <c r="AH1003" s="26"/>
      <c r="AI1003" s="26"/>
      <c r="AJ1003" s="26"/>
      <c r="AK1003" s="26"/>
      <c r="AL1003" s="26"/>
      <c r="AM1003" s="26"/>
      <c r="AN1003" s="26"/>
      <c r="AO1003" s="26"/>
      <c r="AP1003" s="26"/>
      <c r="AQ1003" s="26"/>
      <c r="AR1003" s="26"/>
      <c r="AS1003" s="26"/>
      <c r="AT1003" s="26"/>
      <c r="AU1003" s="26"/>
      <c r="AV1003" s="26"/>
      <c r="AW1003" s="26"/>
      <c r="AX1003" s="26"/>
      <c r="AY1003" s="26"/>
      <c r="AZ1003" s="26"/>
      <c r="BA1003" s="26"/>
      <c r="BB1003" s="26"/>
      <c r="BC1003" s="26"/>
      <c r="BD1003" s="26"/>
      <c r="BE1003" s="26"/>
    </row>
    <row r="1004" spans="1:57" ht="15.75" customHeight="1" x14ac:dyDescent="0.2">
      <c r="A1004" s="26"/>
      <c r="B1004" s="26"/>
      <c r="C1004" s="26"/>
      <c r="D1004" s="26"/>
      <c r="E1004" s="26"/>
      <c r="F1004" s="26"/>
      <c r="G1004" s="26"/>
      <c r="Q1004" s="26"/>
      <c r="R1004" s="26"/>
      <c r="S1004" s="26"/>
      <c r="T1004" s="26"/>
      <c r="U1004" s="26"/>
      <c r="V1004" s="26"/>
      <c r="W1004" s="26"/>
      <c r="X1004" s="26"/>
      <c r="Y1004" s="26"/>
      <c r="Z1004" s="26"/>
      <c r="AA1004" s="26"/>
      <c r="AB1004" s="26"/>
      <c r="AC1004" s="26"/>
      <c r="AD1004" s="26"/>
      <c r="AE1004" s="26"/>
      <c r="AF1004" s="26"/>
      <c r="AG1004" s="26"/>
      <c r="AH1004" s="26"/>
      <c r="AI1004" s="26"/>
      <c r="AJ1004" s="26"/>
      <c r="AK1004" s="26"/>
      <c r="AL1004" s="26"/>
      <c r="AM1004" s="26"/>
      <c r="AN1004" s="26"/>
      <c r="AO1004" s="26"/>
      <c r="AP1004" s="26"/>
      <c r="AQ1004" s="26"/>
      <c r="AR1004" s="26"/>
      <c r="AS1004" s="26"/>
      <c r="AT1004" s="26"/>
      <c r="AU1004" s="26"/>
      <c r="AV1004" s="26"/>
      <c r="AW1004" s="26"/>
      <c r="AX1004" s="26"/>
      <c r="AY1004" s="26"/>
      <c r="AZ1004" s="26"/>
      <c r="BA1004" s="26"/>
      <c r="BB1004" s="26"/>
      <c r="BC1004" s="26"/>
      <c r="BD1004" s="26"/>
      <c r="BE1004" s="26"/>
    </row>
    <row r="1005" spans="1:57" ht="15.75" customHeight="1" x14ac:dyDescent="0.2">
      <c r="A1005" s="26"/>
      <c r="B1005" s="26"/>
      <c r="C1005" s="26"/>
      <c r="D1005" s="26"/>
      <c r="E1005" s="26"/>
      <c r="F1005" s="26"/>
      <c r="G1005" s="26"/>
      <c r="Q1005" s="26"/>
      <c r="R1005" s="26"/>
      <c r="S1005" s="26"/>
      <c r="T1005" s="26"/>
      <c r="U1005" s="26"/>
      <c r="V1005" s="26"/>
      <c r="W1005" s="26"/>
      <c r="X1005" s="26"/>
      <c r="Y1005" s="26"/>
      <c r="Z1005" s="26"/>
      <c r="AA1005" s="26"/>
      <c r="AB1005" s="26"/>
      <c r="AC1005" s="26"/>
      <c r="AD1005" s="26"/>
      <c r="AE1005" s="26"/>
      <c r="AF1005" s="26"/>
      <c r="AG1005" s="26"/>
      <c r="AH1005" s="26"/>
      <c r="AI1005" s="26"/>
      <c r="AJ1005" s="26"/>
      <c r="AK1005" s="26"/>
      <c r="AL1005" s="26"/>
      <c r="AM1005" s="26"/>
      <c r="AN1005" s="26"/>
      <c r="AO1005" s="26"/>
      <c r="AP1005" s="26"/>
      <c r="AQ1005" s="26"/>
      <c r="AR1005" s="26"/>
      <c r="AS1005" s="26"/>
      <c r="AT1005" s="26"/>
      <c r="AU1005" s="26"/>
      <c r="AV1005" s="26"/>
      <c r="AW1005" s="26"/>
      <c r="AX1005" s="26"/>
      <c r="AY1005" s="26"/>
      <c r="AZ1005" s="26"/>
      <c r="BA1005" s="26"/>
      <c r="BB1005" s="26"/>
      <c r="BC1005" s="26"/>
      <c r="BD1005" s="26"/>
      <c r="BE1005" s="26"/>
    </row>
    <row r="1006" spans="1:57" ht="15.75" customHeight="1" x14ac:dyDescent="0.2">
      <c r="A1006" s="26"/>
      <c r="B1006" s="26"/>
      <c r="C1006" s="26"/>
      <c r="D1006" s="26"/>
      <c r="E1006" s="26"/>
      <c r="F1006" s="26"/>
      <c r="G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  <c r="AO1006" s="26"/>
      <c r="AP1006" s="26"/>
      <c r="AQ1006" s="26"/>
      <c r="AR1006" s="26"/>
      <c r="AS1006" s="26"/>
      <c r="AT1006" s="26"/>
      <c r="AU1006" s="26"/>
      <c r="AV1006" s="26"/>
      <c r="AW1006" s="26"/>
      <c r="AX1006" s="26"/>
      <c r="AY1006" s="26"/>
      <c r="AZ1006" s="26"/>
      <c r="BA1006" s="26"/>
      <c r="BB1006" s="26"/>
      <c r="BC1006" s="26"/>
      <c r="BD1006" s="26"/>
      <c r="BE1006" s="26"/>
    </row>
    <row r="1007" spans="1:57" ht="15.75" customHeight="1" x14ac:dyDescent="0.2">
      <c r="A1007" s="26"/>
      <c r="B1007" s="26"/>
      <c r="C1007" s="26"/>
      <c r="D1007" s="26"/>
      <c r="E1007" s="26"/>
      <c r="F1007" s="26"/>
      <c r="G1007" s="26"/>
      <c r="Q1007" s="26"/>
      <c r="R1007" s="26"/>
      <c r="S1007" s="26"/>
      <c r="T1007" s="26"/>
      <c r="U1007" s="26"/>
      <c r="V1007" s="26"/>
      <c r="W1007" s="26"/>
      <c r="X1007" s="26"/>
      <c r="Y1007" s="26"/>
      <c r="Z1007" s="26"/>
      <c r="AA1007" s="26"/>
      <c r="AB1007" s="26"/>
      <c r="AC1007" s="26"/>
      <c r="AD1007" s="26"/>
      <c r="AE1007" s="26"/>
      <c r="AF1007" s="26"/>
      <c r="AG1007" s="26"/>
      <c r="AH1007" s="26"/>
      <c r="AI1007" s="26"/>
      <c r="AJ1007" s="26"/>
      <c r="AK1007" s="26"/>
      <c r="AL1007" s="26"/>
      <c r="AM1007" s="26"/>
      <c r="AN1007" s="26"/>
      <c r="AO1007" s="26"/>
      <c r="AP1007" s="26"/>
      <c r="AQ1007" s="26"/>
      <c r="AR1007" s="26"/>
      <c r="AS1007" s="26"/>
      <c r="AT1007" s="26"/>
      <c r="AU1007" s="26"/>
      <c r="AV1007" s="26"/>
      <c r="AW1007" s="26"/>
      <c r="AX1007" s="26"/>
      <c r="AY1007" s="26"/>
      <c r="AZ1007" s="26"/>
      <c r="BA1007" s="26"/>
      <c r="BB1007" s="26"/>
      <c r="BC1007" s="26"/>
      <c r="BD1007" s="26"/>
      <c r="BE1007" s="26"/>
    </row>
    <row r="1008" spans="1:57" ht="15" customHeight="1" x14ac:dyDescent="0.2">
      <c r="A1008" s="26"/>
      <c r="B1008" s="26"/>
      <c r="C1008" s="26"/>
      <c r="D1008" s="26"/>
      <c r="E1008" s="26"/>
    </row>
  </sheetData>
  <mergeCells count="16">
    <mergeCell ref="A61:B61"/>
    <mergeCell ref="G61:H61"/>
    <mergeCell ref="G31:G32"/>
    <mergeCell ref="H32:I32"/>
    <mergeCell ref="J32:K32"/>
    <mergeCell ref="L32:M32"/>
    <mergeCell ref="N32:O32"/>
    <mergeCell ref="A1:BE1"/>
    <mergeCell ref="A9:I9"/>
    <mergeCell ref="A16:BE16"/>
    <mergeCell ref="A29:E29"/>
    <mergeCell ref="G29:O29"/>
    <mergeCell ref="B32:C32"/>
    <mergeCell ref="L31:O31"/>
    <mergeCell ref="D32:E32"/>
    <mergeCell ref="H31:K31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00"/>
  <sheetViews>
    <sheetView workbookViewId="0">
      <selection activeCell="C3" sqref="C3"/>
    </sheetView>
  </sheetViews>
  <sheetFormatPr defaultColWidth="12.5703125" defaultRowHeight="15" customHeight="1" x14ac:dyDescent="0.2"/>
  <cols>
    <col min="1" max="1" width="20.5703125" customWidth="1"/>
    <col min="2" max="33" width="10.5703125" customWidth="1"/>
  </cols>
  <sheetData>
    <row r="1" spans="1:33" ht="75" x14ac:dyDescent="0.25">
      <c r="A1" s="53" t="s">
        <v>87</v>
      </c>
      <c r="B1" s="54">
        <v>2019</v>
      </c>
      <c r="C1" s="54">
        <v>2020</v>
      </c>
      <c r="D1" s="54">
        <v>2021</v>
      </c>
      <c r="E1" s="54">
        <v>2022</v>
      </c>
      <c r="F1" s="54">
        <v>2023</v>
      </c>
      <c r="G1" s="54">
        <v>2024</v>
      </c>
      <c r="H1" s="54">
        <v>2025</v>
      </c>
      <c r="I1" s="54">
        <v>2026</v>
      </c>
      <c r="J1" s="54">
        <v>2027</v>
      </c>
      <c r="K1" s="54">
        <v>2028</v>
      </c>
      <c r="L1" s="54">
        <v>2029</v>
      </c>
      <c r="M1" s="54">
        <v>2030</v>
      </c>
      <c r="N1" s="54">
        <v>2031</v>
      </c>
      <c r="O1" s="54">
        <v>2032</v>
      </c>
      <c r="P1" s="54">
        <v>2033</v>
      </c>
      <c r="Q1" s="54">
        <v>2034</v>
      </c>
      <c r="R1" s="54">
        <v>2035</v>
      </c>
      <c r="S1" s="54">
        <v>2036</v>
      </c>
      <c r="T1" s="54">
        <v>2037</v>
      </c>
      <c r="U1" s="54">
        <v>2038</v>
      </c>
      <c r="V1" s="54">
        <v>2039</v>
      </c>
      <c r="W1" s="54">
        <v>2040</v>
      </c>
      <c r="X1" s="54">
        <v>2041</v>
      </c>
      <c r="Y1" s="54">
        <v>2042</v>
      </c>
      <c r="Z1" s="54">
        <v>2043</v>
      </c>
      <c r="AA1" s="54">
        <v>2044</v>
      </c>
      <c r="AB1" s="54">
        <v>2045</v>
      </c>
      <c r="AC1" s="54">
        <v>2046</v>
      </c>
      <c r="AD1" s="54">
        <v>2047</v>
      </c>
      <c r="AE1" s="54">
        <v>2048</v>
      </c>
      <c r="AF1" s="54">
        <v>2049</v>
      </c>
      <c r="AG1" s="54">
        <v>2050</v>
      </c>
    </row>
    <row r="2" spans="1:33" ht="15" customHeight="1" x14ac:dyDescent="0.25">
      <c r="A2" s="55" t="s">
        <v>88</v>
      </c>
      <c r="B2" s="55">
        <f>LDVs!F5</f>
        <v>1</v>
      </c>
      <c r="C2" s="55">
        <f>LDVs!G5</f>
        <v>0.85926587693602841</v>
      </c>
      <c r="D2" s="55">
        <f>LDVs!H5</f>
        <v>0.91204439443007967</v>
      </c>
      <c r="E2" s="55">
        <f>LDVs!I5</f>
        <v>1.1841750350052831</v>
      </c>
      <c r="F2" s="55">
        <f>LDVs!J5</f>
        <v>1.3057872537818591</v>
      </c>
      <c r="G2" s="55">
        <f>LDVs!K5</f>
        <v>1.3149993944606906</v>
      </c>
      <c r="H2" s="55">
        <f>LDVs!L5</f>
        <v>1.3239399609892657</v>
      </c>
      <c r="I2" s="55">
        <f>LDVs!M5</f>
        <v>1.3334236758183582</v>
      </c>
      <c r="J2" s="55">
        <f>LDVs!N5</f>
        <v>1.3426358164971921</v>
      </c>
      <c r="K2" s="55">
        <f>LDVs!O5</f>
        <v>1.3518479571760258</v>
      </c>
      <c r="L2" s="55">
        <f>LDVs!P5</f>
        <v>1.3610600978548597</v>
      </c>
      <c r="M2" s="55">
        <f>LDVs!Q5</f>
        <v>1.3844116088252616</v>
      </c>
      <c r="N2" s="55">
        <f>LDVs!R5</f>
        <v>1.3794843792125253</v>
      </c>
      <c r="O2" s="55">
        <f>LDVs!S5</f>
        <v>1.3886965198913594</v>
      </c>
      <c r="P2" s="55">
        <f>LDVs!T5</f>
        <v>1.3979086605701934</v>
      </c>
      <c r="Q2" s="55">
        <f>LDVs!U5</f>
        <v>1.4071208012490273</v>
      </c>
      <c r="R2" s="55">
        <f>LDVs!V5</f>
        <v>1.4353124388885297</v>
      </c>
      <c r="S2" s="55">
        <f>LDVs!W5</f>
        <v>1.4255450826066951</v>
      </c>
      <c r="T2" s="55">
        <f>LDVs!X5</f>
        <v>1.434757223285529</v>
      </c>
      <c r="U2" s="55">
        <f>LDVs!Y5</f>
        <v>1.4439693639643609</v>
      </c>
      <c r="V2" s="55">
        <f>LDVs!Z5</f>
        <v>1.4531815046431948</v>
      </c>
      <c r="W2" s="55">
        <f>LDVs!AA5</f>
        <v>1.4765502441681086</v>
      </c>
      <c r="X2" s="55">
        <f>LDVs!AB5</f>
        <v>1.4716057860008627</v>
      </c>
      <c r="Y2" s="55">
        <f>LDVs!AC5</f>
        <v>1.4808179266796966</v>
      </c>
      <c r="Z2" s="55">
        <f>LDVs!AD5</f>
        <v>1.4900300673585307</v>
      </c>
      <c r="AA2" s="55">
        <f>LDVs!AE5</f>
        <v>1.4992422080373646</v>
      </c>
      <c r="AB2" s="55">
        <f>LDVs!AF5</f>
        <v>1.5083321995281007</v>
      </c>
      <c r="AC2" s="55">
        <f>LDVs!AG5</f>
        <v>1.5176664893950302</v>
      </c>
      <c r="AD2" s="55">
        <f>LDVs!AH5</f>
        <v>1.5268786300738642</v>
      </c>
      <c r="AE2" s="55">
        <f>LDVs!AI5</f>
        <v>1.5360907707526981</v>
      </c>
      <c r="AF2" s="55">
        <f>LDVs!AJ5</f>
        <v>1.545302911431532</v>
      </c>
      <c r="AG2" s="55">
        <f>LDVs!AK5</f>
        <v>1.5310215009839152</v>
      </c>
    </row>
    <row r="3" spans="1:33" ht="16.5" customHeight="1" x14ac:dyDescent="0.25">
      <c r="A3" s="55" t="s">
        <v>89</v>
      </c>
      <c r="B3" s="55">
        <f>'HDVs and Motorcycles'!G18</f>
        <v>1</v>
      </c>
      <c r="C3" s="55">
        <f>'HDVs and Motorcycles'!H18</f>
        <v>0.36344545319697019</v>
      </c>
      <c r="D3" s="55">
        <f>'HDVs and Motorcycles'!I18</f>
        <v>0.30701390419135982</v>
      </c>
      <c r="E3" s="55">
        <f>'HDVs and Motorcycles'!J18</f>
        <v>0.73978916730672584</v>
      </c>
      <c r="F3" s="55">
        <f>'HDVs and Motorcycles'!K18</f>
        <v>0.85951059556801634</v>
      </c>
      <c r="G3" s="55">
        <f>'HDVs and Motorcycles'!L18</f>
        <v>1.0476824526228938</v>
      </c>
      <c r="H3" s="55">
        <f>'HDVs and Motorcycles'!M18</f>
        <v>1.0548055545102049</v>
      </c>
      <c r="I3" s="55">
        <f>'HDVs and Motorcycles'!N18</f>
        <v>1.0623613919151298</v>
      </c>
      <c r="J3" s="55">
        <f>'HDVs and Motorcycles'!O18</f>
        <v>1.0697008615612478</v>
      </c>
      <c r="K3" s="55">
        <f>'HDVs and Motorcycles'!P18</f>
        <v>1.0770403312073658</v>
      </c>
      <c r="L3" s="55">
        <f>'HDVs and Motorcycles'!Q18</f>
        <v>1.0843798008534837</v>
      </c>
      <c r="M3" s="55">
        <f>'HDVs and Motorcycles'!R18</f>
        <v>1.1029843480410926</v>
      </c>
      <c r="N3" s="55">
        <f>'HDVs and Motorcycles'!S18</f>
        <v>1.0990587401457179</v>
      </c>
      <c r="O3" s="55">
        <f>'HDVs and Motorcycles'!T18</f>
        <v>1.1063982097918361</v>
      </c>
      <c r="P3" s="55">
        <f>'HDVs and Motorcycles'!U18</f>
        <v>1.1137376794379543</v>
      </c>
      <c r="Q3" s="55">
        <f>'HDVs and Motorcycles'!V18</f>
        <v>1.1210771490840723</v>
      </c>
      <c r="R3" s="55">
        <f>'HDVs and Motorcycles'!W18</f>
        <v>1.1435379077658077</v>
      </c>
      <c r="S3" s="55">
        <f>'HDVs and Motorcycles'!X18</f>
        <v>1.1357560883763083</v>
      </c>
      <c r="T3" s="55">
        <f>'HDVs and Motorcycles'!Y18</f>
        <v>1.1430955580224265</v>
      </c>
      <c r="U3" s="55">
        <f>'HDVs and Motorcycles'!Z18</f>
        <v>1.1504350276685429</v>
      </c>
      <c r="V3" s="55">
        <f>'HDVs and Motorcycles'!AA18</f>
        <v>1.1577744973146609</v>
      </c>
      <c r="W3" s="55">
        <f>'HDVs and Motorcycles'!AB18</f>
        <v>1.1763927707855839</v>
      </c>
      <c r="X3" s="55">
        <f>'HDVs and Motorcycles'!AC18</f>
        <v>1.172453436606897</v>
      </c>
      <c r="Y3" s="55">
        <f>'HDVs and Motorcycles'!AD18</f>
        <v>1.179792906253015</v>
      </c>
      <c r="Z3" s="55">
        <f>'HDVs and Motorcycles'!AE18</f>
        <v>1.1871323758991332</v>
      </c>
      <c r="AA3" s="55">
        <f>'HDVs and Motorcycles'!AF18</f>
        <v>1.1944718455452512</v>
      </c>
      <c r="AB3" s="55">
        <f>'HDVs and Motorcycles'!AG18</f>
        <v>1.2017139968492383</v>
      </c>
      <c r="AC3" s="55">
        <f>'HDVs and Motorcycles'!AH18</f>
        <v>1.2091507848374856</v>
      </c>
      <c r="AD3" s="55">
        <f>'HDVs and Motorcycles'!AI18</f>
        <v>1.2164902544836036</v>
      </c>
      <c r="AE3" s="55">
        <f>'HDVs and Motorcycles'!AJ18</f>
        <v>1.2238297241297216</v>
      </c>
      <c r="AF3" s="55">
        <f>'HDVs and Motorcycles'!AK18</f>
        <v>1.2311691937758396</v>
      </c>
      <c r="AG3" s="55">
        <f>'HDVs and Motorcycles'!AL18</f>
        <v>1.2197909504186937</v>
      </c>
    </row>
    <row r="4" spans="1:33" ht="16.5" customHeight="1" x14ac:dyDescent="0.25">
      <c r="A4" s="55" t="s">
        <v>90</v>
      </c>
      <c r="B4" s="55">
        <f>Aircraft!V11</f>
        <v>1</v>
      </c>
      <c r="C4" s="55">
        <f>Aircraft!W11</f>
        <v>0.30846253229974158</v>
      </c>
      <c r="D4" s="55">
        <f>Aircraft!X11</f>
        <v>0.2291858275303289</v>
      </c>
      <c r="E4" s="55">
        <f>Aircraft!Y11</f>
        <v>0.54500613147637189</v>
      </c>
      <c r="F4" s="55">
        <f>Aircraft!Z11</f>
        <v>0.86234288091796962</v>
      </c>
      <c r="G4" s="55">
        <f>Aircraft!AA11</f>
        <v>0.98061468050628475</v>
      </c>
      <c r="H4" s="55">
        <f>Aircraft!AB11</f>
        <v>0.98728179444329123</v>
      </c>
      <c r="I4" s="55">
        <f>Aircraft!AC11</f>
        <v>0.99435394217683248</v>
      </c>
      <c r="J4" s="55">
        <f>Aircraft!AD11</f>
        <v>1.0012235730121062</v>
      </c>
      <c r="K4" s="55">
        <f>Aircraft!AE11</f>
        <v>1.0080932038473802</v>
      </c>
      <c r="L4" s="55">
        <f>Aircraft!AF11</f>
        <v>1.014962834682654</v>
      </c>
      <c r="M4" s="55">
        <f>Aircraft!AG11</f>
        <v>1.0323764050356434</v>
      </c>
      <c r="N4" s="55">
        <f>Aircraft!AH11</f>
        <v>1.0287020963532001</v>
      </c>
      <c r="O4" s="55">
        <f>Aircraft!AI11</f>
        <v>1.0355717271884739</v>
      </c>
      <c r="P4" s="55">
        <f>Aircraft!AJ11</f>
        <v>1.0424413580237479</v>
      </c>
      <c r="Q4" s="55">
        <f>Aircraft!AK11</f>
        <v>1.0493109888590217</v>
      </c>
      <c r="R4" s="55">
        <f>Aircraft!AL11</f>
        <v>1.0703339139289967</v>
      </c>
      <c r="S4" s="55">
        <f>Aircraft!AM11</f>
        <v>1.0630502505295696</v>
      </c>
      <c r="T4" s="55">
        <f>Aircraft!AN11</f>
        <v>1.0699198813648434</v>
      </c>
      <c r="U4" s="55">
        <f>Aircraft!AO11</f>
        <v>1.0767895122001157</v>
      </c>
      <c r="V4" s="55">
        <f>Aircraft!AP11</f>
        <v>1.0836591430353897</v>
      </c>
      <c r="W4" s="55">
        <f>Aircraft!AQ11</f>
        <v>1.1010855609786891</v>
      </c>
      <c r="X4" s="55">
        <f>Aircraft!AR11</f>
        <v>1.0973984047059375</v>
      </c>
      <c r="Y4" s="55">
        <f>Aircraft!AS11</f>
        <v>1.1042680355412113</v>
      </c>
      <c r="Z4" s="55">
        <f>Aircraft!AT11</f>
        <v>1.1111376663764854</v>
      </c>
      <c r="AA4" s="55">
        <f>Aircraft!AU11</f>
        <v>1.1180072972117594</v>
      </c>
      <c r="AB4" s="55">
        <f>Aircraft!AV11</f>
        <v>1.1247858395738632</v>
      </c>
      <c r="AC4" s="55">
        <f>Aircraft!AW11</f>
        <v>1.1317465588823055</v>
      </c>
      <c r="AD4" s="55">
        <f>Aircraft!AX11</f>
        <v>1.1386161897175793</v>
      </c>
      <c r="AE4" s="55">
        <f>Aircraft!AY11</f>
        <v>1.1454858205528533</v>
      </c>
      <c r="AF4" s="55">
        <f>Aircraft!AZ11</f>
        <v>1.1523554513881273</v>
      </c>
      <c r="AG4" s="55">
        <f>Aircraft!BA11</f>
        <v>1.1417055904054823</v>
      </c>
    </row>
    <row r="5" spans="1:33" ht="15.75" customHeight="1" x14ac:dyDescent="0.25">
      <c r="A5" s="55" t="s">
        <v>91</v>
      </c>
      <c r="B5" s="55">
        <f>Rail!G8</f>
        <v>1</v>
      </c>
      <c r="C5" s="55">
        <f>Rail!H8</f>
        <v>0.36080913719554147</v>
      </c>
      <c r="D5" s="55">
        <f>Rail!I8</f>
        <v>0.29926379523875052</v>
      </c>
      <c r="E5" s="55">
        <f>Rail!J8</f>
        <v>0.65277968900509153</v>
      </c>
      <c r="F5" s="55">
        <f>Rail!K8</f>
        <v>0.72958809228935573</v>
      </c>
      <c r="G5" s="55">
        <f>Rail!L8</f>
        <v>0.87557336819413079</v>
      </c>
      <c r="H5" s="55">
        <f>Rail!M8</f>
        <v>1.0215586440989393</v>
      </c>
      <c r="I5" s="55">
        <f>Rail!N8</f>
        <v>1.028876325525059</v>
      </c>
      <c r="J5" s="55">
        <f>Rail!O8</f>
        <v>1.0359844589891221</v>
      </c>
      <c r="K5" s="55">
        <f>Rail!P8</f>
        <v>1.0430925924531853</v>
      </c>
      <c r="L5" s="55">
        <f>Rail!Q8</f>
        <v>1.0502007259172483</v>
      </c>
      <c r="M5" s="55">
        <f>Rail!R8</f>
        <v>1.0682188676664863</v>
      </c>
      <c r="N5" s="55">
        <f>Rail!S8</f>
        <v>1.0644169928453728</v>
      </c>
      <c r="O5" s="55">
        <f>Rail!T8</f>
        <v>1.0715251263094361</v>
      </c>
      <c r="P5" s="55">
        <f>Rail!U8</f>
        <v>1.0786332597734993</v>
      </c>
      <c r="Q5" s="55">
        <f>Rail!V8</f>
        <v>1.0857413932375624</v>
      </c>
      <c r="R5" s="55">
        <f>Rail!W8</f>
        <v>1.1074942007443465</v>
      </c>
      <c r="S5" s="55">
        <f>Rail!X8</f>
        <v>1.0999576601656886</v>
      </c>
      <c r="T5" s="55">
        <f>Rail!Y8</f>
        <v>1.1070657936297519</v>
      </c>
      <c r="U5" s="55">
        <f>Rail!Z8</f>
        <v>1.1141739270938131</v>
      </c>
      <c r="V5" s="55">
        <f>Rail!AA8</f>
        <v>1.1212820605578764</v>
      </c>
      <c r="W5" s="55">
        <f>Rail!AB8</f>
        <v>1.1393134959452744</v>
      </c>
      <c r="X5" s="55">
        <f>Rail!AC8</f>
        <v>1.1354983274860024</v>
      </c>
      <c r="Y5" s="55">
        <f>Rail!AD8</f>
        <v>1.1426064609500657</v>
      </c>
      <c r="Z5" s="55">
        <f>Rail!AE8</f>
        <v>1.1497145944141289</v>
      </c>
      <c r="AA5" s="55">
        <f>Rail!AF8</f>
        <v>1.1568227278781922</v>
      </c>
      <c r="AB5" s="55">
        <f>Rail!AG8</f>
        <v>1.1638366104225399</v>
      </c>
      <c r="AC5" s="55">
        <f>Rail!AH8</f>
        <v>1.1710389948063167</v>
      </c>
      <c r="AD5" s="55">
        <f>Rail!AI8</f>
        <v>1.1781471282703797</v>
      </c>
      <c r="AE5" s="55">
        <f>Rail!AJ8</f>
        <v>1.185255261734443</v>
      </c>
      <c r="AF5" s="55">
        <f>Rail!AK8</f>
        <v>1.192363395198506</v>
      </c>
      <c r="AG5" s="55">
        <f>Rail!AL8</f>
        <v>1.1813437880240336</v>
      </c>
    </row>
    <row r="6" spans="1:33" ht="16.5" customHeight="1" x14ac:dyDescent="0.25">
      <c r="A6" s="55" t="s">
        <v>92</v>
      </c>
      <c r="B6" s="55">
        <f>Ships!F20</f>
        <v>1</v>
      </c>
      <c r="C6" s="55">
        <f>Ships!G20</f>
        <v>0.44222454990896248</v>
      </c>
      <c r="D6" s="55">
        <f>Ships!H20</f>
        <v>0.51002116007845399</v>
      </c>
      <c r="E6" s="55">
        <f>Ships!I20</f>
        <v>0.71728096506829575</v>
      </c>
      <c r="F6" s="55">
        <f>Ships!J20</f>
        <v>0.83156530684455543</v>
      </c>
      <c r="G6" s="55">
        <f>Ships!K20</f>
        <v>0.96909351442423519</v>
      </c>
      <c r="H6" s="55">
        <f>Ships!L20</f>
        <v>0.97568229695494801</v>
      </c>
      <c r="I6" s="55">
        <f>Ships!M20</f>
        <v>0.98267135457142829</v>
      </c>
      <c r="J6" s="55">
        <f>Ships!N20</f>
        <v>0.98946027464502495</v>
      </c>
      <c r="K6" s="55">
        <f>Ships!O20</f>
        <v>0.9962491947186215</v>
      </c>
      <c r="L6" s="55">
        <f>Ships!P20</f>
        <v>1.003038114792218</v>
      </c>
      <c r="M6" s="55">
        <f>Ships!Q20</f>
        <v>1.0202470944531585</v>
      </c>
      <c r="N6" s="55">
        <f>Ships!R20</f>
        <v>1.0166159549394098</v>
      </c>
      <c r="O6" s="55">
        <f>Ships!S20</f>
        <v>1.0234048750130067</v>
      </c>
      <c r="P6" s="55">
        <f>Ships!T20</f>
        <v>1.0301937950866034</v>
      </c>
      <c r="Q6" s="55">
        <f>Ships!U20</f>
        <v>1.0369827151601998</v>
      </c>
      <c r="R6" s="55">
        <f>Ships!V20</f>
        <v>1.0577586435085504</v>
      </c>
      <c r="S6" s="55">
        <f>Ships!W20</f>
        <v>1.0505605553073931</v>
      </c>
      <c r="T6" s="55">
        <f>Ships!X20</f>
        <v>1.0573494753809898</v>
      </c>
      <c r="U6" s="55">
        <f>Ships!Y20</f>
        <v>1.0641383954545849</v>
      </c>
      <c r="V6" s="55">
        <f>Ships!Z20</f>
        <v>1.0709273155281813</v>
      </c>
      <c r="W6" s="55">
        <f>Ships!AA20</f>
        <v>1.0881489918340865</v>
      </c>
      <c r="X6" s="55">
        <f>Ships!AB20</f>
        <v>1.0845051556753746</v>
      </c>
      <c r="Y6" s="55">
        <f>Ships!AC20</f>
        <v>1.0912940757489713</v>
      </c>
      <c r="Z6" s="55">
        <f>Ships!AD20</f>
        <v>1.098082995822568</v>
      </c>
      <c r="AA6" s="55">
        <f>Ships!AE20</f>
        <v>1.1048719158961646</v>
      </c>
      <c r="AB6" s="55">
        <f>Ships!AF20</f>
        <v>1.1115708176880219</v>
      </c>
      <c r="AC6" s="55">
        <f>Ships!AG20</f>
        <v>1.1184497560433564</v>
      </c>
      <c r="AD6" s="55">
        <f>Ships!AH20</f>
        <v>1.1252386761169531</v>
      </c>
      <c r="AE6" s="55">
        <f>Ships!AI20</f>
        <v>1.1320275961905497</v>
      </c>
      <c r="AF6" s="55">
        <f>Ships!AJ20</f>
        <v>1.1388165162641462</v>
      </c>
      <c r="AG6" s="55">
        <f>Ships!AK20</f>
        <v>1.128291779674977</v>
      </c>
    </row>
    <row r="7" spans="1:33" ht="16.5" customHeight="1" x14ac:dyDescent="0.25">
      <c r="A7" s="55" t="s">
        <v>93</v>
      </c>
      <c r="B7" s="55">
        <f>'HDVs and Motorcycles'!G20</f>
        <v>1</v>
      </c>
      <c r="C7" s="55">
        <f>'HDVs and Motorcycles'!H20</f>
        <v>0.85926587693602841</v>
      </c>
      <c r="D7" s="55">
        <f>'HDVs and Motorcycles'!I20</f>
        <v>0.91204439443007967</v>
      </c>
      <c r="E7" s="55">
        <f>'HDVs and Motorcycles'!J20</f>
        <v>1.1841750350052831</v>
      </c>
      <c r="F7" s="55">
        <f>'HDVs and Motorcycles'!K20</f>
        <v>1.3057872537818591</v>
      </c>
      <c r="G7" s="55">
        <f>'HDVs and Motorcycles'!L20</f>
        <v>1.3149993944606906</v>
      </c>
      <c r="H7" s="55">
        <f>'HDVs and Motorcycles'!M20</f>
        <v>1.3239399609892657</v>
      </c>
      <c r="I7" s="55">
        <f>'HDVs and Motorcycles'!N20</f>
        <v>1.3334236758183582</v>
      </c>
      <c r="J7" s="55">
        <f>'HDVs and Motorcycles'!O20</f>
        <v>1.3426358164971921</v>
      </c>
      <c r="K7" s="55">
        <f>'HDVs and Motorcycles'!P20</f>
        <v>1.3518479571760258</v>
      </c>
      <c r="L7" s="55">
        <f>'HDVs and Motorcycles'!Q20</f>
        <v>1.3610600978548597</v>
      </c>
      <c r="M7" s="55">
        <f>'HDVs and Motorcycles'!R20</f>
        <v>1.3844116088252616</v>
      </c>
      <c r="N7" s="55">
        <f>'HDVs and Motorcycles'!S20</f>
        <v>1.3794843792125253</v>
      </c>
      <c r="O7" s="55">
        <f>'HDVs and Motorcycles'!T20</f>
        <v>1.3886965198913594</v>
      </c>
      <c r="P7" s="55">
        <f>'HDVs and Motorcycles'!U20</f>
        <v>1.3979086605701934</v>
      </c>
      <c r="Q7" s="55">
        <f>'HDVs and Motorcycles'!V20</f>
        <v>1.4071208012490273</v>
      </c>
      <c r="R7" s="55">
        <f>'HDVs and Motorcycles'!W20</f>
        <v>1.4353124388885297</v>
      </c>
      <c r="S7" s="55">
        <f>'HDVs and Motorcycles'!X20</f>
        <v>1.4255450826066951</v>
      </c>
      <c r="T7" s="55">
        <f>'HDVs and Motorcycles'!Y20</f>
        <v>1.434757223285529</v>
      </c>
      <c r="U7" s="55">
        <f>'HDVs and Motorcycles'!Z20</f>
        <v>1.4439693639643609</v>
      </c>
      <c r="V7" s="55">
        <f>'HDVs and Motorcycles'!AA20</f>
        <v>1.4531815046431948</v>
      </c>
      <c r="W7" s="55">
        <f>'HDVs and Motorcycles'!AB20</f>
        <v>1.4765502441681086</v>
      </c>
      <c r="X7" s="55">
        <f>'HDVs and Motorcycles'!AC20</f>
        <v>1.4716057860008627</v>
      </c>
      <c r="Y7" s="55">
        <f>'HDVs and Motorcycles'!AD20</f>
        <v>1.4808179266796966</v>
      </c>
      <c r="Z7" s="55">
        <f>'HDVs and Motorcycles'!AE20</f>
        <v>1.4900300673585307</v>
      </c>
      <c r="AA7" s="55">
        <f>'HDVs and Motorcycles'!AF20</f>
        <v>1.4992422080373646</v>
      </c>
      <c r="AB7" s="55">
        <f>'HDVs and Motorcycles'!AG20</f>
        <v>1.5083321995281007</v>
      </c>
      <c r="AC7" s="55">
        <f>'HDVs and Motorcycles'!AH20</f>
        <v>1.5176664893950302</v>
      </c>
      <c r="AD7" s="55">
        <f>'HDVs and Motorcycles'!AI20</f>
        <v>1.5268786300738642</v>
      </c>
      <c r="AE7" s="55">
        <f>'HDVs and Motorcycles'!AJ20</f>
        <v>1.5360907707526981</v>
      </c>
      <c r="AF7" s="55">
        <f>'HDVs and Motorcycles'!AK20</f>
        <v>1.545302911431532</v>
      </c>
      <c r="AG7" s="55">
        <f>'HDVs and Motorcycles'!AL20</f>
        <v>1.5310215009839152</v>
      </c>
    </row>
    <row r="8" spans="1:33" ht="12.75" customHeight="1" x14ac:dyDescent="0.2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00"/>
  <sheetViews>
    <sheetView workbookViewId="0">
      <selection activeCell="AJ25" sqref="AJ25"/>
    </sheetView>
  </sheetViews>
  <sheetFormatPr defaultColWidth="12.5703125" defaultRowHeight="15" customHeight="1" x14ac:dyDescent="0.2"/>
  <cols>
    <col min="1" max="1" width="21.85546875" customWidth="1"/>
    <col min="2" max="33" width="10.5703125" customWidth="1"/>
  </cols>
  <sheetData>
    <row r="1" spans="1:33" ht="60" x14ac:dyDescent="0.25">
      <c r="A1" s="56" t="s">
        <v>87</v>
      </c>
      <c r="B1" s="57">
        <v>2019</v>
      </c>
      <c r="C1" s="57">
        <v>2020</v>
      </c>
      <c r="D1" s="57">
        <v>2021</v>
      </c>
      <c r="E1" s="57">
        <v>2022</v>
      </c>
      <c r="F1" s="57">
        <v>2023</v>
      </c>
      <c r="G1" s="57">
        <v>2024</v>
      </c>
      <c r="H1" s="57">
        <v>2025</v>
      </c>
      <c r="I1" s="57">
        <v>2026</v>
      </c>
      <c r="J1" s="57">
        <v>2027</v>
      </c>
      <c r="K1" s="57">
        <v>2028</v>
      </c>
      <c r="L1" s="57">
        <v>2029</v>
      </c>
      <c r="M1" s="57">
        <v>2030</v>
      </c>
      <c r="N1" s="57">
        <v>2031</v>
      </c>
      <c r="O1" s="57">
        <v>2032</v>
      </c>
      <c r="P1" s="57">
        <v>2033</v>
      </c>
      <c r="Q1" s="57">
        <v>2034</v>
      </c>
      <c r="R1" s="57">
        <v>2035</v>
      </c>
      <c r="S1" s="57">
        <v>2036</v>
      </c>
      <c r="T1" s="57">
        <v>2037</v>
      </c>
      <c r="U1" s="57">
        <v>2038</v>
      </c>
      <c r="V1" s="57">
        <v>2039</v>
      </c>
      <c r="W1" s="57">
        <v>2040</v>
      </c>
      <c r="X1" s="57">
        <v>2041</v>
      </c>
      <c r="Y1" s="57">
        <v>2042</v>
      </c>
      <c r="Z1" s="57">
        <v>2043</v>
      </c>
      <c r="AA1" s="57">
        <v>2044</v>
      </c>
      <c r="AB1" s="57">
        <v>2045</v>
      </c>
      <c r="AC1" s="57">
        <v>2046</v>
      </c>
      <c r="AD1" s="57">
        <v>2047</v>
      </c>
      <c r="AE1" s="57">
        <v>2048</v>
      </c>
      <c r="AF1" s="57">
        <v>2049</v>
      </c>
      <c r="AG1" s="57">
        <v>2050</v>
      </c>
    </row>
    <row r="2" spans="1:33" ht="12.75" customHeight="1" x14ac:dyDescent="0.25">
      <c r="A2" s="55" t="s">
        <v>88</v>
      </c>
      <c r="B2" s="55">
        <v>1</v>
      </c>
      <c r="C2" s="55">
        <f t="shared" ref="C2:AG2" si="0">C3</f>
        <v>0.74032051282051281</v>
      </c>
      <c r="D2" s="55">
        <f t="shared" si="0"/>
        <v>0.81960400694937252</v>
      </c>
      <c r="E2" s="55">
        <f t="shared" si="0"/>
        <v>0.94587087830818861</v>
      </c>
      <c r="F2" s="55">
        <f t="shared" si="0"/>
        <v>1.0262086335846474</v>
      </c>
      <c r="G2" s="55">
        <f t="shared" si="0"/>
        <v>1.122956192810691</v>
      </c>
      <c r="H2" s="55">
        <f t="shared" si="0"/>
        <v>1.130591074311619</v>
      </c>
      <c r="I2" s="55">
        <f t="shared" si="0"/>
        <v>1.1386897824502245</v>
      </c>
      <c r="J2" s="55">
        <f t="shared" si="0"/>
        <v>1.1465565772699913</v>
      </c>
      <c r="K2" s="55">
        <f t="shared" si="0"/>
        <v>1.1544233720897581</v>
      </c>
      <c r="L2" s="55">
        <f t="shared" si="0"/>
        <v>1.1622901669095249</v>
      </c>
      <c r="M2" s="55">
        <f t="shared" si="0"/>
        <v>1.1822314109634466</v>
      </c>
      <c r="N2" s="55">
        <f t="shared" si="0"/>
        <v>1.1780237565490566</v>
      </c>
      <c r="O2" s="55">
        <f t="shared" si="0"/>
        <v>1.1858905513688234</v>
      </c>
      <c r="P2" s="55">
        <f t="shared" si="0"/>
        <v>1.1937573461885902</v>
      </c>
      <c r="Q2" s="55">
        <f t="shared" si="0"/>
        <v>1.201624141008357</v>
      </c>
      <c r="R2" s="55">
        <f t="shared" si="0"/>
        <v>1.2256986570926307</v>
      </c>
      <c r="S2" s="55">
        <f t="shared" si="0"/>
        <v>1.2173577306478904</v>
      </c>
      <c r="T2" s="55">
        <f t="shared" si="0"/>
        <v>1.2252245254676573</v>
      </c>
      <c r="U2" s="55">
        <f t="shared" si="0"/>
        <v>1.2330913202874223</v>
      </c>
      <c r="V2" s="55">
        <f t="shared" si="0"/>
        <v>1.2409581151071891</v>
      </c>
      <c r="W2" s="55">
        <f t="shared" si="0"/>
        <v>1.2609140716484804</v>
      </c>
      <c r="X2" s="55">
        <f t="shared" si="0"/>
        <v>1.2566917047467228</v>
      </c>
      <c r="Y2" s="55">
        <f t="shared" si="0"/>
        <v>1.2645584995664896</v>
      </c>
      <c r="Z2" s="55">
        <f t="shared" si="0"/>
        <v>1.2724252943862564</v>
      </c>
      <c r="AA2" s="55">
        <f t="shared" si="0"/>
        <v>1.280292089206023</v>
      </c>
      <c r="AB2" s="55">
        <f t="shared" si="0"/>
        <v>1.2880545735692233</v>
      </c>
      <c r="AC2" s="55">
        <f t="shared" si="0"/>
        <v>1.2960256788455551</v>
      </c>
      <c r="AD2" s="55">
        <f t="shared" si="0"/>
        <v>1.3038924736653217</v>
      </c>
      <c r="AE2" s="55">
        <f t="shared" si="0"/>
        <v>1.3117592684850885</v>
      </c>
      <c r="AF2" s="55">
        <f t="shared" si="0"/>
        <v>1.3196260633048553</v>
      </c>
      <c r="AG2" s="55">
        <f t="shared" si="0"/>
        <v>1.3074303175335809</v>
      </c>
    </row>
    <row r="3" spans="1:33" ht="12.75" customHeight="1" x14ac:dyDescent="0.25">
      <c r="A3" s="55" t="s">
        <v>89</v>
      </c>
      <c r="B3" s="55">
        <f>'HDVs and Motorcycles'!G19</f>
        <v>1</v>
      </c>
      <c r="C3" s="55">
        <f>'HDVs and Motorcycles'!H19</f>
        <v>0.74032051282051281</v>
      </c>
      <c r="D3" s="55">
        <f>'HDVs and Motorcycles'!I19</f>
        <v>0.81960400694937252</v>
      </c>
      <c r="E3" s="55">
        <f>'HDVs and Motorcycles'!J19</f>
        <v>0.94587087830818861</v>
      </c>
      <c r="F3" s="55">
        <f>'HDVs and Motorcycles'!K19</f>
        <v>1.0262086335846474</v>
      </c>
      <c r="G3" s="55">
        <f>'HDVs and Motorcycles'!L19</f>
        <v>1.122956192810691</v>
      </c>
      <c r="H3" s="55">
        <f>'HDVs and Motorcycles'!M19</f>
        <v>1.130591074311619</v>
      </c>
      <c r="I3" s="55">
        <f>'HDVs and Motorcycles'!N19</f>
        <v>1.1386897824502245</v>
      </c>
      <c r="J3" s="55">
        <f>'HDVs and Motorcycles'!O19</f>
        <v>1.1465565772699913</v>
      </c>
      <c r="K3" s="55">
        <f>'HDVs and Motorcycles'!P19</f>
        <v>1.1544233720897581</v>
      </c>
      <c r="L3" s="55">
        <f>'HDVs and Motorcycles'!Q19</f>
        <v>1.1622901669095249</v>
      </c>
      <c r="M3" s="55">
        <f>'HDVs and Motorcycles'!R19</f>
        <v>1.1822314109634466</v>
      </c>
      <c r="N3" s="55">
        <f>'HDVs and Motorcycles'!S19</f>
        <v>1.1780237565490566</v>
      </c>
      <c r="O3" s="55">
        <f>'HDVs and Motorcycles'!T19</f>
        <v>1.1858905513688234</v>
      </c>
      <c r="P3" s="55">
        <f>'HDVs and Motorcycles'!U19</f>
        <v>1.1937573461885902</v>
      </c>
      <c r="Q3" s="55">
        <f>'HDVs and Motorcycles'!V19</f>
        <v>1.201624141008357</v>
      </c>
      <c r="R3" s="55">
        <f>'HDVs and Motorcycles'!W19</f>
        <v>1.2256986570926307</v>
      </c>
      <c r="S3" s="55">
        <f>'HDVs and Motorcycles'!X19</f>
        <v>1.2173577306478904</v>
      </c>
      <c r="T3" s="55">
        <f>'HDVs and Motorcycles'!Y19</f>
        <v>1.2252245254676573</v>
      </c>
      <c r="U3" s="55">
        <f>'HDVs and Motorcycles'!Z19</f>
        <v>1.2330913202874223</v>
      </c>
      <c r="V3" s="55">
        <f>'HDVs and Motorcycles'!AA19</f>
        <v>1.2409581151071891</v>
      </c>
      <c r="W3" s="55">
        <f>'HDVs and Motorcycles'!AB19</f>
        <v>1.2609140716484804</v>
      </c>
      <c r="X3" s="55">
        <f>'HDVs and Motorcycles'!AC19</f>
        <v>1.2566917047467228</v>
      </c>
      <c r="Y3" s="55">
        <f>'HDVs and Motorcycles'!AD19</f>
        <v>1.2645584995664896</v>
      </c>
      <c r="Z3" s="55">
        <f>'HDVs and Motorcycles'!AE19</f>
        <v>1.2724252943862564</v>
      </c>
      <c r="AA3" s="55">
        <f>'HDVs and Motorcycles'!AF19</f>
        <v>1.280292089206023</v>
      </c>
      <c r="AB3" s="55">
        <f>'HDVs and Motorcycles'!AG19</f>
        <v>1.2880545735692233</v>
      </c>
      <c r="AC3" s="55">
        <f>'HDVs and Motorcycles'!AH19</f>
        <v>1.2960256788455551</v>
      </c>
      <c r="AD3" s="55">
        <f>'HDVs and Motorcycles'!AI19</f>
        <v>1.3038924736653217</v>
      </c>
      <c r="AE3" s="55">
        <f>'HDVs and Motorcycles'!AJ19</f>
        <v>1.3117592684850885</v>
      </c>
      <c r="AF3" s="55">
        <f>'HDVs and Motorcycles'!AK19</f>
        <v>1.3196260633048553</v>
      </c>
      <c r="AG3" s="55">
        <f>'HDVs and Motorcycles'!AL19</f>
        <v>1.3074303175335809</v>
      </c>
    </row>
    <row r="4" spans="1:33" ht="12.75" customHeight="1" x14ac:dyDescent="0.25">
      <c r="A4" s="55" t="s">
        <v>90</v>
      </c>
      <c r="B4" s="55">
        <f>Aircraft!V12</f>
        <v>1</v>
      </c>
      <c r="C4" s="55">
        <f>Aircraft!W12</f>
        <v>0.4508784918985107</v>
      </c>
      <c r="D4" s="55">
        <f>Aircraft!X12</f>
        <v>0.49587094569581686</v>
      </c>
      <c r="E4" s="55">
        <f>Aircraft!Y12</f>
        <v>0.78205712333058064</v>
      </c>
      <c r="F4" s="55">
        <f>Aircraft!Z12</f>
        <v>0.93584303898396781</v>
      </c>
      <c r="G4" s="55">
        <f>Aircraft!AA12</f>
        <v>1.1014323547000029</v>
      </c>
      <c r="H4" s="55">
        <f>Aircraft!AB12</f>
        <v>1.1089208974973621</v>
      </c>
      <c r="I4" s="55">
        <f>Aircraft!AC12</f>
        <v>1.1168643767107458</v>
      </c>
      <c r="J4" s="55">
        <f>Aircraft!AD12</f>
        <v>1.1245803877161173</v>
      </c>
      <c r="K4" s="55">
        <f>Aircraft!AE12</f>
        <v>1.1322963987214889</v>
      </c>
      <c r="L4" s="55">
        <f>Aircraft!AF12</f>
        <v>1.1400124097268602</v>
      </c>
      <c r="M4" s="55">
        <f>Aircraft!AG12</f>
        <v>1.1595714375273873</v>
      </c>
      <c r="N4" s="55">
        <f>Aircraft!AH12</f>
        <v>1.1554444317376018</v>
      </c>
      <c r="O4" s="55">
        <f>Aircraft!AI12</f>
        <v>1.1631604427429734</v>
      </c>
      <c r="P4" s="55">
        <f>Aircraft!AJ12</f>
        <v>1.1708764537483451</v>
      </c>
      <c r="Q4" s="55">
        <f>Aircraft!AK12</f>
        <v>1.1785924647537167</v>
      </c>
      <c r="R4" s="55">
        <f>Aircraft!AL12</f>
        <v>1.2022055416562054</v>
      </c>
      <c r="S4" s="55">
        <f>Aircraft!AM12</f>
        <v>1.1940244867644598</v>
      </c>
      <c r="T4" s="55">
        <f>Aircraft!AN12</f>
        <v>1.2017404977698316</v>
      </c>
      <c r="U4" s="55">
        <f>Aircraft!AO12</f>
        <v>1.2094565087752016</v>
      </c>
      <c r="V4" s="55">
        <f>Aircraft!AP12</f>
        <v>1.2171725197805732</v>
      </c>
      <c r="W4" s="55">
        <f>Aircraft!AQ12</f>
        <v>1.2367459780724326</v>
      </c>
      <c r="X4" s="55">
        <f>Aircraft!AR12</f>
        <v>1.2326045417913165</v>
      </c>
      <c r="Y4" s="55">
        <f>Aircraft!AS12</f>
        <v>1.2403205527966881</v>
      </c>
      <c r="Z4" s="55">
        <f>Aircraft!AT12</f>
        <v>1.2480365638020596</v>
      </c>
      <c r="AA4" s="55">
        <f>Aircraft!AU12</f>
        <v>1.2557525748074314</v>
      </c>
      <c r="AB4" s="55">
        <f>Aircraft!AV12</f>
        <v>1.2633662746874612</v>
      </c>
      <c r="AC4" s="55">
        <f>Aircraft!AW12</f>
        <v>1.2711845968181728</v>
      </c>
      <c r="AD4" s="55">
        <f>Aircraft!AX12</f>
        <v>1.2789006078235443</v>
      </c>
      <c r="AE4" s="55">
        <f>Aircraft!AY12</f>
        <v>1.2866166188289161</v>
      </c>
      <c r="AF4" s="55">
        <f>Aircraft!AZ12</f>
        <v>1.2943326298342879</v>
      </c>
      <c r="AG4" s="55">
        <f>Aircraft!BA12</f>
        <v>1.2823706414075122</v>
      </c>
    </row>
    <row r="5" spans="1:33" ht="12.75" customHeight="1" x14ac:dyDescent="0.25">
      <c r="A5" s="55" t="s">
        <v>91</v>
      </c>
      <c r="B5" s="55">
        <f>Rail!G13</f>
        <v>1</v>
      </c>
      <c r="C5" s="55">
        <f>Rail!H13</f>
        <v>0.74032051282051281</v>
      </c>
      <c r="D5" s="55">
        <f>Rail!I13</f>
        <v>0.81960400694937252</v>
      </c>
      <c r="E5" s="55">
        <f>Rail!J13</f>
        <v>0.94587087830818861</v>
      </c>
      <c r="F5" s="55">
        <f>Rail!K13</f>
        <v>1.0262086335846474</v>
      </c>
      <c r="G5" s="55">
        <f>Rail!L13</f>
        <v>1.122956192810691</v>
      </c>
      <c r="H5" s="55">
        <f>Rail!M13</f>
        <v>1.130591074311619</v>
      </c>
      <c r="I5" s="55">
        <f>Rail!N13</f>
        <v>1.1386897824502245</v>
      </c>
      <c r="J5" s="55">
        <f>Rail!O13</f>
        <v>1.1465565772699913</v>
      </c>
      <c r="K5" s="55">
        <f>Rail!P13</f>
        <v>1.1544233720897581</v>
      </c>
      <c r="L5" s="55">
        <f>Rail!Q13</f>
        <v>1.1622901669095249</v>
      </c>
      <c r="M5" s="55">
        <f>Rail!R13</f>
        <v>1.1822314109634466</v>
      </c>
      <c r="N5" s="55">
        <f>Rail!S13</f>
        <v>1.1780237565490566</v>
      </c>
      <c r="O5" s="55">
        <f>Rail!T13</f>
        <v>1.1858905513688234</v>
      </c>
      <c r="P5" s="55">
        <f>Rail!U13</f>
        <v>1.1937573461885902</v>
      </c>
      <c r="Q5" s="55">
        <f>Rail!V13</f>
        <v>1.201624141008357</v>
      </c>
      <c r="R5" s="55">
        <f>Rail!W13</f>
        <v>1.2256986570926307</v>
      </c>
      <c r="S5" s="55">
        <f>Rail!X13</f>
        <v>1.2173577306478904</v>
      </c>
      <c r="T5" s="55">
        <f>Rail!Y13</f>
        <v>1.2252245254676573</v>
      </c>
      <c r="U5" s="55">
        <f>Rail!Z13</f>
        <v>1.2330913202874223</v>
      </c>
      <c r="V5" s="55">
        <f>Rail!AA13</f>
        <v>1.2409581151071891</v>
      </c>
      <c r="W5" s="55">
        <f>Rail!AB13</f>
        <v>1.2609140716484804</v>
      </c>
      <c r="X5" s="55">
        <f>Rail!AC13</f>
        <v>1.2566917047467228</v>
      </c>
      <c r="Y5" s="55">
        <f>Rail!AD13</f>
        <v>1.2645584995664896</v>
      </c>
      <c r="Z5" s="55">
        <f>Rail!AE13</f>
        <v>1.2724252943862564</v>
      </c>
      <c r="AA5" s="55">
        <f>Rail!AF13</f>
        <v>1.280292089206023</v>
      </c>
      <c r="AB5" s="55">
        <f>Rail!AG13</f>
        <v>1.2880545735692233</v>
      </c>
      <c r="AC5" s="55">
        <f>Rail!AH13</f>
        <v>1.2960256788455551</v>
      </c>
      <c r="AD5" s="55">
        <f>Rail!AI13</f>
        <v>1.3038924736653217</v>
      </c>
      <c r="AE5" s="55">
        <f>Rail!AJ13</f>
        <v>1.3117592684850885</v>
      </c>
      <c r="AF5" s="55">
        <f>Rail!AK13</f>
        <v>1.3196260633048553</v>
      </c>
      <c r="AG5" s="55">
        <f>Rail!AL13</f>
        <v>1.3074303175335809</v>
      </c>
    </row>
    <row r="6" spans="1:33" ht="12.75" customHeight="1" x14ac:dyDescent="0.25">
      <c r="A6" s="58" t="s">
        <v>92</v>
      </c>
      <c r="B6" s="55">
        <f>Ships!F21</f>
        <v>1</v>
      </c>
      <c r="C6" s="55">
        <f>Ships!G21</f>
        <v>0.79916094192476395</v>
      </c>
      <c r="D6" s="55">
        <f>Ships!H21</f>
        <v>0.841213228397102</v>
      </c>
      <c r="E6" s="55">
        <f>Ships!I21</f>
        <v>0.99882974066695851</v>
      </c>
      <c r="F6" s="55">
        <f>Ships!J21</f>
        <v>1.0794034357384694</v>
      </c>
      <c r="G6" s="55">
        <f>Ships!K21</f>
        <v>1.1792378351095667</v>
      </c>
      <c r="H6" s="55">
        <f>Ships!L21</f>
        <v>1.1872553706021467</v>
      </c>
      <c r="I6" s="55">
        <f>Ships!M21</f>
        <v>1.1957599793426261</v>
      </c>
      <c r="J6" s="55">
        <f>Ships!N21</f>
        <v>1.2040210514591558</v>
      </c>
      <c r="K6" s="55">
        <f>Ships!O21</f>
        <v>1.2122821235756858</v>
      </c>
      <c r="L6" s="55">
        <f>Ships!P21</f>
        <v>1.2205431956922155</v>
      </c>
      <c r="M6" s="55">
        <f>Ships!Q21</f>
        <v>1.2414838785239117</v>
      </c>
      <c r="N6" s="55">
        <f>Ships!R21</f>
        <v>1.2370653399252731</v>
      </c>
      <c r="O6" s="55">
        <f>Ships!S21</f>
        <v>1.2453264120418033</v>
      </c>
      <c r="P6" s="55">
        <f>Ships!T21</f>
        <v>1.253587484158333</v>
      </c>
      <c r="Q6" s="55">
        <f>Ships!U21</f>
        <v>1.2618485562748629</v>
      </c>
      <c r="R6" s="55">
        <f>Ships!V21</f>
        <v>1.2871296673371493</v>
      </c>
      <c r="S6" s="55">
        <f>Ships!W21</f>
        <v>1.2783707005079226</v>
      </c>
      <c r="T6" s="55">
        <f>Ships!X21</f>
        <v>1.2866317726244523</v>
      </c>
      <c r="U6" s="55">
        <f>Ships!Y21</f>
        <v>1.2948928447409804</v>
      </c>
      <c r="V6" s="55">
        <f>Ships!Z21</f>
        <v>1.3031539168575101</v>
      </c>
      <c r="W6" s="55">
        <f>Ships!AA21</f>
        <v>1.3241100495543623</v>
      </c>
      <c r="X6" s="55">
        <f>Ships!AB21</f>
        <v>1.3196760610905698</v>
      </c>
      <c r="Y6" s="55">
        <f>Ships!AC21</f>
        <v>1.3279371332070997</v>
      </c>
      <c r="Z6" s="55">
        <f>Ships!AD21</f>
        <v>1.3361982053236297</v>
      </c>
      <c r="AA6" s="55">
        <f>Ships!AE21</f>
        <v>1.3444592774401596</v>
      </c>
      <c r="AB6" s="55">
        <f>Ships!AF21</f>
        <v>1.3526108111456911</v>
      </c>
      <c r="AC6" s="55">
        <f>Ships!AG21</f>
        <v>1.3609814216732175</v>
      </c>
      <c r="AD6" s="55">
        <f>Ships!AH21</f>
        <v>1.3692424937897472</v>
      </c>
      <c r="AE6" s="55">
        <f>Ships!AI21</f>
        <v>1.3775035659062771</v>
      </c>
      <c r="AF6" s="55">
        <f>Ships!AJ21</f>
        <v>1.3857646380228068</v>
      </c>
      <c r="AG6" s="55">
        <f>Ships!AK21</f>
        <v>1.3729576514876796</v>
      </c>
    </row>
    <row r="7" spans="1:33" ht="12.75" customHeight="1" x14ac:dyDescent="0.25">
      <c r="A7" s="55" t="s">
        <v>93</v>
      </c>
      <c r="B7" s="55">
        <v>0</v>
      </c>
      <c r="C7" s="55">
        <v>0</v>
      </c>
      <c r="D7" s="55">
        <v>0</v>
      </c>
      <c r="E7" s="55">
        <v>0</v>
      </c>
      <c r="F7" s="55">
        <v>0</v>
      </c>
      <c r="G7" s="55">
        <v>0</v>
      </c>
      <c r="H7" s="55">
        <v>0</v>
      </c>
      <c r="I7" s="55">
        <v>0</v>
      </c>
      <c r="J7" s="55">
        <v>0</v>
      </c>
      <c r="K7" s="55">
        <v>0</v>
      </c>
      <c r="L7" s="55">
        <v>0</v>
      </c>
      <c r="M7" s="55">
        <v>0</v>
      </c>
      <c r="N7" s="55">
        <v>0</v>
      </c>
      <c r="O7" s="55">
        <v>0</v>
      </c>
      <c r="P7" s="55">
        <v>0</v>
      </c>
      <c r="Q7" s="55">
        <v>0</v>
      </c>
      <c r="R7" s="55">
        <v>0</v>
      </c>
      <c r="S7" s="55">
        <v>0</v>
      </c>
      <c r="T7" s="55">
        <v>0</v>
      </c>
      <c r="U7" s="55">
        <v>0</v>
      </c>
      <c r="V7" s="55">
        <v>0</v>
      </c>
      <c r="W7" s="55">
        <v>0</v>
      </c>
      <c r="X7" s="55">
        <v>0</v>
      </c>
      <c r="Y7" s="55">
        <v>0</v>
      </c>
      <c r="Z7" s="55">
        <v>0</v>
      </c>
      <c r="AA7" s="55">
        <v>0</v>
      </c>
      <c r="AB7" s="55">
        <v>0</v>
      </c>
      <c r="AC7" s="55">
        <v>0</v>
      </c>
      <c r="AD7" s="55">
        <v>0</v>
      </c>
      <c r="AE7" s="55">
        <v>0</v>
      </c>
      <c r="AF7" s="55">
        <v>0</v>
      </c>
      <c r="AG7" s="55">
        <v>0</v>
      </c>
    </row>
    <row r="8" spans="1:33" ht="12.75" customHeight="1" x14ac:dyDescent="0.2">
      <c r="A8" s="21"/>
      <c r="B8" s="21"/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</row>
    <row r="9" spans="1:33" ht="12.75" customHeight="1" x14ac:dyDescent="0.2">
      <c r="A9" s="21"/>
      <c r="B9" s="21"/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</row>
    <row r="10" spans="1:33" ht="12.75" customHeight="1" x14ac:dyDescent="0.2">
      <c r="A10" s="21"/>
      <c r="B10" s="21"/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</row>
    <row r="11" spans="1:33" ht="12.75" customHeight="1" x14ac:dyDescent="0.2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</row>
    <row r="12" spans="1:33" ht="12.75" customHeight="1" x14ac:dyDescent="0.2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</row>
    <row r="13" spans="1:33" ht="12.75" customHeight="1" x14ac:dyDescent="0.2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</row>
    <row r="14" spans="1:33" ht="12.75" customHeight="1" x14ac:dyDescent="0.2">
      <c r="A14" s="21"/>
      <c r="B14" s="21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</row>
    <row r="15" spans="1:33" ht="12.75" customHeight="1" x14ac:dyDescent="0.2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</row>
    <row r="16" spans="1:33" ht="12.75" customHeight="1" x14ac:dyDescent="0.2">
      <c r="A16" s="21"/>
      <c r="B16" s="21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</row>
    <row r="17" spans="1:33" ht="12.75" customHeight="1" x14ac:dyDescent="0.2">
      <c r="A17" s="21"/>
      <c r="B17" s="21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</row>
    <row r="18" spans="1:33" ht="12.75" customHeight="1" x14ac:dyDescent="0.2">
      <c r="A18" s="21"/>
      <c r="B18" s="21"/>
      <c r="C18" s="21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</row>
    <row r="19" spans="1:33" ht="12.75" customHeight="1" x14ac:dyDescent="0.2">
      <c r="A19" s="21"/>
      <c r="B19" s="21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</row>
    <row r="20" spans="1:33" ht="12.75" customHeight="1" x14ac:dyDescent="0.2">
      <c r="A20" s="21"/>
      <c r="B20" s="21"/>
      <c r="C20" s="21"/>
      <c r="D20" s="21"/>
      <c r="E20" s="21"/>
      <c r="F20" s="21"/>
      <c r="G20" s="21"/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</row>
    <row r="21" spans="1:33" ht="12.75" customHeight="1" x14ac:dyDescent="0.2">
      <c r="A21" s="21"/>
      <c r="B21" s="21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</row>
    <row r="22" spans="1:33" ht="12.75" customHeight="1" x14ac:dyDescent="0.2">
      <c r="A22" s="21"/>
      <c r="B22" s="21"/>
      <c r="C22" s="21"/>
      <c r="D22" s="21"/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</row>
    <row r="23" spans="1:33" ht="12.75" customHeight="1" x14ac:dyDescent="0.2">
      <c r="A23" s="21"/>
      <c r="B23" s="21"/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</row>
    <row r="24" spans="1:33" ht="12.75" customHeight="1" x14ac:dyDescent="0.2">
      <c r="A24" s="21"/>
      <c r="B24" s="21"/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</row>
    <row r="25" spans="1:33" ht="12.75" customHeight="1" x14ac:dyDescent="0.2">
      <c r="A25" s="21"/>
      <c r="B25" s="21"/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</row>
    <row r="26" spans="1:33" ht="12.75" customHeight="1" x14ac:dyDescent="0.2">
      <c r="A26" s="21"/>
      <c r="B26" s="21"/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</row>
    <row r="27" spans="1:33" ht="12.75" customHeight="1" x14ac:dyDescent="0.2">
      <c r="A27" s="21"/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</row>
    <row r="28" spans="1:33" ht="12.75" customHeight="1" x14ac:dyDescent="0.2">
      <c r="A28" s="21"/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</row>
    <row r="29" spans="1:33" ht="12.75" customHeight="1" x14ac:dyDescent="0.2">
      <c r="A29" s="21"/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</row>
    <row r="30" spans="1:33" ht="12.75" customHeight="1" x14ac:dyDescent="0.2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</row>
    <row r="31" spans="1:33" ht="12.75" customHeight="1" x14ac:dyDescent="0.2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  <c r="AB31" s="21"/>
      <c r="AC31" s="21"/>
      <c r="AD31" s="21"/>
      <c r="AE31" s="21"/>
      <c r="AF31" s="21"/>
      <c r="AG31" s="21"/>
    </row>
    <row r="32" spans="1:33" ht="12.75" customHeight="1" x14ac:dyDescent="0.2">
      <c r="A32" s="21"/>
      <c r="B32" s="21"/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O32" s="21"/>
      <c r="P32" s="21"/>
      <c r="Q32" s="21"/>
      <c r="R32" s="21"/>
      <c r="S32" s="21"/>
      <c r="T32" s="21"/>
      <c r="U32" s="21"/>
      <c r="V32" s="21"/>
      <c r="W32" s="21"/>
      <c r="X32" s="21"/>
      <c r="Y32" s="21"/>
      <c r="Z32" s="21"/>
      <c r="AA32" s="21"/>
      <c r="AB32" s="21"/>
      <c r="AC32" s="21"/>
      <c r="AD32" s="21"/>
      <c r="AE32" s="21"/>
      <c r="AF32" s="21"/>
      <c r="AG32" s="21"/>
    </row>
    <row r="33" spans="1:33" ht="12.75" customHeight="1" x14ac:dyDescent="0.2">
      <c r="A33" s="21"/>
      <c r="B33" s="21"/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O33" s="21"/>
      <c r="P33" s="21"/>
      <c r="Q33" s="21"/>
      <c r="R33" s="21"/>
      <c r="S33" s="21"/>
      <c r="T33" s="21"/>
      <c r="U33" s="21"/>
      <c r="V33" s="21"/>
      <c r="W33" s="21"/>
      <c r="X33" s="21"/>
      <c r="Y33" s="21"/>
      <c r="Z33" s="21"/>
      <c r="AA33" s="21"/>
      <c r="AB33" s="21"/>
      <c r="AC33" s="21"/>
      <c r="AD33" s="21"/>
      <c r="AE33" s="21"/>
      <c r="AF33" s="21"/>
      <c r="AG33" s="21"/>
    </row>
    <row r="34" spans="1:33" ht="12.75" customHeight="1" x14ac:dyDescent="0.2">
      <c r="A34" s="21"/>
      <c r="B34" s="21"/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O34" s="21"/>
      <c r="P34" s="21"/>
      <c r="Q34" s="21"/>
      <c r="R34" s="21"/>
      <c r="S34" s="21"/>
      <c r="T34" s="21"/>
      <c r="U34" s="21"/>
      <c r="V34" s="21"/>
      <c r="W34" s="21"/>
      <c r="X34" s="21"/>
      <c r="Y34" s="21"/>
      <c r="Z34" s="21"/>
      <c r="AA34" s="21"/>
      <c r="AB34" s="21"/>
      <c r="AC34" s="21"/>
      <c r="AD34" s="21"/>
      <c r="AE34" s="21"/>
      <c r="AF34" s="21"/>
      <c r="AG34" s="21"/>
    </row>
    <row r="35" spans="1:33" ht="12.75" customHeight="1" x14ac:dyDescent="0.2">
      <c r="A35" s="21"/>
      <c r="B35" s="21"/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21"/>
      <c r="O35" s="21"/>
      <c r="P35" s="21"/>
      <c r="Q35" s="21"/>
      <c r="R35" s="21"/>
      <c r="S35" s="21"/>
      <c r="T35" s="21"/>
      <c r="U35" s="21"/>
      <c r="V35" s="21"/>
      <c r="W35" s="21"/>
      <c r="X35" s="21"/>
      <c r="Y35" s="21"/>
      <c r="Z35" s="21"/>
      <c r="AA35" s="21"/>
      <c r="AB35" s="21"/>
      <c r="AC35" s="21"/>
      <c r="AD35" s="21"/>
      <c r="AE35" s="21"/>
      <c r="AF35" s="21"/>
      <c r="AG35" s="21"/>
    </row>
    <row r="36" spans="1:33" ht="12.75" customHeight="1" x14ac:dyDescent="0.2">
      <c r="A36" s="21"/>
      <c r="B36" s="21"/>
      <c r="C36" s="21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21"/>
      <c r="Z36" s="21"/>
      <c r="AA36" s="21"/>
      <c r="AB36" s="21"/>
      <c r="AC36" s="21"/>
      <c r="AD36" s="21"/>
      <c r="AE36" s="21"/>
      <c r="AF36" s="21"/>
      <c r="AG36" s="21"/>
    </row>
    <row r="37" spans="1:33" ht="12.75" customHeight="1" x14ac:dyDescent="0.2">
      <c r="A37" s="21"/>
      <c r="B37" s="21"/>
      <c r="C37" s="21"/>
      <c r="D37" s="21"/>
      <c r="E37" s="21"/>
      <c r="F37" s="21"/>
      <c r="G37" s="21"/>
      <c r="H37" s="21"/>
      <c r="I37" s="21"/>
      <c r="J37" s="21"/>
      <c r="K37" s="21"/>
      <c r="L37" s="21"/>
      <c r="M37" s="21"/>
      <c r="N37" s="21"/>
      <c r="O37" s="21"/>
      <c r="P37" s="21"/>
      <c r="Q37" s="21"/>
      <c r="R37" s="21"/>
      <c r="S37" s="21"/>
      <c r="T37" s="21"/>
      <c r="U37" s="21"/>
      <c r="V37" s="21"/>
      <c r="W37" s="21"/>
      <c r="X37" s="21"/>
      <c r="Y37" s="21"/>
      <c r="Z37" s="21"/>
      <c r="AA37" s="21"/>
      <c r="AB37" s="21"/>
      <c r="AC37" s="21"/>
      <c r="AD37" s="21"/>
      <c r="AE37" s="21"/>
      <c r="AF37" s="21"/>
      <c r="AG37" s="21"/>
    </row>
    <row r="38" spans="1:33" ht="12.75" customHeight="1" x14ac:dyDescent="0.2">
      <c r="A38" s="21"/>
      <c r="B38" s="21"/>
      <c r="C38" s="21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21"/>
      <c r="Z38" s="21"/>
      <c r="AA38" s="21"/>
      <c r="AB38" s="21"/>
      <c r="AC38" s="21"/>
      <c r="AD38" s="21"/>
      <c r="AE38" s="21"/>
      <c r="AF38" s="21"/>
      <c r="AG38" s="21"/>
    </row>
    <row r="39" spans="1:33" ht="12.75" customHeight="1" x14ac:dyDescent="0.2">
      <c r="A39" s="21"/>
      <c r="B39" s="21"/>
      <c r="C39" s="21"/>
      <c r="D39" s="21"/>
      <c r="E39" s="21"/>
      <c r="F39" s="21"/>
      <c r="G39" s="21"/>
      <c r="H39" s="21"/>
      <c r="I39" s="21"/>
      <c r="J39" s="21"/>
      <c r="K39" s="21"/>
      <c r="L39" s="21"/>
      <c r="M39" s="21"/>
      <c r="N39" s="21"/>
      <c r="O39" s="21"/>
      <c r="P39" s="21"/>
      <c r="Q39" s="21"/>
      <c r="R39" s="21"/>
      <c r="S39" s="21"/>
      <c r="T39" s="21"/>
      <c r="U39" s="21"/>
      <c r="V39" s="21"/>
      <c r="W39" s="21"/>
      <c r="X39" s="21"/>
      <c r="Y39" s="21"/>
      <c r="Z39" s="21"/>
      <c r="AA39" s="21"/>
      <c r="AB39" s="21"/>
      <c r="AC39" s="21"/>
      <c r="AD39" s="21"/>
      <c r="AE39" s="21"/>
      <c r="AF39" s="21"/>
      <c r="AG39" s="21"/>
    </row>
    <row r="40" spans="1:33" ht="12.75" customHeight="1" x14ac:dyDescent="0.2">
      <c r="A40" s="21"/>
      <c r="B40" s="21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1"/>
      <c r="S40" s="21"/>
      <c r="T40" s="21"/>
      <c r="U40" s="21"/>
      <c r="V40" s="21"/>
      <c r="W40" s="21"/>
      <c r="X40" s="21"/>
      <c r="Y40" s="21"/>
      <c r="Z40" s="21"/>
      <c r="AA40" s="21"/>
      <c r="AB40" s="21"/>
      <c r="AC40" s="21"/>
      <c r="AD40" s="21"/>
      <c r="AE40" s="21"/>
      <c r="AF40" s="21"/>
      <c r="AG40" s="21"/>
    </row>
    <row r="41" spans="1:33" ht="12.75" customHeight="1" x14ac:dyDescent="0.2">
      <c r="A41" s="21"/>
      <c r="B41" s="21"/>
      <c r="C41" s="21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21"/>
      <c r="Z41" s="21"/>
      <c r="AA41" s="21"/>
      <c r="AB41" s="21"/>
      <c r="AC41" s="21"/>
      <c r="AD41" s="21"/>
      <c r="AE41" s="21"/>
      <c r="AF41" s="21"/>
      <c r="AG41" s="21"/>
    </row>
    <row r="42" spans="1:33" ht="12.75" customHeight="1" x14ac:dyDescent="0.2">
      <c r="A42" s="21"/>
      <c r="B42" s="21"/>
      <c r="C42" s="21"/>
      <c r="D42" s="21"/>
      <c r="E42" s="21"/>
      <c r="F42" s="21"/>
      <c r="G42" s="21"/>
      <c r="H42" s="21"/>
      <c r="I42" s="21"/>
      <c r="J42" s="21"/>
      <c r="K42" s="21"/>
      <c r="L42" s="21"/>
      <c r="M42" s="21"/>
      <c r="N42" s="21"/>
      <c r="O42" s="21"/>
      <c r="P42" s="21"/>
      <c r="Q42" s="21"/>
      <c r="R42" s="21"/>
      <c r="S42" s="21"/>
      <c r="T42" s="21"/>
      <c r="U42" s="21"/>
      <c r="V42" s="21"/>
      <c r="W42" s="21"/>
      <c r="X42" s="21"/>
      <c r="Y42" s="21"/>
      <c r="Z42" s="21"/>
      <c r="AA42" s="21"/>
      <c r="AB42" s="21"/>
      <c r="AC42" s="21"/>
      <c r="AD42" s="21"/>
      <c r="AE42" s="21"/>
      <c r="AF42" s="21"/>
      <c r="AG42" s="21"/>
    </row>
    <row r="43" spans="1:33" ht="12.75" customHeight="1" x14ac:dyDescent="0.2">
      <c r="A43" s="21"/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</row>
    <row r="44" spans="1:33" ht="12.75" customHeight="1" x14ac:dyDescent="0.2">
      <c r="A44" s="21"/>
      <c r="B44" s="21"/>
      <c r="C44" s="21"/>
      <c r="D44" s="2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</row>
    <row r="45" spans="1:33" ht="12.75" customHeight="1" x14ac:dyDescent="0.2">
      <c r="A45" s="21"/>
      <c r="B45" s="21"/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</row>
    <row r="46" spans="1:33" ht="12.75" customHeight="1" x14ac:dyDescent="0.2">
      <c r="A46" s="21"/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</row>
    <row r="47" spans="1:33" ht="12.75" customHeight="1" x14ac:dyDescent="0.2">
      <c r="A47" s="21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</row>
    <row r="48" spans="1:33" ht="12.75" customHeight="1" x14ac:dyDescent="0.2">
      <c r="A48" s="21"/>
      <c r="B48" s="21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</row>
    <row r="49" spans="1:33" ht="12.75" customHeight="1" x14ac:dyDescent="0.2">
      <c r="A49" s="21"/>
      <c r="B49" s="21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</row>
    <row r="50" spans="1:33" ht="12.75" customHeight="1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</row>
    <row r="51" spans="1:33" ht="12.75" customHeight="1" x14ac:dyDescent="0.2">
      <c r="A51" s="21"/>
      <c r="B51" s="21"/>
      <c r="C51" s="21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</row>
    <row r="52" spans="1:33" ht="12.75" customHeight="1" x14ac:dyDescent="0.2">
      <c r="A52" s="21"/>
      <c r="B52" s="21"/>
      <c r="C52" s="21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</row>
    <row r="53" spans="1:33" ht="12.75" customHeight="1" x14ac:dyDescent="0.2">
      <c r="A53" s="21"/>
      <c r="B53" s="21"/>
      <c r="C53" s="21"/>
      <c r="D53" s="2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</row>
    <row r="54" spans="1:33" ht="12.75" customHeight="1" x14ac:dyDescent="0.2">
      <c r="A54" s="21"/>
      <c r="B54" s="21"/>
      <c r="C54" s="21"/>
      <c r="D54" s="2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</row>
    <row r="55" spans="1:33" ht="12.75" customHeight="1" x14ac:dyDescent="0.2">
      <c r="A55" s="21"/>
      <c r="B55" s="21"/>
      <c r="C55" s="21"/>
      <c r="D55" s="2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</row>
    <row r="56" spans="1:33" ht="12.75" customHeight="1" x14ac:dyDescent="0.2">
      <c r="A56" s="21"/>
      <c r="B56" s="21"/>
      <c r="C56" s="21"/>
      <c r="D56" s="2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</row>
    <row r="57" spans="1:33" ht="12.75" customHeight="1" x14ac:dyDescent="0.2">
      <c r="A57" s="21"/>
      <c r="B57" s="21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</row>
    <row r="58" spans="1:33" ht="12.75" customHeight="1" x14ac:dyDescent="0.2">
      <c r="A58" s="21"/>
      <c r="B58" s="21"/>
      <c r="C58" s="21"/>
      <c r="D58" s="2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</row>
    <row r="59" spans="1:33" ht="12.75" customHeight="1" x14ac:dyDescent="0.2">
      <c r="A59" s="21"/>
      <c r="B59" s="21"/>
      <c r="C59" s="21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</row>
    <row r="60" spans="1:33" ht="12.75" customHeight="1" x14ac:dyDescent="0.2">
      <c r="A60" s="21"/>
      <c r="B60" s="21"/>
      <c r="C60" s="21"/>
      <c r="D60" s="2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</row>
    <row r="61" spans="1:33" ht="12.75" customHeight="1" x14ac:dyDescent="0.2">
      <c r="A61" s="21"/>
      <c r="B61" s="21"/>
      <c r="C61" s="21"/>
      <c r="D61" s="2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</row>
    <row r="62" spans="1:33" ht="12.75" customHeight="1" x14ac:dyDescent="0.2">
      <c r="A62" s="21"/>
      <c r="B62" s="21"/>
      <c r="C62" s="21"/>
      <c r="D62" s="2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</row>
    <row r="63" spans="1:33" ht="12.75" customHeight="1" x14ac:dyDescent="0.2">
      <c r="A63" s="21"/>
      <c r="B63" s="21"/>
      <c r="C63" s="21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</row>
    <row r="64" spans="1:33" ht="12.75" customHeight="1" x14ac:dyDescent="0.2">
      <c r="A64" s="21"/>
      <c r="B64" s="21"/>
      <c r="C64" s="21"/>
      <c r="D64" s="2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</row>
    <row r="65" spans="1:33" ht="12.75" customHeight="1" x14ac:dyDescent="0.2">
      <c r="A65" s="21"/>
      <c r="B65" s="21"/>
      <c r="C65" s="21"/>
      <c r="D65" s="2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</row>
    <row r="66" spans="1:33" ht="12.75" customHeight="1" x14ac:dyDescent="0.2">
      <c r="A66" s="21"/>
      <c r="B66" s="21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</row>
    <row r="67" spans="1:33" ht="12.75" customHeight="1" x14ac:dyDescent="0.2">
      <c r="A67" s="21"/>
      <c r="B67" s="21"/>
      <c r="C67" s="21"/>
      <c r="D67" s="2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</row>
    <row r="68" spans="1:33" ht="12.75" customHeight="1" x14ac:dyDescent="0.2">
      <c r="A68" s="21"/>
      <c r="B68" s="21"/>
      <c r="C68" s="21"/>
      <c r="D68" s="2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</row>
    <row r="69" spans="1:33" ht="12.75" customHeight="1" x14ac:dyDescent="0.2">
      <c r="A69" s="21"/>
      <c r="B69" s="21"/>
      <c r="C69" s="21"/>
      <c r="D69" s="2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</row>
    <row r="70" spans="1:33" ht="12.75" customHeight="1" x14ac:dyDescent="0.2">
      <c r="A70" s="21"/>
      <c r="B70" s="21"/>
      <c r="C70" s="21"/>
      <c r="D70" s="2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</row>
    <row r="71" spans="1:33" ht="12.75" customHeight="1" x14ac:dyDescent="0.2">
      <c r="A71" s="21"/>
      <c r="B71" s="21"/>
      <c r="C71" s="21"/>
      <c r="D71" s="2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</row>
    <row r="72" spans="1:33" ht="12.75" customHeight="1" x14ac:dyDescent="0.2">
      <c r="A72" s="21"/>
      <c r="B72" s="21"/>
      <c r="C72" s="21"/>
      <c r="D72" s="2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</row>
    <row r="73" spans="1:33" ht="12.75" customHeight="1" x14ac:dyDescent="0.2">
      <c r="A73" s="21"/>
      <c r="B73" s="21"/>
      <c r="C73" s="21"/>
      <c r="D73" s="2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</row>
    <row r="74" spans="1:33" ht="12.75" customHeight="1" x14ac:dyDescent="0.2">
      <c r="A74" s="21"/>
      <c r="B74" s="21"/>
      <c r="C74" s="21"/>
      <c r="D74" s="2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</row>
    <row r="75" spans="1:33" ht="12.75" customHeight="1" x14ac:dyDescent="0.2">
      <c r="A75" s="21"/>
      <c r="B75" s="21"/>
      <c r="C75" s="21"/>
      <c r="D75" s="2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</row>
    <row r="76" spans="1:33" ht="12.75" customHeight="1" x14ac:dyDescent="0.2">
      <c r="A76" s="21"/>
      <c r="B76" s="21"/>
      <c r="C76" s="21"/>
      <c r="D76" s="2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</row>
    <row r="77" spans="1:33" ht="12.75" customHeight="1" x14ac:dyDescent="0.2">
      <c r="A77" s="21"/>
      <c r="B77" s="21"/>
      <c r="C77" s="21"/>
      <c r="D77" s="2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</row>
    <row r="78" spans="1:33" ht="12.75" customHeight="1" x14ac:dyDescent="0.2">
      <c r="A78" s="21"/>
      <c r="B78" s="21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</row>
    <row r="79" spans="1:33" ht="12.75" customHeight="1" x14ac:dyDescent="0.2">
      <c r="A79" s="21"/>
      <c r="B79" s="21"/>
      <c r="C79" s="21"/>
      <c r="D79" s="2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</row>
    <row r="80" spans="1:33" ht="12.75" customHeight="1" x14ac:dyDescent="0.2">
      <c r="A80" s="21"/>
      <c r="B80" s="21"/>
      <c r="C80" s="21"/>
      <c r="D80" s="2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</row>
    <row r="81" spans="1:33" ht="12.75" customHeight="1" x14ac:dyDescent="0.2">
      <c r="A81" s="21"/>
      <c r="B81" s="21"/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</row>
    <row r="82" spans="1:33" ht="12.75" customHeight="1" x14ac:dyDescent="0.2">
      <c r="A82" s="21"/>
      <c r="B82" s="21"/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</row>
    <row r="83" spans="1:33" ht="12.75" customHeight="1" x14ac:dyDescent="0.2">
      <c r="A83" s="21"/>
      <c r="B83" s="21"/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</row>
    <row r="84" spans="1:33" ht="12.75" customHeight="1" x14ac:dyDescent="0.2">
      <c r="A84" s="21"/>
      <c r="B84" s="21"/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</row>
    <row r="85" spans="1:33" ht="12.75" customHeight="1" x14ac:dyDescent="0.2">
      <c r="A85" s="21"/>
      <c r="B85" s="21"/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</row>
    <row r="86" spans="1:33" ht="12.75" customHeight="1" x14ac:dyDescent="0.2">
      <c r="A86" s="21"/>
      <c r="B86" s="21"/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</row>
    <row r="87" spans="1:33" ht="12.75" customHeight="1" x14ac:dyDescent="0.2">
      <c r="A87" s="21"/>
      <c r="B87" s="21"/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</row>
    <row r="88" spans="1:33" ht="12.75" customHeight="1" x14ac:dyDescent="0.2">
      <c r="A88" s="21"/>
      <c r="B88" s="21"/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</row>
    <row r="89" spans="1:33" ht="12.75" customHeight="1" x14ac:dyDescent="0.2">
      <c r="A89" s="21"/>
      <c r="B89" s="21"/>
      <c r="C89" s="21"/>
      <c r="D89" s="2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</row>
    <row r="90" spans="1:33" ht="12.75" customHeight="1" x14ac:dyDescent="0.2">
      <c r="A90" s="21"/>
      <c r="B90" s="21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</row>
    <row r="91" spans="1:33" ht="12.75" customHeight="1" x14ac:dyDescent="0.2">
      <c r="A91" s="21"/>
      <c r="B91" s="21"/>
      <c r="C91" s="21"/>
      <c r="D91" s="2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</row>
    <row r="92" spans="1:33" ht="12.75" customHeight="1" x14ac:dyDescent="0.2">
      <c r="A92" s="21"/>
      <c r="B92" s="21"/>
      <c r="C92" s="21"/>
      <c r="D92" s="2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</row>
    <row r="93" spans="1:33" ht="12.75" customHeight="1" x14ac:dyDescent="0.2">
      <c r="A93" s="21"/>
      <c r="B93" s="21"/>
      <c r="C93" s="21"/>
      <c r="D93" s="2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</row>
    <row r="94" spans="1:33" ht="12.75" customHeight="1" x14ac:dyDescent="0.2">
      <c r="A94" s="21"/>
      <c r="B94" s="21"/>
      <c r="C94" s="21"/>
      <c r="D94" s="2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</row>
    <row r="95" spans="1:33" ht="12.75" customHeight="1" x14ac:dyDescent="0.2">
      <c r="A95" s="21"/>
      <c r="B95" s="21"/>
      <c r="C95" s="21"/>
      <c r="D95" s="2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</row>
    <row r="96" spans="1:33" ht="12.75" customHeight="1" x14ac:dyDescent="0.2">
      <c r="A96" s="21"/>
      <c r="B96" s="21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</row>
    <row r="97" spans="1:33" ht="12.75" customHeight="1" x14ac:dyDescent="0.2">
      <c r="A97" s="21"/>
      <c r="B97" s="21"/>
      <c r="C97" s="21"/>
      <c r="D97" s="2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</row>
    <row r="98" spans="1:33" ht="12.75" customHeight="1" x14ac:dyDescent="0.2">
      <c r="A98" s="21"/>
      <c r="B98" s="21"/>
      <c r="C98" s="21"/>
      <c r="D98" s="2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</row>
    <row r="99" spans="1:33" ht="12.75" customHeight="1" x14ac:dyDescent="0.2">
      <c r="A99" s="21"/>
      <c r="B99" s="21"/>
      <c r="C99" s="21"/>
      <c r="D99" s="2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</row>
    <row r="100" spans="1:33" ht="12.75" customHeight="1" x14ac:dyDescent="0.2">
      <c r="A100" s="21"/>
      <c r="B100" s="21"/>
      <c r="C100" s="21"/>
      <c r="D100" s="2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</row>
    <row r="101" spans="1:33" ht="12.75" customHeight="1" x14ac:dyDescent="0.2">
      <c r="A101" s="21"/>
      <c r="B101" s="21"/>
      <c r="C101" s="21"/>
      <c r="D101" s="2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</row>
    <row r="102" spans="1:33" ht="12.75" customHeight="1" x14ac:dyDescent="0.2">
      <c r="A102" s="21"/>
      <c r="B102" s="21"/>
      <c r="C102" s="21"/>
      <c r="D102" s="2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</row>
    <row r="103" spans="1:33" ht="12.75" customHeight="1" x14ac:dyDescent="0.2">
      <c r="A103" s="21"/>
      <c r="B103" s="21"/>
      <c r="C103" s="21"/>
      <c r="D103" s="2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</row>
    <row r="104" spans="1:33" ht="12.75" customHeight="1" x14ac:dyDescent="0.2">
      <c r="A104" s="21"/>
      <c r="B104" s="21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</row>
    <row r="105" spans="1:33" ht="12.75" customHeight="1" x14ac:dyDescent="0.2">
      <c r="A105" s="21"/>
      <c r="B105" s="21"/>
      <c r="C105" s="21"/>
      <c r="D105" s="2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</row>
    <row r="106" spans="1:33" ht="12.75" customHeight="1" x14ac:dyDescent="0.2">
      <c r="A106" s="21"/>
      <c r="B106" s="21"/>
      <c r="C106" s="21"/>
      <c r="D106" s="2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</row>
    <row r="107" spans="1:33" ht="12.75" customHeight="1" x14ac:dyDescent="0.2">
      <c r="A107" s="21"/>
      <c r="B107" s="21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</row>
    <row r="108" spans="1:33" ht="12.75" customHeight="1" x14ac:dyDescent="0.2">
      <c r="A108" s="21"/>
      <c r="B108" s="21"/>
      <c r="C108" s="21"/>
      <c r="D108" s="2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</row>
    <row r="109" spans="1:33" ht="12.75" customHeight="1" x14ac:dyDescent="0.2">
      <c r="A109" s="21"/>
      <c r="B109" s="21"/>
      <c r="C109" s="21"/>
      <c r="D109" s="2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</row>
    <row r="110" spans="1:33" ht="12.75" customHeight="1" x14ac:dyDescent="0.2">
      <c r="A110" s="21"/>
      <c r="B110" s="21"/>
      <c r="C110" s="21"/>
      <c r="D110" s="2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</row>
    <row r="111" spans="1:33" ht="12.75" customHeight="1" x14ac:dyDescent="0.2">
      <c r="A111" s="21"/>
      <c r="B111" s="21"/>
      <c r="C111" s="21"/>
      <c r="D111" s="2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</row>
    <row r="112" spans="1:33" ht="12.75" customHeight="1" x14ac:dyDescent="0.2">
      <c r="A112" s="21"/>
      <c r="B112" s="21"/>
      <c r="C112" s="21"/>
      <c r="D112" s="2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</row>
    <row r="113" spans="1:33" ht="12.75" customHeight="1" x14ac:dyDescent="0.2">
      <c r="A113" s="21"/>
      <c r="B113" s="21"/>
      <c r="C113" s="21"/>
      <c r="D113" s="2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</row>
    <row r="114" spans="1:33" ht="12.75" customHeight="1" x14ac:dyDescent="0.2">
      <c r="A114" s="21"/>
      <c r="B114" s="21"/>
      <c r="C114" s="21"/>
      <c r="D114" s="2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</row>
    <row r="115" spans="1:33" ht="12.75" customHeight="1" x14ac:dyDescent="0.2">
      <c r="A115" s="21"/>
      <c r="B115" s="21"/>
      <c r="C115" s="21"/>
      <c r="D115" s="2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</row>
    <row r="116" spans="1:33" ht="12.75" customHeight="1" x14ac:dyDescent="0.2">
      <c r="A116" s="21"/>
      <c r="B116" s="21"/>
      <c r="C116" s="21"/>
      <c r="D116" s="2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</row>
    <row r="117" spans="1:33" ht="12.75" customHeight="1" x14ac:dyDescent="0.2">
      <c r="A117" s="21"/>
      <c r="B117" s="21"/>
      <c r="C117" s="21"/>
      <c r="D117" s="2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</row>
    <row r="118" spans="1:33" ht="12.75" customHeight="1" x14ac:dyDescent="0.2">
      <c r="A118" s="21"/>
      <c r="B118" s="21"/>
      <c r="C118" s="21"/>
      <c r="D118" s="2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</row>
    <row r="119" spans="1:33" ht="12.75" customHeight="1" x14ac:dyDescent="0.2">
      <c r="A119" s="21"/>
      <c r="B119" s="21"/>
      <c r="C119" s="21"/>
      <c r="D119" s="2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</row>
    <row r="120" spans="1:33" ht="12.75" customHeight="1" x14ac:dyDescent="0.2">
      <c r="A120" s="21"/>
      <c r="B120" s="21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</row>
    <row r="121" spans="1:33" ht="12.75" customHeight="1" x14ac:dyDescent="0.2">
      <c r="A121" s="21"/>
      <c r="B121" s="21"/>
      <c r="C121" s="21"/>
      <c r="D121" s="2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</row>
    <row r="122" spans="1:33" ht="12.75" customHeight="1" x14ac:dyDescent="0.2">
      <c r="A122" s="21"/>
      <c r="B122" s="21"/>
      <c r="C122" s="21"/>
      <c r="D122" s="2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</row>
    <row r="123" spans="1:33" ht="12.75" customHeight="1" x14ac:dyDescent="0.2">
      <c r="A123" s="21"/>
      <c r="B123" s="21"/>
      <c r="C123" s="21"/>
      <c r="D123" s="2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</row>
    <row r="124" spans="1:33" ht="12.75" customHeight="1" x14ac:dyDescent="0.2">
      <c r="A124" s="21"/>
      <c r="B124" s="21"/>
      <c r="C124" s="21"/>
      <c r="D124" s="2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</row>
    <row r="125" spans="1:33" ht="12.75" customHeight="1" x14ac:dyDescent="0.2">
      <c r="A125" s="21"/>
      <c r="B125" s="21"/>
      <c r="C125" s="21"/>
      <c r="D125" s="2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</row>
    <row r="126" spans="1:33" ht="12.75" customHeight="1" x14ac:dyDescent="0.2">
      <c r="A126" s="21"/>
      <c r="B126" s="21"/>
      <c r="C126" s="21"/>
      <c r="D126" s="2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</row>
    <row r="127" spans="1:33" ht="12.75" customHeight="1" x14ac:dyDescent="0.2">
      <c r="A127" s="21"/>
      <c r="B127" s="21"/>
      <c r="C127" s="21"/>
      <c r="D127" s="2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</row>
    <row r="128" spans="1:33" ht="12.75" customHeight="1" x14ac:dyDescent="0.2">
      <c r="A128" s="21"/>
      <c r="B128" s="21"/>
      <c r="C128" s="21"/>
      <c r="D128" s="2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</row>
    <row r="129" spans="1:33" ht="12.75" customHeight="1" x14ac:dyDescent="0.2">
      <c r="A129" s="21"/>
      <c r="B129" s="21"/>
      <c r="C129" s="21"/>
      <c r="D129" s="2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</row>
    <row r="130" spans="1:33" ht="12.75" customHeight="1" x14ac:dyDescent="0.2">
      <c r="A130" s="21"/>
      <c r="B130" s="21"/>
      <c r="C130" s="21"/>
      <c r="D130" s="2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</row>
    <row r="131" spans="1:33" ht="12.75" customHeight="1" x14ac:dyDescent="0.2">
      <c r="A131" s="21"/>
      <c r="B131" s="21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</row>
    <row r="132" spans="1:33" ht="12.75" customHeight="1" x14ac:dyDescent="0.2">
      <c r="A132" s="21"/>
      <c r="B132" s="21"/>
      <c r="C132" s="21"/>
      <c r="D132" s="2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</row>
    <row r="133" spans="1:33" ht="12.75" customHeight="1" x14ac:dyDescent="0.2">
      <c r="A133" s="21"/>
      <c r="B133" s="21"/>
      <c r="C133" s="21"/>
      <c r="D133" s="2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</row>
    <row r="134" spans="1:33" ht="12.75" customHeight="1" x14ac:dyDescent="0.2">
      <c r="A134" s="21"/>
      <c r="B134" s="21"/>
      <c r="C134" s="21"/>
      <c r="D134" s="2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</row>
    <row r="135" spans="1:33" ht="12.75" customHeight="1" x14ac:dyDescent="0.2">
      <c r="A135" s="21"/>
      <c r="B135" s="21"/>
      <c r="C135" s="21"/>
      <c r="D135" s="2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</row>
    <row r="136" spans="1:33" ht="12.75" customHeight="1" x14ac:dyDescent="0.2">
      <c r="A136" s="21"/>
      <c r="B136" s="21"/>
      <c r="C136" s="21"/>
      <c r="D136" s="2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</row>
    <row r="137" spans="1:33" ht="12.75" customHeight="1" x14ac:dyDescent="0.2">
      <c r="A137" s="21"/>
      <c r="B137" s="21"/>
      <c r="C137" s="21"/>
      <c r="D137" s="2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</row>
    <row r="138" spans="1:33" ht="12.75" customHeight="1" x14ac:dyDescent="0.2">
      <c r="A138" s="21"/>
      <c r="B138" s="21"/>
      <c r="C138" s="21"/>
      <c r="D138" s="2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</row>
    <row r="139" spans="1:33" ht="12.75" customHeight="1" x14ac:dyDescent="0.2">
      <c r="A139" s="21"/>
      <c r="B139" s="21"/>
      <c r="C139" s="21"/>
      <c r="D139" s="2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</row>
    <row r="140" spans="1:33" ht="12.75" customHeight="1" x14ac:dyDescent="0.2">
      <c r="A140" s="21"/>
      <c r="B140" s="21"/>
      <c r="C140" s="21"/>
      <c r="D140" s="2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</row>
    <row r="141" spans="1:33" ht="12.75" customHeight="1" x14ac:dyDescent="0.2">
      <c r="A141" s="21"/>
      <c r="B141" s="21"/>
      <c r="C141" s="21"/>
      <c r="D141" s="2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</row>
    <row r="142" spans="1:33" ht="12.75" customHeight="1" x14ac:dyDescent="0.2">
      <c r="A142" s="21"/>
      <c r="B142" s="21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</row>
    <row r="143" spans="1:33" ht="12.75" customHeight="1" x14ac:dyDescent="0.2">
      <c r="A143" s="21"/>
      <c r="B143" s="21"/>
      <c r="C143" s="21"/>
      <c r="D143" s="2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</row>
    <row r="144" spans="1:33" ht="12.75" customHeight="1" x14ac:dyDescent="0.2">
      <c r="A144" s="21"/>
      <c r="B144" s="21"/>
      <c r="C144" s="21"/>
      <c r="D144" s="2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</row>
    <row r="145" spans="1:33" ht="12.75" customHeight="1" x14ac:dyDescent="0.2">
      <c r="A145" s="21"/>
      <c r="B145" s="21"/>
      <c r="C145" s="21"/>
      <c r="D145" s="2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</row>
    <row r="146" spans="1:33" ht="12.75" customHeight="1" x14ac:dyDescent="0.2">
      <c r="A146" s="21"/>
      <c r="B146" s="21"/>
      <c r="C146" s="21"/>
      <c r="D146" s="2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</row>
    <row r="147" spans="1:33" ht="12.75" customHeight="1" x14ac:dyDescent="0.2">
      <c r="A147" s="21"/>
      <c r="B147" s="21"/>
      <c r="C147" s="21"/>
      <c r="D147" s="2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</row>
    <row r="148" spans="1:33" ht="12.75" customHeight="1" x14ac:dyDescent="0.2">
      <c r="A148" s="21"/>
      <c r="B148" s="21"/>
      <c r="C148" s="21"/>
      <c r="D148" s="2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</row>
    <row r="149" spans="1:33" ht="12.75" customHeight="1" x14ac:dyDescent="0.2">
      <c r="A149" s="21"/>
      <c r="B149" s="21"/>
      <c r="C149" s="21"/>
      <c r="D149" s="2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</row>
    <row r="150" spans="1:33" ht="12.75" customHeight="1" x14ac:dyDescent="0.2">
      <c r="A150" s="21"/>
      <c r="B150" s="21"/>
      <c r="C150" s="21"/>
      <c r="D150" s="2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</row>
    <row r="151" spans="1:33" ht="12.75" customHeight="1" x14ac:dyDescent="0.2">
      <c r="A151" s="21"/>
      <c r="B151" s="21"/>
      <c r="C151" s="21"/>
      <c r="D151" s="2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</row>
    <row r="152" spans="1:33" ht="12.75" customHeight="1" x14ac:dyDescent="0.2">
      <c r="A152" s="21"/>
      <c r="B152" s="21"/>
      <c r="C152" s="21"/>
      <c r="D152" s="2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</row>
    <row r="153" spans="1:33" ht="12.75" customHeight="1" x14ac:dyDescent="0.2">
      <c r="A153" s="21"/>
      <c r="B153" s="21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</row>
    <row r="154" spans="1:33" ht="12.75" customHeight="1" x14ac:dyDescent="0.2">
      <c r="A154" s="21"/>
      <c r="B154" s="21"/>
      <c r="C154" s="21"/>
      <c r="D154" s="2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</row>
    <row r="155" spans="1:33" ht="12.75" customHeight="1" x14ac:dyDescent="0.2">
      <c r="A155" s="21"/>
      <c r="B155" s="21"/>
      <c r="C155" s="21"/>
      <c r="D155" s="2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</row>
    <row r="156" spans="1:33" ht="12.75" customHeight="1" x14ac:dyDescent="0.2">
      <c r="A156" s="21"/>
      <c r="B156" s="21"/>
      <c r="C156" s="21"/>
      <c r="D156" s="2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</row>
    <row r="157" spans="1:33" ht="12.75" customHeight="1" x14ac:dyDescent="0.2">
      <c r="A157" s="21"/>
      <c r="B157" s="21"/>
      <c r="C157" s="21"/>
      <c r="D157" s="2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</row>
    <row r="158" spans="1:33" ht="12.75" customHeight="1" x14ac:dyDescent="0.2">
      <c r="A158" s="21"/>
      <c r="B158" s="21"/>
      <c r="C158" s="21"/>
      <c r="D158" s="2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</row>
    <row r="159" spans="1:33" ht="12.75" customHeight="1" x14ac:dyDescent="0.2">
      <c r="A159" s="21"/>
      <c r="B159" s="21"/>
      <c r="C159" s="21"/>
      <c r="D159" s="2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</row>
    <row r="160" spans="1:33" ht="12.75" customHeight="1" x14ac:dyDescent="0.2">
      <c r="A160" s="21"/>
      <c r="B160" s="21"/>
      <c r="C160" s="21"/>
      <c r="D160" s="2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</row>
    <row r="161" spans="1:33" ht="12.75" customHeight="1" x14ac:dyDescent="0.2">
      <c r="A161" s="21"/>
      <c r="B161" s="21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</row>
    <row r="162" spans="1:33" ht="12.75" customHeight="1" x14ac:dyDescent="0.2">
      <c r="A162" s="21"/>
      <c r="B162" s="21"/>
      <c r="C162" s="21"/>
      <c r="D162" s="2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</row>
    <row r="163" spans="1:33" ht="12.75" customHeight="1" x14ac:dyDescent="0.2">
      <c r="A163" s="21"/>
      <c r="B163" s="21"/>
      <c r="C163" s="21"/>
      <c r="D163" s="2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</row>
    <row r="164" spans="1:33" ht="12.75" customHeight="1" x14ac:dyDescent="0.2">
      <c r="A164" s="21"/>
      <c r="B164" s="21"/>
      <c r="C164" s="21"/>
      <c r="D164" s="2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</row>
    <row r="165" spans="1:33" ht="12.75" customHeight="1" x14ac:dyDescent="0.2">
      <c r="A165" s="21"/>
      <c r="B165" s="21"/>
      <c r="C165" s="21"/>
      <c r="D165" s="2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</row>
    <row r="166" spans="1:33" ht="12.75" customHeight="1" x14ac:dyDescent="0.2">
      <c r="A166" s="21"/>
      <c r="B166" s="21"/>
      <c r="C166" s="21"/>
      <c r="D166" s="2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</row>
    <row r="167" spans="1:33" ht="12.75" customHeight="1" x14ac:dyDescent="0.2">
      <c r="A167" s="21"/>
      <c r="B167" s="21"/>
      <c r="C167" s="21"/>
      <c r="D167" s="2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</row>
    <row r="168" spans="1:33" ht="12.75" customHeight="1" x14ac:dyDescent="0.2">
      <c r="A168" s="21"/>
      <c r="B168" s="21"/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</row>
    <row r="169" spans="1:33" ht="12.75" customHeight="1" x14ac:dyDescent="0.2">
      <c r="A169" s="21"/>
      <c r="B169" s="21"/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</row>
    <row r="170" spans="1:33" ht="12.75" customHeight="1" x14ac:dyDescent="0.2">
      <c r="A170" s="21"/>
      <c r="B170" s="21"/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</row>
    <row r="171" spans="1:33" ht="12.75" customHeight="1" x14ac:dyDescent="0.2">
      <c r="A171" s="21"/>
      <c r="B171" s="21"/>
      <c r="C171" s="21"/>
      <c r="D171" s="2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</row>
    <row r="172" spans="1:33" ht="12.75" customHeight="1" x14ac:dyDescent="0.2">
      <c r="A172" s="21"/>
      <c r="B172" s="21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</row>
    <row r="173" spans="1:33" ht="12.75" customHeight="1" x14ac:dyDescent="0.2">
      <c r="A173" s="21"/>
      <c r="B173" s="21"/>
      <c r="C173" s="21"/>
      <c r="D173" s="2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</row>
    <row r="174" spans="1:33" ht="12.75" customHeight="1" x14ac:dyDescent="0.2">
      <c r="A174" s="21"/>
      <c r="B174" s="21"/>
      <c r="C174" s="21"/>
      <c r="D174" s="2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</row>
    <row r="175" spans="1:33" ht="12.75" customHeight="1" x14ac:dyDescent="0.2">
      <c r="A175" s="21"/>
      <c r="B175" s="21"/>
      <c r="C175" s="21"/>
      <c r="D175" s="2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</row>
    <row r="176" spans="1:33" ht="12.75" customHeight="1" x14ac:dyDescent="0.2">
      <c r="A176" s="21"/>
      <c r="B176" s="21"/>
      <c r="C176" s="21"/>
      <c r="D176" s="2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</row>
    <row r="177" spans="1:33" ht="12.75" customHeight="1" x14ac:dyDescent="0.2">
      <c r="A177" s="21"/>
      <c r="B177" s="21"/>
      <c r="C177" s="21"/>
      <c r="D177" s="2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</row>
    <row r="178" spans="1:33" ht="12.75" customHeight="1" x14ac:dyDescent="0.2">
      <c r="A178" s="21"/>
      <c r="B178" s="21"/>
      <c r="C178" s="21"/>
      <c r="D178" s="2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</row>
    <row r="179" spans="1:33" ht="12.75" customHeight="1" x14ac:dyDescent="0.2">
      <c r="A179" s="21"/>
      <c r="B179" s="21"/>
      <c r="C179" s="21"/>
      <c r="D179" s="2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</row>
    <row r="180" spans="1:33" ht="12.75" customHeight="1" x14ac:dyDescent="0.2">
      <c r="A180" s="21"/>
      <c r="B180" s="21"/>
      <c r="C180" s="21"/>
      <c r="D180" s="2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</row>
    <row r="181" spans="1:33" ht="12.75" customHeight="1" x14ac:dyDescent="0.2">
      <c r="A181" s="21"/>
      <c r="B181" s="21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</row>
    <row r="182" spans="1:33" ht="12.75" customHeight="1" x14ac:dyDescent="0.2">
      <c r="A182" s="21"/>
      <c r="B182" s="21"/>
      <c r="C182" s="21"/>
      <c r="D182" s="2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</row>
    <row r="183" spans="1:33" ht="12.75" customHeight="1" x14ac:dyDescent="0.2">
      <c r="A183" s="21"/>
      <c r="B183" s="21"/>
      <c r="C183" s="21"/>
      <c r="D183" s="2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</row>
    <row r="184" spans="1:33" ht="12.75" customHeight="1" x14ac:dyDescent="0.2">
      <c r="A184" s="21"/>
      <c r="B184" s="21"/>
      <c r="C184" s="21"/>
      <c r="D184" s="2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</row>
    <row r="185" spans="1:33" ht="12.75" customHeight="1" x14ac:dyDescent="0.2">
      <c r="A185" s="21"/>
      <c r="B185" s="21"/>
      <c r="C185" s="21"/>
      <c r="D185" s="2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</row>
    <row r="186" spans="1:33" ht="12.75" customHeight="1" x14ac:dyDescent="0.2">
      <c r="A186" s="21"/>
      <c r="B186" s="21"/>
      <c r="C186" s="21"/>
      <c r="D186" s="2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</row>
    <row r="187" spans="1:33" ht="12.75" customHeight="1" x14ac:dyDescent="0.2">
      <c r="A187" s="21"/>
      <c r="B187" s="21"/>
      <c r="C187" s="21"/>
      <c r="D187" s="2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</row>
    <row r="188" spans="1:33" ht="12.75" customHeight="1" x14ac:dyDescent="0.2">
      <c r="A188" s="21"/>
      <c r="B188" s="21"/>
      <c r="C188" s="21"/>
      <c r="D188" s="2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</row>
    <row r="189" spans="1:33" ht="12.75" customHeight="1" x14ac:dyDescent="0.2">
      <c r="A189" s="21"/>
      <c r="B189" s="21"/>
      <c r="C189" s="21"/>
      <c r="D189" s="2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</row>
    <row r="190" spans="1:33" ht="12.75" customHeight="1" x14ac:dyDescent="0.2">
      <c r="A190" s="21"/>
      <c r="B190" s="21"/>
      <c r="C190" s="21"/>
      <c r="D190" s="2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</row>
    <row r="191" spans="1:33" ht="12.75" customHeight="1" x14ac:dyDescent="0.2">
      <c r="A191" s="21"/>
      <c r="B191" s="21"/>
      <c r="C191" s="21"/>
      <c r="D191" s="2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</row>
    <row r="192" spans="1:33" ht="12.75" customHeight="1" x14ac:dyDescent="0.2">
      <c r="A192" s="21"/>
      <c r="B192" s="21"/>
      <c r="C192" s="21"/>
      <c r="D192" s="2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</row>
    <row r="193" spans="1:33" ht="12.75" customHeight="1" x14ac:dyDescent="0.2">
      <c r="A193" s="21"/>
      <c r="B193" s="21"/>
      <c r="C193" s="21"/>
      <c r="D193" s="2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</row>
    <row r="194" spans="1:33" ht="12.75" customHeight="1" x14ac:dyDescent="0.2">
      <c r="A194" s="21"/>
      <c r="B194" s="21"/>
      <c r="C194" s="21"/>
      <c r="D194" s="2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</row>
    <row r="195" spans="1:33" ht="12.75" customHeight="1" x14ac:dyDescent="0.2">
      <c r="A195" s="21"/>
      <c r="B195" s="21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</row>
    <row r="196" spans="1:33" ht="12.75" customHeight="1" x14ac:dyDescent="0.2">
      <c r="A196" s="21"/>
      <c r="B196" s="21"/>
      <c r="C196" s="21"/>
      <c r="D196" s="2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</row>
    <row r="197" spans="1:33" ht="12.75" customHeight="1" x14ac:dyDescent="0.2">
      <c r="A197" s="21"/>
      <c r="B197" s="21"/>
      <c r="C197" s="21"/>
      <c r="D197" s="2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</row>
    <row r="198" spans="1:33" ht="12.75" customHeight="1" x14ac:dyDescent="0.2">
      <c r="A198" s="21"/>
      <c r="B198" s="21"/>
      <c r="C198" s="21"/>
      <c r="D198" s="2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</row>
    <row r="199" spans="1:33" ht="12.75" customHeight="1" x14ac:dyDescent="0.2">
      <c r="A199" s="21"/>
      <c r="B199" s="21"/>
      <c r="C199" s="21"/>
      <c r="D199" s="2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</row>
    <row r="200" spans="1:33" ht="12.75" customHeight="1" x14ac:dyDescent="0.2">
      <c r="A200" s="21"/>
      <c r="B200" s="21"/>
      <c r="C200" s="21"/>
      <c r="D200" s="2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</row>
    <row r="201" spans="1:33" ht="12.75" customHeight="1" x14ac:dyDescent="0.2">
      <c r="A201" s="21"/>
      <c r="B201" s="21"/>
      <c r="C201" s="21"/>
      <c r="D201" s="2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</row>
    <row r="202" spans="1:33" ht="12.75" customHeight="1" x14ac:dyDescent="0.2">
      <c r="A202" s="21"/>
      <c r="B202" s="21"/>
      <c r="C202" s="21"/>
      <c r="D202" s="2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</row>
    <row r="203" spans="1:33" ht="12.75" customHeight="1" x14ac:dyDescent="0.2">
      <c r="A203" s="21"/>
      <c r="B203" s="21"/>
      <c r="C203" s="21"/>
      <c r="D203" s="2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</row>
    <row r="204" spans="1:33" ht="12.75" customHeight="1" x14ac:dyDescent="0.2">
      <c r="A204" s="21"/>
      <c r="B204" s="21"/>
      <c r="C204" s="21"/>
      <c r="D204" s="2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</row>
    <row r="205" spans="1:33" ht="12.75" customHeight="1" x14ac:dyDescent="0.2">
      <c r="A205" s="21"/>
      <c r="B205" s="21"/>
      <c r="C205" s="21"/>
      <c r="D205" s="2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</row>
    <row r="206" spans="1:33" ht="12.75" customHeight="1" x14ac:dyDescent="0.2">
      <c r="A206" s="21"/>
      <c r="B206" s="21"/>
      <c r="C206" s="21"/>
      <c r="D206" s="2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</row>
    <row r="207" spans="1:33" ht="12.75" customHeight="1" x14ac:dyDescent="0.2">
      <c r="A207" s="21"/>
      <c r="B207" s="21"/>
      <c r="C207" s="21"/>
      <c r="D207" s="2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</row>
    <row r="208" spans="1:33" ht="12.75" customHeight="1" x14ac:dyDescent="0.2">
      <c r="A208" s="21"/>
      <c r="B208" s="21"/>
      <c r="C208" s="21"/>
      <c r="D208" s="2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</row>
    <row r="209" spans="1:33" ht="12.75" customHeight="1" x14ac:dyDescent="0.2">
      <c r="A209" s="21"/>
      <c r="B209" s="21"/>
      <c r="C209" s="21"/>
      <c r="D209" s="2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</row>
    <row r="210" spans="1:33" ht="12.75" customHeight="1" x14ac:dyDescent="0.2">
      <c r="A210" s="21"/>
      <c r="B210" s="21"/>
      <c r="C210" s="21"/>
      <c r="D210" s="2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</row>
    <row r="211" spans="1:33" ht="12.75" customHeight="1" x14ac:dyDescent="0.2">
      <c r="A211" s="21"/>
      <c r="B211" s="21"/>
      <c r="C211" s="21"/>
      <c r="D211" s="2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</row>
    <row r="212" spans="1:33" ht="12.75" customHeight="1" x14ac:dyDescent="0.2">
      <c r="A212" s="21"/>
      <c r="B212" s="21"/>
      <c r="C212" s="21"/>
      <c r="D212" s="2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</row>
    <row r="213" spans="1:33" ht="12.75" customHeight="1" x14ac:dyDescent="0.2">
      <c r="A213" s="21"/>
      <c r="B213" s="21"/>
      <c r="C213" s="21"/>
      <c r="D213" s="2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</row>
    <row r="214" spans="1:33" ht="12.75" customHeight="1" x14ac:dyDescent="0.2">
      <c r="A214" s="21"/>
      <c r="B214" s="21"/>
      <c r="C214" s="21"/>
      <c r="D214" s="2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</row>
    <row r="215" spans="1:33" ht="12.75" customHeight="1" x14ac:dyDescent="0.2">
      <c r="A215" s="21"/>
      <c r="B215" s="21"/>
      <c r="C215" s="21"/>
      <c r="D215" s="2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</row>
    <row r="216" spans="1:33" ht="12.75" customHeight="1" x14ac:dyDescent="0.2">
      <c r="A216" s="21"/>
      <c r="B216" s="21"/>
      <c r="C216" s="21"/>
      <c r="D216" s="2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</row>
    <row r="217" spans="1:33" ht="12.75" customHeight="1" x14ac:dyDescent="0.2">
      <c r="A217" s="21"/>
      <c r="B217" s="21"/>
      <c r="C217" s="21"/>
      <c r="D217" s="2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</row>
    <row r="218" spans="1:33" ht="12.75" customHeight="1" x14ac:dyDescent="0.2">
      <c r="A218" s="21"/>
      <c r="B218" s="21"/>
      <c r="C218" s="21"/>
      <c r="D218" s="2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</row>
    <row r="219" spans="1:33" ht="12.75" customHeight="1" x14ac:dyDescent="0.2">
      <c r="A219" s="21"/>
      <c r="B219" s="21"/>
      <c r="C219" s="21"/>
      <c r="D219" s="2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</row>
    <row r="220" spans="1:33" ht="12.75" customHeight="1" x14ac:dyDescent="0.2">
      <c r="A220" s="21"/>
      <c r="B220" s="21"/>
      <c r="C220" s="21"/>
      <c r="D220" s="2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</row>
    <row r="221" spans="1:33" ht="15.75" customHeight="1" x14ac:dyDescent="0.2">
      <c r="A221" s="21"/>
      <c r="B221" s="21"/>
      <c r="C221" s="21"/>
      <c r="D221" s="2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</row>
    <row r="222" spans="1:33" ht="15.75" customHeight="1" x14ac:dyDescent="0.2">
      <c r="A222" s="21"/>
      <c r="B222" s="21"/>
      <c r="C222" s="21"/>
      <c r="D222" s="2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</row>
    <row r="223" spans="1:33" ht="15.75" customHeight="1" x14ac:dyDescent="0.2">
      <c r="A223" s="21"/>
      <c r="B223" s="21"/>
      <c r="C223" s="21"/>
      <c r="D223" s="2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</row>
    <row r="224" spans="1:33" ht="15.75" customHeight="1" x14ac:dyDescent="0.2">
      <c r="A224" s="21"/>
      <c r="B224" s="21"/>
      <c r="C224" s="21"/>
      <c r="D224" s="2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</row>
    <row r="225" spans="1:33" ht="15.75" customHeight="1" x14ac:dyDescent="0.2">
      <c r="A225" s="21"/>
      <c r="B225" s="21"/>
      <c r="C225" s="21"/>
      <c r="D225" s="2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</row>
    <row r="226" spans="1:33" ht="15.75" customHeight="1" x14ac:dyDescent="0.2">
      <c r="A226" s="21"/>
      <c r="B226" s="21"/>
      <c r="C226" s="21"/>
      <c r="D226" s="2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</row>
    <row r="227" spans="1:33" ht="15.75" customHeight="1" x14ac:dyDescent="0.2">
      <c r="A227" s="21"/>
      <c r="B227" s="21"/>
      <c r="C227" s="21"/>
      <c r="D227" s="2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</row>
    <row r="228" spans="1:33" ht="15.75" customHeight="1" x14ac:dyDescent="0.2">
      <c r="A228" s="21"/>
      <c r="B228" s="21"/>
      <c r="C228" s="21"/>
      <c r="D228" s="2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</row>
    <row r="229" spans="1:33" ht="15.75" customHeight="1" x14ac:dyDescent="0.2">
      <c r="A229" s="21"/>
      <c r="B229" s="21"/>
      <c r="C229" s="21"/>
      <c r="D229" s="2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</row>
    <row r="230" spans="1:33" ht="15.75" customHeight="1" x14ac:dyDescent="0.2">
      <c r="A230" s="21"/>
      <c r="B230" s="21"/>
      <c r="C230" s="21"/>
      <c r="D230" s="2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</row>
    <row r="231" spans="1:33" ht="15.75" customHeight="1" x14ac:dyDescent="0.2">
      <c r="A231" s="21"/>
      <c r="B231" s="21"/>
      <c r="C231" s="21"/>
      <c r="D231" s="2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</row>
    <row r="232" spans="1:33" ht="15.75" customHeight="1" x14ac:dyDescent="0.2">
      <c r="A232" s="21"/>
      <c r="B232" s="21"/>
      <c r="C232" s="21"/>
      <c r="D232" s="2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</row>
    <row r="233" spans="1:33" ht="15.75" customHeight="1" x14ac:dyDescent="0.2">
      <c r="A233" s="21"/>
      <c r="B233" s="21"/>
      <c r="C233" s="21"/>
      <c r="D233" s="2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</row>
    <row r="234" spans="1:33" ht="15.75" customHeight="1" x14ac:dyDescent="0.2">
      <c r="A234" s="21"/>
      <c r="B234" s="21"/>
      <c r="C234" s="21"/>
      <c r="D234" s="2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</row>
    <row r="235" spans="1:33" ht="15.75" customHeight="1" x14ac:dyDescent="0.2">
      <c r="A235" s="21"/>
      <c r="B235" s="21"/>
      <c r="C235" s="21"/>
      <c r="D235" s="2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</row>
    <row r="236" spans="1:33" ht="15.75" customHeight="1" x14ac:dyDescent="0.2">
      <c r="A236" s="21"/>
      <c r="B236" s="21"/>
      <c r="C236" s="21"/>
      <c r="D236" s="2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</row>
    <row r="237" spans="1:33" ht="15.75" customHeight="1" x14ac:dyDescent="0.2">
      <c r="A237" s="21"/>
      <c r="B237" s="21"/>
      <c r="C237" s="21"/>
      <c r="D237" s="2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</row>
    <row r="238" spans="1:33" ht="15.75" customHeight="1" x14ac:dyDescent="0.2">
      <c r="A238" s="21"/>
      <c r="B238" s="21"/>
      <c r="C238" s="21"/>
      <c r="D238" s="2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</row>
    <row r="239" spans="1:33" ht="15.75" customHeight="1" x14ac:dyDescent="0.2">
      <c r="A239" s="21"/>
      <c r="B239" s="21"/>
      <c r="C239" s="21"/>
      <c r="D239" s="2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</row>
    <row r="240" spans="1:33" ht="15.75" customHeight="1" x14ac:dyDescent="0.2">
      <c r="A240" s="21"/>
      <c r="B240" s="21"/>
      <c r="C240" s="21"/>
      <c r="D240" s="2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</row>
    <row r="241" spans="1:33" ht="15.75" customHeight="1" x14ac:dyDescent="0.2">
      <c r="A241" s="21"/>
      <c r="B241" s="21"/>
      <c r="C241" s="21"/>
      <c r="D241" s="2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</row>
    <row r="242" spans="1:33" ht="15.75" customHeight="1" x14ac:dyDescent="0.2">
      <c r="A242" s="21"/>
      <c r="B242" s="21"/>
      <c r="C242" s="21"/>
      <c r="D242" s="2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</row>
    <row r="243" spans="1:33" ht="15.75" customHeight="1" x14ac:dyDescent="0.2">
      <c r="A243" s="21"/>
      <c r="B243" s="21"/>
      <c r="C243" s="21"/>
      <c r="D243" s="2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</row>
    <row r="244" spans="1:33" ht="15.75" customHeight="1" x14ac:dyDescent="0.2">
      <c r="A244" s="21"/>
      <c r="B244" s="21"/>
      <c r="C244" s="21"/>
      <c r="D244" s="2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</row>
    <row r="245" spans="1:33" ht="15.75" customHeight="1" x14ac:dyDescent="0.2">
      <c r="A245" s="21"/>
      <c r="B245" s="21"/>
      <c r="C245" s="21"/>
      <c r="D245" s="2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</row>
    <row r="246" spans="1:33" ht="15.75" customHeight="1" x14ac:dyDescent="0.2">
      <c r="A246" s="21"/>
      <c r="B246" s="21"/>
      <c r="C246" s="21"/>
      <c r="D246" s="2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</row>
    <row r="247" spans="1:33" ht="15.75" customHeight="1" x14ac:dyDescent="0.2">
      <c r="A247" s="21"/>
      <c r="B247" s="21"/>
      <c r="C247" s="21"/>
      <c r="D247" s="2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</row>
    <row r="248" spans="1:33" ht="15.75" customHeight="1" x14ac:dyDescent="0.2">
      <c r="A248" s="21"/>
      <c r="B248" s="21"/>
      <c r="C248" s="21"/>
      <c r="D248" s="2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</row>
    <row r="249" spans="1:33" ht="15.75" customHeight="1" x14ac:dyDescent="0.2">
      <c r="A249" s="21"/>
      <c r="B249" s="21"/>
      <c r="C249" s="21"/>
      <c r="D249" s="2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</row>
    <row r="250" spans="1:33" ht="15.75" customHeight="1" x14ac:dyDescent="0.2">
      <c r="A250" s="21"/>
      <c r="B250" s="21"/>
      <c r="C250" s="21"/>
      <c r="D250" s="2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</row>
    <row r="251" spans="1:33" ht="15.75" customHeight="1" x14ac:dyDescent="0.2">
      <c r="A251" s="21"/>
      <c r="B251" s="21"/>
      <c r="C251" s="21"/>
      <c r="D251" s="2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</row>
    <row r="252" spans="1:33" ht="15.75" customHeight="1" x14ac:dyDescent="0.2">
      <c r="A252" s="21"/>
      <c r="B252" s="21"/>
      <c r="C252" s="21"/>
      <c r="D252" s="2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</row>
    <row r="253" spans="1:33" ht="15.75" customHeight="1" x14ac:dyDescent="0.2">
      <c r="A253" s="21"/>
      <c r="B253" s="21"/>
      <c r="C253" s="21"/>
      <c r="D253" s="2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</row>
    <row r="254" spans="1:33" ht="15.75" customHeight="1" x14ac:dyDescent="0.2">
      <c r="A254" s="21"/>
      <c r="B254" s="21"/>
      <c r="C254" s="21"/>
      <c r="D254" s="2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</row>
    <row r="255" spans="1:33" ht="15.75" customHeight="1" x14ac:dyDescent="0.2">
      <c r="A255" s="21"/>
      <c r="B255" s="21"/>
      <c r="C255" s="21"/>
      <c r="D255" s="2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</row>
    <row r="256" spans="1:33" ht="15.75" customHeight="1" x14ac:dyDescent="0.2">
      <c r="A256" s="21"/>
      <c r="B256" s="21"/>
      <c r="C256" s="21"/>
      <c r="D256" s="2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</row>
    <row r="257" spans="1:33" ht="15.75" customHeight="1" x14ac:dyDescent="0.2">
      <c r="A257" s="21"/>
      <c r="B257" s="21"/>
      <c r="C257" s="21"/>
      <c r="D257" s="2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</row>
    <row r="258" spans="1:33" ht="15.75" customHeight="1" x14ac:dyDescent="0.2">
      <c r="A258" s="21"/>
      <c r="B258" s="21"/>
      <c r="C258" s="21"/>
      <c r="D258" s="2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</row>
    <row r="259" spans="1:33" ht="15.75" customHeight="1" x14ac:dyDescent="0.2">
      <c r="A259" s="21"/>
      <c r="B259" s="21"/>
      <c r="C259" s="21"/>
      <c r="D259" s="2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</row>
    <row r="260" spans="1:33" ht="15.75" customHeight="1" x14ac:dyDescent="0.2">
      <c r="A260" s="21"/>
      <c r="B260" s="21"/>
      <c r="C260" s="21"/>
      <c r="D260" s="2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</row>
    <row r="261" spans="1:33" ht="15.75" customHeight="1" x14ac:dyDescent="0.2">
      <c r="A261" s="21"/>
      <c r="B261" s="21"/>
      <c r="C261" s="21"/>
      <c r="D261" s="2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</row>
    <row r="262" spans="1:33" ht="15.75" customHeight="1" x14ac:dyDescent="0.2">
      <c r="A262" s="21"/>
      <c r="B262" s="21"/>
      <c r="C262" s="21"/>
      <c r="D262" s="2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</row>
    <row r="263" spans="1:33" ht="15.75" customHeight="1" x14ac:dyDescent="0.2">
      <c r="A263" s="21"/>
      <c r="B263" s="21"/>
      <c r="C263" s="21"/>
      <c r="D263" s="2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</row>
    <row r="264" spans="1:33" ht="15.75" customHeight="1" x14ac:dyDescent="0.2">
      <c r="A264" s="21"/>
      <c r="B264" s="21"/>
      <c r="C264" s="21"/>
      <c r="D264" s="2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</row>
    <row r="265" spans="1:33" ht="15.75" customHeight="1" x14ac:dyDescent="0.2">
      <c r="A265" s="21"/>
      <c r="B265" s="21"/>
      <c r="C265" s="21"/>
      <c r="D265" s="2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</row>
    <row r="266" spans="1:33" ht="15.75" customHeight="1" x14ac:dyDescent="0.2">
      <c r="A266" s="21"/>
      <c r="B266" s="21"/>
      <c r="C266" s="21"/>
      <c r="D266" s="2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</row>
    <row r="267" spans="1:33" ht="15.75" customHeight="1" x14ac:dyDescent="0.2">
      <c r="A267" s="21"/>
      <c r="B267" s="21"/>
      <c r="C267" s="21"/>
      <c r="D267" s="2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</row>
    <row r="268" spans="1:33" ht="15.75" customHeight="1" x14ac:dyDescent="0.2">
      <c r="A268" s="21"/>
      <c r="B268" s="21"/>
      <c r="C268" s="21"/>
      <c r="D268" s="2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</row>
    <row r="269" spans="1:33" ht="15.75" customHeight="1" x14ac:dyDescent="0.2">
      <c r="A269" s="21"/>
      <c r="B269" s="21"/>
      <c r="C269" s="21"/>
      <c r="D269" s="2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</row>
    <row r="270" spans="1:33" ht="15.75" customHeight="1" x14ac:dyDescent="0.2">
      <c r="A270" s="21"/>
      <c r="B270" s="21"/>
      <c r="C270" s="21"/>
      <c r="D270" s="2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</row>
    <row r="271" spans="1:33" ht="15.75" customHeight="1" x14ac:dyDescent="0.2">
      <c r="A271" s="21"/>
      <c r="B271" s="21"/>
      <c r="C271" s="21"/>
      <c r="D271" s="2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</row>
    <row r="272" spans="1:33" ht="15.75" customHeight="1" x14ac:dyDescent="0.2">
      <c r="A272" s="21"/>
      <c r="B272" s="21"/>
      <c r="C272" s="21"/>
      <c r="D272" s="2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</row>
    <row r="273" spans="1:33" ht="15.75" customHeight="1" x14ac:dyDescent="0.2">
      <c r="A273" s="21"/>
      <c r="B273" s="21"/>
      <c r="C273" s="21"/>
      <c r="D273" s="2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</row>
    <row r="274" spans="1:33" ht="15.75" customHeight="1" x14ac:dyDescent="0.2">
      <c r="A274" s="21"/>
      <c r="B274" s="21"/>
      <c r="C274" s="21"/>
      <c r="D274" s="2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</row>
    <row r="275" spans="1:33" ht="15.75" customHeight="1" x14ac:dyDescent="0.2">
      <c r="A275" s="21"/>
      <c r="B275" s="21"/>
      <c r="C275" s="21"/>
      <c r="D275" s="2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</row>
    <row r="276" spans="1:33" ht="15.75" customHeight="1" x14ac:dyDescent="0.2">
      <c r="A276" s="21"/>
      <c r="B276" s="21"/>
      <c r="C276" s="21"/>
      <c r="D276" s="2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</row>
    <row r="277" spans="1:33" ht="15.75" customHeight="1" x14ac:dyDescent="0.2">
      <c r="A277" s="21"/>
      <c r="B277" s="21"/>
      <c r="C277" s="21"/>
      <c r="D277" s="2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</row>
    <row r="278" spans="1:33" ht="15.75" customHeight="1" x14ac:dyDescent="0.2">
      <c r="A278" s="21"/>
      <c r="B278" s="21"/>
      <c r="C278" s="21"/>
      <c r="D278" s="2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</row>
    <row r="279" spans="1:33" ht="15.75" customHeight="1" x14ac:dyDescent="0.2">
      <c r="A279" s="21"/>
      <c r="B279" s="21"/>
      <c r="C279" s="21"/>
      <c r="D279" s="2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</row>
    <row r="280" spans="1:33" ht="15.75" customHeight="1" x14ac:dyDescent="0.2">
      <c r="A280" s="21"/>
      <c r="B280" s="21"/>
      <c r="C280" s="21"/>
      <c r="D280" s="2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</row>
    <row r="281" spans="1:33" ht="15.75" customHeight="1" x14ac:dyDescent="0.2">
      <c r="A281" s="21"/>
      <c r="B281" s="21"/>
      <c r="C281" s="21"/>
      <c r="D281" s="2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</row>
    <row r="282" spans="1:33" ht="15.75" customHeight="1" x14ac:dyDescent="0.2">
      <c r="A282" s="21"/>
      <c r="B282" s="21"/>
      <c r="C282" s="21"/>
      <c r="D282" s="2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</row>
    <row r="283" spans="1:33" ht="15.75" customHeight="1" x14ac:dyDescent="0.2">
      <c r="A283" s="21"/>
      <c r="B283" s="21"/>
      <c r="C283" s="21"/>
      <c r="D283" s="2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</row>
    <row r="284" spans="1:33" ht="15.75" customHeight="1" x14ac:dyDescent="0.2">
      <c r="A284" s="21"/>
      <c r="B284" s="21"/>
      <c r="C284" s="21"/>
      <c r="D284" s="2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</row>
    <row r="285" spans="1:33" ht="15.75" customHeight="1" x14ac:dyDescent="0.2">
      <c r="A285" s="21"/>
      <c r="B285" s="21"/>
      <c r="C285" s="21"/>
      <c r="D285" s="2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</row>
    <row r="286" spans="1:33" ht="15.75" customHeight="1" x14ac:dyDescent="0.2">
      <c r="A286" s="21"/>
      <c r="B286" s="21"/>
      <c r="C286" s="21"/>
      <c r="D286" s="2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</row>
    <row r="287" spans="1:33" ht="15.75" customHeight="1" x14ac:dyDescent="0.2">
      <c r="A287" s="21"/>
      <c r="B287" s="21"/>
      <c r="C287" s="21"/>
      <c r="D287" s="2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</row>
    <row r="288" spans="1:33" ht="15.75" customHeight="1" x14ac:dyDescent="0.2">
      <c r="A288" s="21"/>
      <c r="B288" s="21"/>
      <c r="C288" s="21"/>
      <c r="D288" s="2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</row>
    <row r="289" spans="1:33" ht="15.75" customHeight="1" x14ac:dyDescent="0.2">
      <c r="A289" s="21"/>
      <c r="B289" s="21"/>
      <c r="C289" s="21"/>
      <c r="D289" s="2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</row>
    <row r="290" spans="1:33" ht="15.75" customHeight="1" x14ac:dyDescent="0.2">
      <c r="A290" s="21"/>
      <c r="B290" s="21"/>
      <c r="C290" s="21"/>
      <c r="D290" s="2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</row>
    <row r="291" spans="1:33" ht="15.75" customHeight="1" x14ac:dyDescent="0.2">
      <c r="A291" s="21"/>
      <c r="B291" s="21"/>
      <c r="C291" s="21"/>
      <c r="D291" s="2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</row>
    <row r="292" spans="1:33" ht="15.75" customHeight="1" x14ac:dyDescent="0.2">
      <c r="A292" s="21"/>
      <c r="B292" s="21"/>
      <c r="C292" s="21"/>
      <c r="D292" s="2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</row>
    <row r="293" spans="1:33" ht="15.75" customHeight="1" x14ac:dyDescent="0.2">
      <c r="A293" s="21"/>
      <c r="B293" s="21"/>
      <c r="C293" s="21"/>
      <c r="D293" s="2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</row>
    <row r="294" spans="1:33" ht="15.75" customHeight="1" x14ac:dyDescent="0.2">
      <c r="A294" s="21"/>
      <c r="B294" s="21"/>
      <c r="C294" s="21"/>
      <c r="D294" s="2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</row>
    <row r="295" spans="1:33" ht="15.75" customHeight="1" x14ac:dyDescent="0.2">
      <c r="A295" s="21"/>
      <c r="B295" s="21"/>
      <c r="C295" s="21"/>
      <c r="D295" s="2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</row>
    <row r="296" spans="1:33" ht="15.75" customHeight="1" x14ac:dyDescent="0.2">
      <c r="A296" s="21"/>
      <c r="B296" s="21"/>
      <c r="C296" s="21"/>
      <c r="D296" s="2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</row>
    <row r="297" spans="1:33" ht="15.75" customHeight="1" x14ac:dyDescent="0.2">
      <c r="A297" s="21"/>
      <c r="B297" s="21"/>
      <c r="C297" s="21"/>
      <c r="D297" s="2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</row>
    <row r="298" spans="1:33" ht="15.75" customHeight="1" x14ac:dyDescent="0.2">
      <c r="A298" s="21"/>
      <c r="B298" s="21"/>
      <c r="C298" s="21"/>
      <c r="D298" s="2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</row>
    <row r="299" spans="1:33" ht="15.75" customHeight="1" x14ac:dyDescent="0.2">
      <c r="A299" s="21"/>
      <c r="B299" s="21"/>
      <c r="C299" s="21"/>
      <c r="D299" s="2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</row>
    <row r="300" spans="1:33" ht="15.75" customHeight="1" x14ac:dyDescent="0.2">
      <c r="A300" s="21"/>
      <c r="B300" s="21"/>
      <c r="C300" s="21"/>
      <c r="D300" s="2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</row>
    <row r="301" spans="1:33" ht="15.75" customHeight="1" x14ac:dyDescent="0.2">
      <c r="A301" s="21"/>
      <c r="B301" s="21"/>
      <c r="C301" s="21"/>
      <c r="D301" s="2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</row>
    <row r="302" spans="1:33" ht="15.75" customHeight="1" x14ac:dyDescent="0.2">
      <c r="A302" s="21"/>
      <c r="B302" s="21"/>
      <c r="C302" s="21"/>
      <c r="D302" s="2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</row>
    <row r="303" spans="1:33" ht="15.75" customHeight="1" x14ac:dyDescent="0.2">
      <c r="A303" s="21"/>
      <c r="B303" s="21"/>
      <c r="C303" s="21"/>
      <c r="D303" s="2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</row>
    <row r="304" spans="1:33" ht="15.75" customHeight="1" x14ac:dyDescent="0.2">
      <c r="A304" s="21"/>
      <c r="B304" s="21"/>
      <c r="C304" s="21"/>
      <c r="D304" s="2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</row>
    <row r="305" spans="1:33" ht="15.75" customHeight="1" x14ac:dyDescent="0.2">
      <c r="A305" s="21"/>
      <c r="B305" s="21"/>
      <c r="C305" s="21"/>
      <c r="D305" s="2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</row>
    <row r="306" spans="1:33" ht="15.75" customHeight="1" x14ac:dyDescent="0.2">
      <c r="A306" s="21"/>
      <c r="B306" s="21"/>
      <c r="C306" s="21"/>
      <c r="D306" s="2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</row>
    <row r="307" spans="1:33" ht="15.75" customHeight="1" x14ac:dyDescent="0.2">
      <c r="A307" s="21"/>
      <c r="B307" s="21"/>
      <c r="C307" s="21"/>
      <c r="D307" s="2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</row>
    <row r="308" spans="1:33" ht="15.75" customHeight="1" x14ac:dyDescent="0.2">
      <c r="A308" s="21"/>
      <c r="B308" s="21"/>
      <c r="C308" s="21"/>
      <c r="D308" s="2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</row>
    <row r="309" spans="1:33" ht="15.75" customHeight="1" x14ac:dyDescent="0.2">
      <c r="A309" s="21"/>
      <c r="B309" s="21"/>
      <c r="C309" s="21"/>
      <c r="D309" s="2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</row>
    <row r="310" spans="1:33" ht="15.75" customHeight="1" x14ac:dyDescent="0.2">
      <c r="A310" s="21"/>
      <c r="B310" s="21"/>
      <c r="C310" s="21"/>
      <c r="D310" s="2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</row>
    <row r="311" spans="1:33" ht="15.75" customHeight="1" x14ac:dyDescent="0.2">
      <c r="A311" s="21"/>
      <c r="B311" s="21"/>
      <c r="C311" s="21"/>
      <c r="D311" s="2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</row>
    <row r="312" spans="1:33" ht="15.75" customHeight="1" x14ac:dyDescent="0.2">
      <c r="A312" s="21"/>
      <c r="B312" s="21"/>
      <c r="C312" s="21"/>
      <c r="D312" s="2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</row>
    <row r="313" spans="1:33" ht="15.75" customHeight="1" x14ac:dyDescent="0.2">
      <c r="A313" s="21"/>
      <c r="B313" s="21"/>
      <c r="C313" s="21"/>
      <c r="D313" s="2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</row>
    <row r="314" spans="1:33" ht="15.75" customHeight="1" x14ac:dyDescent="0.2">
      <c r="A314" s="21"/>
      <c r="B314" s="21"/>
      <c r="C314" s="21"/>
      <c r="D314" s="2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</row>
    <row r="315" spans="1:33" ht="15.75" customHeight="1" x14ac:dyDescent="0.2">
      <c r="A315" s="21"/>
      <c r="B315" s="21"/>
      <c r="C315" s="21"/>
      <c r="D315" s="2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</row>
    <row r="316" spans="1:33" ht="15.75" customHeight="1" x14ac:dyDescent="0.2">
      <c r="A316" s="21"/>
      <c r="B316" s="21"/>
      <c r="C316" s="21"/>
      <c r="D316" s="2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</row>
    <row r="317" spans="1:33" ht="15.75" customHeight="1" x14ac:dyDescent="0.2">
      <c r="A317" s="21"/>
      <c r="B317" s="21"/>
      <c r="C317" s="21"/>
      <c r="D317" s="2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</row>
    <row r="318" spans="1:33" ht="15.75" customHeight="1" x14ac:dyDescent="0.2">
      <c r="A318" s="21"/>
      <c r="B318" s="21"/>
      <c r="C318" s="21"/>
      <c r="D318" s="2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</row>
    <row r="319" spans="1:33" ht="15.75" customHeight="1" x14ac:dyDescent="0.2">
      <c r="A319" s="21"/>
      <c r="B319" s="21"/>
      <c r="C319" s="21"/>
      <c r="D319" s="2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</row>
    <row r="320" spans="1:33" ht="15.75" customHeight="1" x14ac:dyDescent="0.2">
      <c r="A320" s="21"/>
      <c r="B320" s="21"/>
      <c r="C320" s="21"/>
      <c r="D320" s="2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</row>
    <row r="321" spans="1:33" ht="15.75" customHeight="1" x14ac:dyDescent="0.2">
      <c r="A321" s="21"/>
      <c r="B321" s="21"/>
      <c r="C321" s="21"/>
      <c r="D321" s="2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</row>
    <row r="322" spans="1:33" ht="15.75" customHeight="1" x14ac:dyDescent="0.2">
      <c r="A322" s="21"/>
      <c r="B322" s="21"/>
      <c r="C322" s="21"/>
      <c r="D322" s="2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</row>
    <row r="323" spans="1:33" ht="15.75" customHeight="1" x14ac:dyDescent="0.2">
      <c r="A323" s="21"/>
      <c r="B323" s="21"/>
      <c r="C323" s="21"/>
      <c r="D323" s="2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</row>
    <row r="324" spans="1:33" ht="15.75" customHeight="1" x14ac:dyDescent="0.2">
      <c r="A324" s="21"/>
      <c r="B324" s="21"/>
      <c r="C324" s="21"/>
      <c r="D324" s="2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</row>
    <row r="325" spans="1:33" ht="15.75" customHeight="1" x14ac:dyDescent="0.2">
      <c r="A325" s="21"/>
      <c r="B325" s="21"/>
      <c r="C325" s="21"/>
      <c r="D325" s="2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</row>
    <row r="326" spans="1:33" ht="15.75" customHeight="1" x14ac:dyDescent="0.2">
      <c r="A326" s="21"/>
      <c r="B326" s="21"/>
      <c r="C326" s="21"/>
      <c r="D326" s="2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</row>
    <row r="327" spans="1:33" ht="15.75" customHeight="1" x14ac:dyDescent="0.2">
      <c r="A327" s="21"/>
      <c r="B327" s="21"/>
      <c r="C327" s="21"/>
      <c r="D327" s="2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</row>
    <row r="328" spans="1:33" ht="15.75" customHeight="1" x14ac:dyDescent="0.2">
      <c r="A328" s="21"/>
      <c r="B328" s="21"/>
      <c r="C328" s="21"/>
      <c r="D328" s="2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</row>
    <row r="329" spans="1:33" ht="15.75" customHeight="1" x14ac:dyDescent="0.2">
      <c r="A329" s="21"/>
      <c r="B329" s="21"/>
      <c r="C329" s="21"/>
      <c r="D329" s="2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</row>
    <row r="330" spans="1:33" ht="15.75" customHeight="1" x14ac:dyDescent="0.2">
      <c r="A330" s="21"/>
      <c r="B330" s="21"/>
      <c r="C330" s="21"/>
      <c r="D330" s="2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</row>
    <row r="331" spans="1:33" ht="15.75" customHeight="1" x14ac:dyDescent="0.2">
      <c r="A331" s="21"/>
      <c r="B331" s="21"/>
      <c r="C331" s="21"/>
      <c r="D331" s="2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</row>
    <row r="332" spans="1:33" ht="15.75" customHeight="1" x14ac:dyDescent="0.2">
      <c r="A332" s="21"/>
      <c r="B332" s="21"/>
      <c r="C332" s="21"/>
      <c r="D332" s="2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</row>
    <row r="333" spans="1:33" ht="15.75" customHeight="1" x14ac:dyDescent="0.2">
      <c r="A333" s="21"/>
      <c r="B333" s="21"/>
      <c r="C333" s="21"/>
      <c r="D333" s="2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</row>
    <row r="334" spans="1:33" ht="15.75" customHeight="1" x14ac:dyDescent="0.2">
      <c r="A334" s="21"/>
      <c r="B334" s="21"/>
      <c r="C334" s="21"/>
      <c r="D334" s="2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</row>
    <row r="335" spans="1:33" ht="15.75" customHeight="1" x14ac:dyDescent="0.2">
      <c r="A335" s="21"/>
      <c r="B335" s="21"/>
      <c r="C335" s="21"/>
      <c r="D335" s="2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</row>
    <row r="336" spans="1:33" ht="15.75" customHeight="1" x14ac:dyDescent="0.2">
      <c r="A336" s="21"/>
      <c r="B336" s="21"/>
      <c r="C336" s="21"/>
      <c r="D336" s="2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</row>
    <row r="337" spans="1:33" ht="15.75" customHeight="1" x14ac:dyDescent="0.2">
      <c r="A337" s="21"/>
      <c r="B337" s="21"/>
      <c r="C337" s="21"/>
      <c r="D337" s="2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</row>
    <row r="338" spans="1:33" ht="15.75" customHeight="1" x14ac:dyDescent="0.2">
      <c r="A338" s="21"/>
      <c r="B338" s="21"/>
      <c r="C338" s="21"/>
      <c r="D338" s="2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</row>
    <row r="339" spans="1:33" ht="15.75" customHeight="1" x14ac:dyDescent="0.2">
      <c r="A339" s="21"/>
      <c r="B339" s="21"/>
      <c r="C339" s="21"/>
      <c r="D339" s="2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</row>
    <row r="340" spans="1:33" ht="15.75" customHeight="1" x14ac:dyDescent="0.2">
      <c r="A340" s="21"/>
      <c r="B340" s="21"/>
      <c r="C340" s="21"/>
      <c r="D340" s="2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</row>
    <row r="341" spans="1:33" ht="15.75" customHeight="1" x14ac:dyDescent="0.2">
      <c r="A341" s="21"/>
      <c r="B341" s="21"/>
      <c r="C341" s="21"/>
      <c r="D341" s="2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</row>
    <row r="342" spans="1:33" ht="15.75" customHeight="1" x14ac:dyDescent="0.2">
      <c r="A342" s="21"/>
      <c r="B342" s="21"/>
      <c r="C342" s="21"/>
      <c r="D342" s="2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</row>
    <row r="343" spans="1:33" ht="15.75" customHeight="1" x14ac:dyDescent="0.2">
      <c r="A343" s="21"/>
      <c r="B343" s="21"/>
      <c r="C343" s="21"/>
      <c r="D343" s="2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</row>
    <row r="344" spans="1:33" ht="15.75" customHeight="1" x14ac:dyDescent="0.2">
      <c r="A344" s="21"/>
      <c r="B344" s="21"/>
      <c r="C344" s="21"/>
      <c r="D344" s="2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</row>
    <row r="345" spans="1:33" ht="15.75" customHeight="1" x14ac:dyDescent="0.2">
      <c r="A345" s="21"/>
      <c r="B345" s="21"/>
      <c r="C345" s="21"/>
      <c r="D345" s="2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</row>
    <row r="346" spans="1:33" ht="15.75" customHeight="1" x14ac:dyDescent="0.2">
      <c r="A346" s="21"/>
      <c r="B346" s="21"/>
      <c r="C346" s="21"/>
      <c r="D346" s="2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</row>
    <row r="347" spans="1:33" ht="15.75" customHeight="1" x14ac:dyDescent="0.2">
      <c r="A347" s="21"/>
      <c r="B347" s="21"/>
      <c r="C347" s="21"/>
      <c r="D347" s="2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</row>
    <row r="348" spans="1:33" ht="15.75" customHeight="1" x14ac:dyDescent="0.2">
      <c r="A348" s="21"/>
      <c r="B348" s="21"/>
      <c r="C348" s="21"/>
      <c r="D348" s="2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</row>
    <row r="349" spans="1:33" ht="15.75" customHeight="1" x14ac:dyDescent="0.2">
      <c r="A349" s="21"/>
      <c r="B349" s="21"/>
      <c r="C349" s="21"/>
      <c r="D349" s="2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</row>
    <row r="350" spans="1:33" ht="15.75" customHeight="1" x14ac:dyDescent="0.2">
      <c r="A350" s="21"/>
      <c r="B350" s="21"/>
      <c r="C350" s="21"/>
      <c r="D350" s="2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</row>
    <row r="351" spans="1:33" ht="15.75" customHeight="1" x14ac:dyDescent="0.2">
      <c r="A351" s="21"/>
      <c r="B351" s="21"/>
      <c r="C351" s="21"/>
      <c r="D351" s="2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</row>
    <row r="352" spans="1:33" ht="15.75" customHeight="1" x14ac:dyDescent="0.2">
      <c r="A352" s="21"/>
      <c r="B352" s="21"/>
      <c r="C352" s="21"/>
      <c r="D352" s="2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</row>
    <row r="353" spans="1:33" ht="15.75" customHeight="1" x14ac:dyDescent="0.2">
      <c r="A353" s="21"/>
      <c r="B353" s="21"/>
      <c r="C353" s="21"/>
      <c r="D353" s="2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</row>
    <row r="354" spans="1:33" ht="15.75" customHeight="1" x14ac:dyDescent="0.2">
      <c r="A354" s="21"/>
      <c r="B354" s="21"/>
      <c r="C354" s="21"/>
      <c r="D354" s="2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</row>
    <row r="355" spans="1:33" ht="15.75" customHeight="1" x14ac:dyDescent="0.2">
      <c r="A355" s="21"/>
      <c r="B355" s="21"/>
      <c r="C355" s="21"/>
      <c r="D355" s="2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</row>
    <row r="356" spans="1:33" ht="15.75" customHeight="1" x14ac:dyDescent="0.2">
      <c r="A356" s="21"/>
      <c r="B356" s="21"/>
      <c r="C356" s="21"/>
      <c r="D356" s="2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</row>
    <row r="357" spans="1:33" ht="15.75" customHeight="1" x14ac:dyDescent="0.2">
      <c r="A357" s="21"/>
      <c r="B357" s="21"/>
      <c r="C357" s="21"/>
      <c r="D357" s="2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</row>
    <row r="358" spans="1:33" ht="15.75" customHeight="1" x14ac:dyDescent="0.2">
      <c r="A358" s="21"/>
      <c r="B358" s="21"/>
      <c r="C358" s="21"/>
      <c r="D358" s="2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</row>
    <row r="359" spans="1:33" ht="15.75" customHeight="1" x14ac:dyDescent="0.2">
      <c r="A359" s="21"/>
      <c r="B359" s="21"/>
      <c r="C359" s="21"/>
      <c r="D359" s="2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</row>
    <row r="360" spans="1:33" ht="15.75" customHeight="1" x14ac:dyDescent="0.2">
      <c r="A360" s="21"/>
      <c r="B360" s="21"/>
      <c r="C360" s="21"/>
      <c r="D360" s="2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</row>
    <row r="361" spans="1:33" ht="15.75" customHeight="1" x14ac:dyDescent="0.2">
      <c r="A361" s="21"/>
      <c r="B361" s="21"/>
      <c r="C361" s="21"/>
      <c r="D361" s="2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</row>
    <row r="362" spans="1:33" ht="15.75" customHeight="1" x14ac:dyDescent="0.2">
      <c r="A362" s="21"/>
      <c r="B362" s="21"/>
      <c r="C362" s="21"/>
      <c r="D362" s="2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</row>
    <row r="363" spans="1:33" ht="15.75" customHeight="1" x14ac:dyDescent="0.2">
      <c r="A363" s="21"/>
      <c r="B363" s="21"/>
      <c r="C363" s="21"/>
      <c r="D363" s="2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</row>
    <row r="364" spans="1:33" ht="15.75" customHeight="1" x14ac:dyDescent="0.2">
      <c r="A364" s="21"/>
      <c r="B364" s="21"/>
      <c r="C364" s="21"/>
      <c r="D364" s="2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</row>
    <row r="365" spans="1:33" ht="15.75" customHeight="1" x14ac:dyDescent="0.2">
      <c r="A365" s="21"/>
      <c r="B365" s="21"/>
      <c r="C365" s="21"/>
      <c r="D365" s="2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</row>
    <row r="366" spans="1:33" ht="15.75" customHeight="1" x14ac:dyDescent="0.2">
      <c r="A366" s="21"/>
      <c r="B366" s="21"/>
      <c r="C366" s="21"/>
      <c r="D366" s="2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</row>
    <row r="367" spans="1:33" ht="15.75" customHeight="1" x14ac:dyDescent="0.2">
      <c r="A367" s="21"/>
      <c r="B367" s="21"/>
      <c r="C367" s="21"/>
      <c r="D367" s="2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</row>
    <row r="368" spans="1:33" ht="15.75" customHeight="1" x14ac:dyDescent="0.2">
      <c r="A368" s="21"/>
      <c r="B368" s="21"/>
      <c r="C368" s="21"/>
      <c r="D368" s="2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</row>
    <row r="369" spans="1:33" ht="15.75" customHeight="1" x14ac:dyDescent="0.2">
      <c r="A369" s="21"/>
      <c r="B369" s="21"/>
      <c r="C369" s="21"/>
      <c r="D369" s="2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</row>
    <row r="370" spans="1:33" ht="15.75" customHeight="1" x14ac:dyDescent="0.2">
      <c r="A370" s="21"/>
      <c r="B370" s="21"/>
      <c r="C370" s="21"/>
      <c r="D370" s="2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</row>
    <row r="371" spans="1:33" ht="15.75" customHeight="1" x14ac:dyDescent="0.2">
      <c r="A371" s="21"/>
      <c r="B371" s="21"/>
      <c r="C371" s="21"/>
      <c r="D371" s="2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</row>
    <row r="372" spans="1:33" ht="15.75" customHeight="1" x14ac:dyDescent="0.2">
      <c r="A372" s="21"/>
      <c r="B372" s="21"/>
      <c r="C372" s="21"/>
      <c r="D372" s="2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</row>
    <row r="373" spans="1:33" ht="15.75" customHeight="1" x14ac:dyDescent="0.2">
      <c r="A373" s="21"/>
      <c r="B373" s="21"/>
      <c r="C373" s="21"/>
      <c r="D373" s="2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</row>
    <row r="374" spans="1:33" ht="15.75" customHeight="1" x14ac:dyDescent="0.2">
      <c r="A374" s="21"/>
      <c r="B374" s="21"/>
      <c r="C374" s="21"/>
      <c r="D374" s="2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</row>
    <row r="375" spans="1:33" ht="15.75" customHeight="1" x14ac:dyDescent="0.2">
      <c r="A375" s="21"/>
      <c r="B375" s="21"/>
      <c r="C375" s="21"/>
      <c r="D375" s="2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</row>
    <row r="376" spans="1:33" ht="15.75" customHeight="1" x14ac:dyDescent="0.2">
      <c r="A376" s="21"/>
      <c r="B376" s="21"/>
      <c r="C376" s="21"/>
      <c r="D376" s="2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</row>
    <row r="377" spans="1:33" ht="15.75" customHeight="1" x14ac:dyDescent="0.2">
      <c r="A377" s="21"/>
      <c r="B377" s="21"/>
      <c r="C377" s="21"/>
      <c r="D377" s="2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</row>
    <row r="378" spans="1:33" ht="15.75" customHeight="1" x14ac:dyDescent="0.2">
      <c r="A378" s="21"/>
      <c r="B378" s="21"/>
      <c r="C378" s="21"/>
      <c r="D378" s="2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</row>
    <row r="379" spans="1:33" ht="15.75" customHeight="1" x14ac:dyDescent="0.2">
      <c r="A379" s="21"/>
      <c r="B379" s="21"/>
      <c r="C379" s="21"/>
      <c r="D379" s="2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</row>
    <row r="380" spans="1:33" ht="15.75" customHeight="1" x14ac:dyDescent="0.2">
      <c r="A380" s="21"/>
      <c r="B380" s="21"/>
      <c r="C380" s="21"/>
      <c r="D380" s="2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</row>
    <row r="381" spans="1:33" ht="15.75" customHeight="1" x14ac:dyDescent="0.2">
      <c r="A381" s="21"/>
      <c r="B381" s="21"/>
      <c r="C381" s="21"/>
      <c r="D381" s="2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</row>
    <row r="382" spans="1:33" ht="15.75" customHeight="1" x14ac:dyDescent="0.2">
      <c r="A382" s="21"/>
      <c r="B382" s="21"/>
      <c r="C382" s="21"/>
      <c r="D382" s="2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</row>
    <row r="383" spans="1:33" ht="15.75" customHeight="1" x14ac:dyDescent="0.2">
      <c r="A383" s="21"/>
      <c r="B383" s="21"/>
      <c r="C383" s="21"/>
      <c r="D383" s="2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</row>
    <row r="384" spans="1:33" ht="15.75" customHeight="1" x14ac:dyDescent="0.2">
      <c r="A384" s="21"/>
      <c r="B384" s="21"/>
      <c r="C384" s="21"/>
      <c r="D384" s="2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</row>
    <row r="385" spans="1:33" ht="15.75" customHeight="1" x14ac:dyDescent="0.2">
      <c r="A385" s="21"/>
      <c r="B385" s="21"/>
      <c r="C385" s="21"/>
      <c r="D385" s="2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</row>
    <row r="386" spans="1:33" ht="15.75" customHeight="1" x14ac:dyDescent="0.2">
      <c r="A386" s="21"/>
      <c r="B386" s="21"/>
      <c r="C386" s="21"/>
      <c r="D386" s="2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</row>
    <row r="387" spans="1:33" ht="15.75" customHeight="1" x14ac:dyDescent="0.2">
      <c r="A387" s="21"/>
      <c r="B387" s="21"/>
      <c r="C387" s="21"/>
      <c r="D387" s="2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</row>
    <row r="388" spans="1:33" ht="15.75" customHeight="1" x14ac:dyDescent="0.2">
      <c r="A388" s="21"/>
      <c r="B388" s="21"/>
      <c r="C388" s="21"/>
      <c r="D388" s="2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</row>
    <row r="389" spans="1:33" ht="15.75" customHeight="1" x14ac:dyDescent="0.2">
      <c r="A389" s="21"/>
      <c r="B389" s="21"/>
      <c r="C389" s="21"/>
      <c r="D389" s="2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</row>
    <row r="390" spans="1:33" ht="15.75" customHeight="1" x14ac:dyDescent="0.2">
      <c r="A390" s="21"/>
      <c r="B390" s="21"/>
      <c r="C390" s="21"/>
      <c r="D390" s="2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</row>
    <row r="391" spans="1:33" ht="15.75" customHeight="1" x14ac:dyDescent="0.2">
      <c r="A391" s="21"/>
      <c r="B391" s="21"/>
      <c r="C391" s="21"/>
      <c r="D391" s="2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</row>
    <row r="392" spans="1:33" ht="15.75" customHeight="1" x14ac:dyDescent="0.2">
      <c r="A392" s="21"/>
      <c r="B392" s="21"/>
      <c r="C392" s="21"/>
      <c r="D392" s="2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</row>
    <row r="393" spans="1:33" ht="15.75" customHeight="1" x14ac:dyDescent="0.2">
      <c r="A393" s="21"/>
      <c r="B393" s="21"/>
      <c r="C393" s="21"/>
      <c r="D393" s="2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</row>
    <row r="394" spans="1:33" ht="15.75" customHeight="1" x14ac:dyDescent="0.2">
      <c r="A394" s="21"/>
      <c r="B394" s="21"/>
      <c r="C394" s="21"/>
      <c r="D394" s="2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</row>
    <row r="395" spans="1:33" ht="15.75" customHeight="1" x14ac:dyDescent="0.2">
      <c r="A395" s="21"/>
      <c r="B395" s="21"/>
      <c r="C395" s="21"/>
      <c r="D395" s="2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</row>
    <row r="396" spans="1:33" ht="15.75" customHeight="1" x14ac:dyDescent="0.2">
      <c r="A396" s="21"/>
      <c r="B396" s="21"/>
      <c r="C396" s="21"/>
      <c r="D396" s="2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</row>
    <row r="397" spans="1:33" ht="15.75" customHeight="1" x14ac:dyDescent="0.2">
      <c r="A397" s="21"/>
      <c r="B397" s="21"/>
      <c r="C397" s="21"/>
      <c r="D397" s="2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</row>
    <row r="398" spans="1:33" ht="15.75" customHeight="1" x14ac:dyDescent="0.2">
      <c r="A398" s="21"/>
      <c r="B398" s="21"/>
      <c r="C398" s="21"/>
      <c r="D398" s="2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</row>
    <row r="399" spans="1:33" ht="15.75" customHeight="1" x14ac:dyDescent="0.2">
      <c r="A399" s="21"/>
      <c r="B399" s="21"/>
      <c r="C399" s="21"/>
      <c r="D399" s="2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</row>
    <row r="400" spans="1:33" ht="15.75" customHeight="1" x14ac:dyDescent="0.2">
      <c r="A400" s="21"/>
      <c r="B400" s="21"/>
      <c r="C400" s="21"/>
      <c r="D400" s="2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</row>
    <row r="401" spans="1:33" ht="15.75" customHeight="1" x14ac:dyDescent="0.2">
      <c r="A401" s="21"/>
      <c r="B401" s="21"/>
      <c r="C401" s="21"/>
      <c r="D401" s="2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</row>
    <row r="402" spans="1:33" ht="15.75" customHeight="1" x14ac:dyDescent="0.2">
      <c r="A402" s="21"/>
      <c r="B402" s="21"/>
      <c r="C402" s="21"/>
      <c r="D402" s="2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</row>
    <row r="403" spans="1:33" ht="15.75" customHeight="1" x14ac:dyDescent="0.2">
      <c r="A403" s="21"/>
      <c r="B403" s="21"/>
      <c r="C403" s="21"/>
      <c r="D403" s="2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</row>
    <row r="404" spans="1:33" ht="15.75" customHeight="1" x14ac:dyDescent="0.2">
      <c r="A404" s="21"/>
      <c r="B404" s="21"/>
      <c r="C404" s="21"/>
      <c r="D404" s="2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</row>
    <row r="405" spans="1:33" ht="15.75" customHeight="1" x14ac:dyDescent="0.2">
      <c r="A405" s="21"/>
      <c r="B405" s="21"/>
      <c r="C405" s="21"/>
      <c r="D405" s="2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</row>
    <row r="406" spans="1:33" ht="15.75" customHeight="1" x14ac:dyDescent="0.2">
      <c r="A406" s="21"/>
      <c r="B406" s="21"/>
      <c r="C406" s="21"/>
      <c r="D406" s="2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</row>
    <row r="407" spans="1:33" ht="15.75" customHeight="1" x14ac:dyDescent="0.2">
      <c r="A407" s="21"/>
      <c r="B407" s="21"/>
      <c r="C407" s="21"/>
      <c r="D407" s="2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</row>
    <row r="408" spans="1:33" ht="15.75" customHeight="1" x14ac:dyDescent="0.2">
      <c r="A408" s="21"/>
      <c r="B408" s="21"/>
      <c r="C408" s="21"/>
      <c r="D408" s="2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</row>
    <row r="409" spans="1:33" ht="15.75" customHeight="1" x14ac:dyDescent="0.2">
      <c r="A409" s="21"/>
      <c r="B409" s="21"/>
      <c r="C409" s="21"/>
      <c r="D409" s="2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</row>
    <row r="410" spans="1:33" ht="15.75" customHeight="1" x14ac:dyDescent="0.2">
      <c r="A410" s="21"/>
      <c r="B410" s="21"/>
      <c r="C410" s="21"/>
      <c r="D410" s="2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</row>
    <row r="411" spans="1:33" ht="15.75" customHeight="1" x14ac:dyDescent="0.2">
      <c r="A411" s="21"/>
      <c r="B411" s="21"/>
      <c r="C411" s="21"/>
      <c r="D411" s="2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</row>
    <row r="412" spans="1:33" ht="15.75" customHeight="1" x14ac:dyDescent="0.2">
      <c r="A412" s="21"/>
      <c r="B412" s="21"/>
      <c r="C412" s="21"/>
      <c r="D412" s="2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</row>
    <row r="413" spans="1:33" ht="15.75" customHeight="1" x14ac:dyDescent="0.2">
      <c r="A413" s="21"/>
      <c r="B413" s="21"/>
      <c r="C413" s="21"/>
      <c r="D413" s="2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</row>
    <row r="414" spans="1:33" ht="15.75" customHeight="1" x14ac:dyDescent="0.2">
      <c r="A414" s="21"/>
      <c r="B414" s="21"/>
      <c r="C414" s="21"/>
      <c r="D414" s="2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</row>
    <row r="415" spans="1:33" ht="15.75" customHeight="1" x14ac:dyDescent="0.2">
      <c r="A415" s="21"/>
      <c r="B415" s="21"/>
      <c r="C415" s="21"/>
      <c r="D415" s="2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</row>
    <row r="416" spans="1:33" ht="15.75" customHeight="1" x14ac:dyDescent="0.2">
      <c r="A416" s="21"/>
      <c r="B416" s="21"/>
      <c r="C416" s="21"/>
      <c r="D416" s="2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</row>
    <row r="417" spans="1:33" ht="15.75" customHeight="1" x14ac:dyDescent="0.2">
      <c r="A417" s="21"/>
      <c r="B417" s="21"/>
      <c r="C417" s="21"/>
      <c r="D417" s="2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</row>
    <row r="418" spans="1:33" ht="15.75" customHeight="1" x14ac:dyDescent="0.2">
      <c r="A418" s="21"/>
      <c r="B418" s="21"/>
      <c r="C418" s="21"/>
      <c r="D418" s="2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</row>
    <row r="419" spans="1:33" ht="15.75" customHeight="1" x14ac:dyDescent="0.2">
      <c r="A419" s="21"/>
      <c r="B419" s="21"/>
      <c r="C419" s="21"/>
      <c r="D419" s="2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</row>
    <row r="420" spans="1:33" ht="15.75" customHeight="1" x14ac:dyDescent="0.2">
      <c r="A420" s="21"/>
      <c r="B420" s="21"/>
      <c r="C420" s="21"/>
      <c r="D420" s="2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</row>
    <row r="421" spans="1:33" ht="15.75" customHeight="1" x14ac:dyDescent="0.2">
      <c r="A421" s="21"/>
      <c r="B421" s="21"/>
      <c r="C421" s="21"/>
      <c r="D421" s="2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</row>
    <row r="422" spans="1:33" ht="15.75" customHeight="1" x14ac:dyDescent="0.2">
      <c r="A422" s="21"/>
      <c r="B422" s="21"/>
      <c r="C422" s="21"/>
      <c r="D422" s="2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</row>
    <row r="423" spans="1:33" ht="15.75" customHeight="1" x14ac:dyDescent="0.2">
      <c r="A423" s="21"/>
      <c r="B423" s="21"/>
      <c r="C423" s="21"/>
      <c r="D423" s="2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</row>
    <row r="424" spans="1:33" ht="15.75" customHeight="1" x14ac:dyDescent="0.2">
      <c r="A424" s="21"/>
      <c r="B424" s="21"/>
      <c r="C424" s="21"/>
      <c r="D424" s="2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</row>
    <row r="425" spans="1:33" ht="15.75" customHeight="1" x14ac:dyDescent="0.2">
      <c r="A425" s="21"/>
      <c r="B425" s="21"/>
      <c r="C425" s="21"/>
      <c r="D425" s="2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</row>
    <row r="426" spans="1:33" ht="15.75" customHeight="1" x14ac:dyDescent="0.2">
      <c r="A426" s="21"/>
      <c r="B426" s="21"/>
      <c r="C426" s="21"/>
      <c r="D426" s="2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</row>
    <row r="427" spans="1:33" ht="15.75" customHeight="1" x14ac:dyDescent="0.2">
      <c r="A427" s="21"/>
      <c r="B427" s="21"/>
      <c r="C427" s="21"/>
      <c r="D427" s="2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</row>
    <row r="428" spans="1:33" ht="15.75" customHeight="1" x14ac:dyDescent="0.2">
      <c r="A428" s="21"/>
      <c r="B428" s="21"/>
      <c r="C428" s="21"/>
      <c r="D428" s="2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</row>
    <row r="429" spans="1:33" ht="15.75" customHeight="1" x14ac:dyDescent="0.2">
      <c r="A429" s="21"/>
      <c r="B429" s="21"/>
      <c r="C429" s="21"/>
      <c r="D429" s="2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</row>
    <row r="430" spans="1:33" ht="15.75" customHeight="1" x14ac:dyDescent="0.2">
      <c r="A430" s="21"/>
      <c r="B430" s="21"/>
      <c r="C430" s="21"/>
      <c r="D430" s="2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</row>
    <row r="431" spans="1:33" ht="15.75" customHeight="1" x14ac:dyDescent="0.2">
      <c r="A431" s="21"/>
      <c r="B431" s="21"/>
      <c r="C431" s="21"/>
      <c r="D431" s="2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</row>
    <row r="432" spans="1:33" ht="15.75" customHeight="1" x14ac:dyDescent="0.2">
      <c r="A432" s="21"/>
      <c r="B432" s="21"/>
      <c r="C432" s="21"/>
      <c r="D432" s="2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</row>
    <row r="433" spans="1:33" ht="15.75" customHeight="1" x14ac:dyDescent="0.2">
      <c r="A433" s="21"/>
      <c r="B433" s="21"/>
      <c r="C433" s="21"/>
      <c r="D433" s="2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</row>
    <row r="434" spans="1:33" ht="15.75" customHeight="1" x14ac:dyDescent="0.2">
      <c r="A434" s="21"/>
      <c r="B434" s="21"/>
      <c r="C434" s="21"/>
      <c r="D434" s="2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</row>
    <row r="435" spans="1:33" ht="15.75" customHeight="1" x14ac:dyDescent="0.2">
      <c r="A435" s="21"/>
      <c r="B435" s="21"/>
      <c r="C435" s="21"/>
      <c r="D435" s="2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</row>
    <row r="436" spans="1:33" ht="15.75" customHeight="1" x14ac:dyDescent="0.2">
      <c r="A436" s="21"/>
      <c r="B436" s="21"/>
      <c r="C436" s="21"/>
      <c r="D436" s="2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</row>
    <row r="437" spans="1:33" ht="15.75" customHeight="1" x14ac:dyDescent="0.2">
      <c r="A437" s="21"/>
      <c r="B437" s="21"/>
      <c r="C437" s="21"/>
      <c r="D437" s="2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</row>
    <row r="438" spans="1:33" ht="15.75" customHeight="1" x14ac:dyDescent="0.2">
      <c r="A438" s="21"/>
      <c r="B438" s="21"/>
      <c r="C438" s="21"/>
      <c r="D438" s="2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</row>
    <row r="439" spans="1:33" ht="15.75" customHeight="1" x14ac:dyDescent="0.2">
      <c r="A439" s="21"/>
      <c r="B439" s="21"/>
      <c r="C439" s="21"/>
      <c r="D439" s="2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</row>
    <row r="440" spans="1:33" ht="15.75" customHeight="1" x14ac:dyDescent="0.2">
      <c r="A440" s="21"/>
      <c r="B440" s="21"/>
      <c r="C440" s="21"/>
      <c r="D440" s="2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</row>
    <row r="441" spans="1:33" ht="15.75" customHeight="1" x14ac:dyDescent="0.2">
      <c r="A441" s="21"/>
      <c r="B441" s="21"/>
      <c r="C441" s="21"/>
      <c r="D441" s="2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</row>
    <row r="442" spans="1:33" ht="15.75" customHeight="1" x14ac:dyDescent="0.2">
      <c r="A442" s="21"/>
      <c r="B442" s="21"/>
      <c r="C442" s="21"/>
      <c r="D442" s="2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</row>
    <row r="443" spans="1:33" ht="15.75" customHeight="1" x14ac:dyDescent="0.2">
      <c r="A443" s="21"/>
      <c r="B443" s="21"/>
      <c r="C443" s="21"/>
      <c r="D443" s="2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</row>
    <row r="444" spans="1:33" ht="15.75" customHeight="1" x14ac:dyDescent="0.2">
      <c r="A444" s="21"/>
      <c r="B444" s="21"/>
      <c r="C444" s="21"/>
      <c r="D444" s="2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</row>
    <row r="445" spans="1:33" ht="15.75" customHeight="1" x14ac:dyDescent="0.2">
      <c r="A445" s="21"/>
      <c r="B445" s="21"/>
      <c r="C445" s="21"/>
      <c r="D445" s="2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</row>
    <row r="446" spans="1:33" ht="15.75" customHeight="1" x14ac:dyDescent="0.2">
      <c r="A446" s="21"/>
      <c r="B446" s="21"/>
      <c r="C446" s="21"/>
      <c r="D446" s="2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</row>
    <row r="447" spans="1:33" ht="15.75" customHeight="1" x14ac:dyDescent="0.2">
      <c r="A447" s="21"/>
      <c r="B447" s="21"/>
      <c r="C447" s="21"/>
      <c r="D447" s="2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</row>
    <row r="448" spans="1:33" ht="15.75" customHeight="1" x14ac:dyDescent="0.2">
      <c r="A448" s="21"/>
      <c r="B448" s="21"/>
      <c r="C448" s="21"/>
      <c r="D448" s="2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</row>
    <row r="449" spans="1:33" ht="15.75" customHeight="1" x14ac:dyDescent="0.2">
      <c r="A449" s="21"/>
      <c r="B449" s="21"/>
      <c r="C449" s="21"/>
      <c r="D449" s="2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</row>
    <row r="450" spans="1:33" ht="15.75" customHeight="1" x14ac:dyDescent="0.2">
      <c r="A450" s="21"/>
      <c r="B450" s="21"/>
      <c r="C450" s="21"/>
      <c r="D450" s="2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</row>
    <row r="451" spans="1:33" ht="15.75" customHeight="1" x14ac:dyDescent="0.2">
      <c r="A451" s="21"/>
      <c r="B451" s="21"/>
      <c r="C451" s="21"/>
      <c r="D451" s="2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</row>
    <row r="452" spans="1:33" ht="15.75" customHeight="1" x14ac:dyDescent="0.2">
      <c r="A452" s="21"/>
      <c r="B452" s="21"/>
      <c r="C452" s="21"/>
      <c r="D452" s="2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</row>
    <row r="453" spans="1:33" ht="15.75" customHeight="1" x14ac:dyDescent="0.2">
      <c r="A453" s="21"/>
      <c r="B453" s="21"/>
      <c r="C453" s="21"/>
      <c r="D453" s="2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</row>
    <row r="454" spans="1:33" ht="15.75" customHeight="1" x14ac:dyDescent="0.2">
      <c r="A454" s="21"/>
      <c r="B454" s="21"/>
      <c r="C454" s="21"/>
      <c r="D454" s="2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</row>
    <row r="455" spans="1:33" ht="15.75" customHeight="1" x14ac:dyDescent="0.2">
      <c r="A455" s="21"/>
      <c r="B455" s="21"/>
      <c r="C455" s="21"/>
      <c r="D455" s="2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</row>
    <row r="456" spans="1:33" ht="15.75" customHeight="1" x14ac:dyDescent="0.2">
      <c r="A456" s="21"/>
      <c r="B456" s="21"/>
      <c r="C456" s="21"/>
      <c r="D456" s="2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</row>
    <row r="457" spans="1:33" ht="15.75" customHeight="1" x14ac:dyDescent="0.2">
      <c r="A457" s="21"/>
      <c r="B457" s="21"/>
      <c r="C457" s="21"/>
      <c r="D457" s="2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</row>
    <row r="458" spans="1:33" ht="15.75" customHeight="1" x14ac:dyDescent="0.2">
      <c r="A458" s="21"/>
      <c r="B458" s="21"/>
      <c r="C458" s="21"/>
      <c r="D458" s="2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</row>
    <row r="459" spans="1:33" ht="15.75" customHeight="1" x14ac:dyDescent="0.2">
      <c r="A459" s="21"/>
      <c r="B459" s="21"/>
      <c r="C459" s="21"/>
      <c r="D459" s="2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</row>
    <row r="460" spans="1:33" ht="15.75" customHeight="1" x14ac:dyDescent="0.2">
      <c r="A460" s="21"/>
      <c r="B460" s="21"/>
      <c r="C460" s="21"/>
      <c r="D460" s="2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</row>
    <row r="461" spans="1:33" ht="15.75" customHeight="1" x14ac:dyDescent="0.2">
      <c r="A461" s="21"/>
      <c r="B461" s="21"/>
      <c r="C461" s="21"/>
      <c r="D461" s="2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</row>
    <row r="462" spans="1:33" ht="15.75" customHeight="1" x14ac:dyDescent="0.2">
      <c r="A462" s="21"/>
      <c r="B462" s="21"/>
      <c r="C462" s="21"/>
      <c r="D462" s="2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</row>
    <row r="463" spans="1:33" ht="15.75" customHeight="1" x14ac:dyDescent="0.2">
      <c r="A463" s="21"/>
      <c r="B463" s="21"/>
      <c r="C463" s="21"/>
      <c r="D463" s="2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</row>
    <row r="464" spans="1:33" ht="15.75" customHeight="1" x14ac:dyDescent="0.2">
      <c r="A464" s="21"/>
      <c r="B464" s="21"/>
      <c r="C464" s="21"/>
      <c r="D464" s="2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</row>
    <row r="465" spans="1:33" ht="15.75" customHeight="1" x14ac:dyDescent="0.2">
      <c r="A465" s="21"/>
      <c r="B465" s="21"/>
      <c r="C465" s="21"/>
      <c r="D465" s="2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</row>
    <row r="466" spans="1:33" ht="15.75" customHeight="1" x14ac:dyDescent="0.2">
      <c r="A466" s="21"/>
      <c r="B466" s="21"/>
      <c r="C466" s="21"/>
      <c r="D466" s="2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</row>
    <row r="467" spans="1:33" ht="15.75" customHeight="1" x14ac:dyDescent="0.2">
      <c r="A467" s="21"/>
      <c r="B467" s="21"/>
      <c r="C467" s="21"/>
      <c r="D467" s="2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</row>
    <row r="468" spans="1:33" ht="15.75" customHeight="1" x14ac:dyDescent="0.2">
      <c r="A468" s="21"/>
      <c r="B468" s="21"/>
      <c r="C468" s="21"/>
      <c r="D468" s="2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</row>
    <row r="469" spans="1:33" ht="15.75" customHeight="1" x14ac:dyDescent="0.2">
      <c r="A469" s="21"/>
      <c r="B469" s="21"/>
      <c r="C469" s="21"/>
      <c r="D469" s="2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</row>
    <row r="470" spans="1:33" ht="15.75" customHeight="1" x14ac:dyDescent="0.2">
      <c r="A470" s="21"/>
      <c r="B470" s="21"/>
      <c r="C470" s="21"/>
      <c r="D470" s="2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</row>
    <row r="471" spans="1:33" ht="15.75" customHeight="1" x14ac:dyDescent="0.2">
      <c r="A471" s="21"/>
      <c r="B471" s="21"/>
      <c r="C471" s="21"/>
      <c r="D471" s="2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</row>
    <row r="472" spans="1:33" ht="15.75" customHeight="1" x14ac:dyDescent="0.2">
      <c r="A472" s="21"/>
      <c r="B472" s="21"/>
      <c r="C472" s="21"/>
      <c r="D472" s="2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</row>
    <row r="473" spans="1:33" ht="15.75" customHeight="1" x14ac:dyDescent="0.2">
      <c r="A473" s="21"/>
      <c r="B473" s="21"/>
      <c r="C473" s="21"/>
      <c r="D473" s="2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</row>
    <row r="474" spans="1:33" ht="15.75" customHeight="1" x14ac:dyDescent="0.2">
      <c r="A474" s="21"/>
      <c r="B474" s="21"/>
      <c r="C474" s="21"/>
      <c r="D474" s="2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</row>
    <row r="475" spans="1:33" ht="15.75" customHeight="1" x14ac:dyDescent="0.2">
      <c r="A475" s="21"/>
      <c r="B475" s="21"/>
      <c r="C475" s="21"/>
      <c r="D475" s="2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</row>
    <row r="476" spans="1:33" ht="15.75" customHeight="1" x14ac:dyDescent="0.2">
      <c r="A476" s="21"/>
      <c r="B476" s="21"/>
      <c r="C476" s="21"/>
      <c r="D476" s="2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</row>
    <row r="477" spans="1:33" ht="15.75" customHeight="1" x14ac:dyDescent="0.2">
      <c r="A477" s="21"/>
      <c r="B477" s="21"/>
      <c r="C477" s="21"/>
      <c r="D477" s="2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</row>
    <row r="478" spans="1:33" ht="15.75" customHeight="1" x14ac:dyDescent="0.2">
      <c r="A478" s="21"/>
      <c r="B478" s="21"/>
      <c r="C478" s="21"/>
      <c r="D478" s="2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</row>
    <row r="479" spans="1:33" ht="15.75" customHeight="1" x14ac:dyDescent="0.2">
      <c r="A479" s="21"/>
      <c r="B479" s="21"/>
      <c r="C479" s="21"/>
      <c r="D479" s="2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</row>
    <row r="480" spans="1:33" ht="15.75" customHeight="1" x14ac:dyDescent="0.2">
      <c r="A480" s="21"/>
      <c r="B480" s="21"/>
      <c r="C480" s="21"/>
      <c r="D480" s="2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</row>
    <row r="481" spans="1:33" ht="15.75" customHeight="1" x14ac:dyDescent="0.2">
      <c r="A481" s="21"/>
      <c r="B481" s="21"/>
      <c r="C481" s="21"/>
      <c r="D481" s="2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</row>
    <row r="482" spans="1:33" ht="15.75" customHeight="1" x14ac:dyDescent="0.2">
      <c r="A482" s="21"/>
      <c r="B482" s="21"/>
      <c r="C482" s="21"/>
      <c r="D482" s="2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</row>
    <row r="483" spans="1:33" ht="15.75" customHeight="1" x14ac:dyDescent="0.2">
      <c r="A483" s="21"/>
      <c r="B483" s="21"/>
      <c r="C483" s="21"/>
      <c r="D483" s="2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</row>
    <row r="484" spans="1:33" ht="15.75" customHeight="1" x14ac:dyDescent="0.2">
      <c r="A484" s="21"/>
      <c r="B484" s="21"/>
      <c r="C484" s="21"/>
      <c r="D484" s="2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</row>
    <row r="485" spans="1:33" ht="15.75" customHeight="1" x14ac:dyDescent="0.2">
      <c r="A485" s="21"/>
      <c r="B485" s="21"/>
      <c r="C485" s="21"/>
      <c r="D485" s="2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</row>
    <row r="486" spans="1:33" ht="15.75" customHeight="1" x14ac:dyDescent="0.2">
      <c r="A486" s="21"/>
      <c r="B486" s="21"/>
      <c r="C486" s="21"/>
      <c r="D486" s="2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</row>
    <row r="487" spans="1:33" ht="15.75" customHeight="1" x14ac:dyDescent="0.2">
      <c r="A487" s="21"/>
      <c r="B487" s="21"/>
      <c r="C487" s="21"/>
      <c r="D487" s="2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</row>
    <row r="488" spans="1:33" ht="15.75" customHeight="1" x14ac:dyDescent="0.2">
      <c r="A488" s="21"/>
      <c r="B488" s="21"/>
      <c r="C488" s="21"/>
      <c r="D488" s="2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</row>
    <row r="489" spans="1:33" ht="15.75" customHeight="1" x14ac:dyDescent="0.2">
      <c r="A489" s="21"/>
      <c r="B489" s="21"/>
      <c r="C489" s="21"/>
      <c r="D489" s="2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</row>
    <row r="490" spans="1:33" ht="15.75" customHeight="1" x14ac:dyDescent="0.2">
      <c r="A490" s="21"/>
      <c r="B490" s="21"/>
      <c r="C490" s="21"/>
      <c r="D490" s="2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</row>
    <row r="491" spans="1:33" ht="15.75" customHeight="1" x14ac:dyDescent="0.2">
      <c r="A491" s="21"/>
      <c r="B491" s="21"/>
      <c r="C491" s="21"/>
      <c r="D491" s="2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</row>
    <row r="492" spans="1:33" ht="15.75" customHeight="1" x14ac:dyDescent="0.2">
      <c r="A492" s="21"/>
      <c r="B492" s="21"/>
      <c r="C492" s="21"/>
      <c r="D492" s="2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</row>
    <row r="493" spans="1:33" ht="15.75" customHeight="1" x14ac:dyDescent="0.2">
      <c r="A493" s="21"/>
      <c r="B493" s="21"/>
      <c r="C493" s="21"/>
      <c r="D493" s="2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</row>
    <row r="494" spans="1:33" ht="15.75" customHeight="1" x14ac:dyDescent="0.2">
      <c r="A494" s="21"/>
      <c r="B494" s="21"/>
      <c r="C494" s="21"/>
      <c r="D494" s="2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</row>
    <row r="495" spans="1:33" ht="15.75" customHeight="1" x14ac:dyDescent="0.2">
      <c r="A495" s="21"/>
      <c r="B495" s="21"/>
      <c r="C495" s="21"/>
      <c r="D495" s="2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</row>
    <row r="496" spans="1:33" ht="15.75" customHeight="1" x14ac:dyDescent="0.2">
      <c r="A496" s="21"/>
      <c r="B496" s="21"/>
      <c r="C496" s="21"/>
      <c r="D496" s="2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</row>
    <row r="497" spans="1:33" ht="15.75" customHeight="1" x14ac:dyDescent="0.2">
      <c r="A497" s="21"/>
      <c r="B497" s="21"/>
      <c r="C497" s="21"/>
      <c r="D497" s="2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</row>
    <row r="498" spans="1:33" ht="15.75" customHeight="1" x14ac:dyDescent="0.2">
      <c r="A498" s="21"/>
      <c r="B498" s="21"/>
      <c r="C498" s="21"/>
      <c r="D498" s="2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</row>
    <row r="499" spans="1:33" ht="15.75" customHeight="1" x14ac:dyDescent="0.2">
      <c r="A499" s="21"/>
      <c r="B499" s="21"/>
      <c r="C499" s="21"/>
      <c r="D499" s="2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</row>
    <row r="500" spans="1:33" ht="15.75" customHeight="1" x14ac:dyDescent="0.2">
      <c r="A500" s="21"/>
      <c r="B500" s="21"/>
      <c r="C500" s="21"/>
      <c r="D500" s="2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</row>
    <row r="501" spans="1:33" ht="15.75" customHeight="1" x14ac:dyDescent="0.2">
      <c r="A501" s="21"/>
      <c r="B501" s="21"/>
      <c r="C501" s="21"/>
      <c r="D501" s="2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</row>
    <row r="502" spans="1:33" ht="15.75" customHeight="1" x14ac:dyDescent="0.2">
      <c r="A502" s="21"/>
      <c r="B502" s="21"/>
      <c r="C502" s="21"/>
      <c r="D502" s="2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</row>
    <row r="503" spans="1:33" ht="15.75" customHeight="1" x14ac:dyDescent="0.2">
      <c r="A503" s="21"/>
      <c r="B503" s="21"/>
      <c r="C503" s="21"/>
      <c r="D503" s="2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</row>
    <row r="504" spans="1:33" ht="15.75" customHeight="1" x14ac:dyDescent="0.2">
      <c r="A504" s="21"/>
      <c r="B504" s="21"/>
      <c r="C504" s="21"/>
      <c r="D504" s="2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</row>
    <row r="505" spans="1:33" ht="15.75" customHeight="1" x14ac:dyDescent="0.2">
      <c r="A505" s="21"/>
      <c r="B505" s="21"/>
      <c r="C505" s="21"/>
      <c r="D505" s="2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</row>
    <row r="506" spans="1:33" ht="15.75" customHeight="1" x14ac:dyDescent="0.2">
      <c r="A506" s="21"/>
      <c r="B506" s="21"/>
      <c r="C506" s="21"/>
      <c r="D506" s="2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</row>
    <row r="507" spans="1:33" ht="15.75" customHeight="1" x14ac:dyDescent="0.2">
      <c r="A507" s="21"/>
      <c r="B507" s="21"/>
      <c r="C507" s="21"/>
      <c r="D507" s="2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</row>
    <row r="508" spans="1:33" ht="15.75" customHeight="1" x14ac:dyDescent="0.2">
      <c r="A508" s="21"/>
      <c r="B508" s="21"/>
      <c r="C508" s="21"/>
      <c r="D508" s="2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</row>
    <row r="509" spans="1:33" ht="15.75" customHeight="1" x14ac:dyDescent="0.2">
      <c r="A509" s="21"/>
      <c r="B509" s="21"/>
      <c r="C509" s="21"/>
      <c r="D509" s="2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</row>
    <row r="510" spans="1:33" ht="15.75" customHeight="1" x14ac:dyDescent="0.2">
      <c r="A510" s="21"/>
      <c r="B510" s="21"/>
      <c r="C510" s="21"/>
      <c r="D510" s="2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</row>
    <row r="511" spans="1:33" ht="15.75" customHeight="1" x14ac:dyDescent="0.2">
      <c r="A511" s="21"/>
      <c r="B511" s="21"/>
      <c r="C511" s="21"/>
      <c r="D511" s="2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</row>
    <row r="512" spans="1:33" ht="15.75" customHeight="1" x14ac:dyDescent="0.2">
      <c r="A512" s="21"/>
      <c r="B512" s="21"/>
      <c r="C512" s="21"/>
      <c r="D512" s="2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</row>
    <row r="513" spans="1:33" ht="15.75" customHeight="1" x14ac:dyDescent="0.2">
      <c r="A513" s="21"/>
      <c r="B513" s="21"/>
      <c r="C513" s="21"/>
      <c r="D513" s="2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</row>
    <row r="514" spans="1:33" ht="15.75" customHeight="1" x14ac:dyDescent="0.2">
      <c r="A514" s="21"/>
      <c r="B514" s="21"/>
      <c r="C514" s="21"/>
      <c r="D514" s="2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</row>
    <row r="515" spans="1:33" ht="15.75" customHeight="1" x14ac:dyDescent="0.2">
      <c r="A515" s="21"/>
      <c r="B515" s="21"/>
      <c r="C515" s="21"/>
      <c r="D515" s="2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</row>
    <row r="516" spans="1:33" ht="15.75" customHeight="1" x14ac:dyDescent="0.2">
      <c r="A516" s="21"/>
      <c r="B516" s="21"/>
      <c r="C516" s="21"/>
      <c r="D516" s="2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</row>
    <row r="517" spans="1:33" ht="15.75" customHeight="1" x14ac:dyDescent="0.2">
      <c r="A517" s="21"/>
      <c r="B517" s="21"/>
      <c r="C517" s="21"/>
      <c r="D517" s="2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</row>
    <row r="518" spans="1:33" ht="15.75" customHeight="1" x14ac:dyDescent="0.2">
      <c r="A518" s="21"/>
      <c r="B518" s="21"/>
      <c r="C518" s="21"/>
      <c r="D518" s="2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</row>
    <row r="519" spans="1:33" ht="15.75" customHeight="1" x14ac:dyDescent="0.2">
      <c r="A519" s="21"/>
      <c r="B519" s="21"/>
      <c r="C519" s="21"/>
      <c r="D519" s="2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</row>
    <row r="520" spans="1:33" ht="15.75" customHeight="1" x14ac:dyDescent="0.2">
      <c r="A520" s="21"/>
      <c r="B520" s="21"/>
      <c r="C520" s="21"/>
      <c r="D520" s="2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</row>
    <row r="521" spans="1:33" ht="15.75" customHeight="1" x14ac:dyDescent="0.2">
      <c r="A521" s="21"/>
      <c r="B521" s="21"/>
      <c r="C521" s="21"/>
      <c r="D521" s="2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</row>
    <row r="522" spans="1:33" ht="15.75" customHeight="1" x14ac:dyDescent="0.2">
      <c r="A522" s="21"/>
      <c r="B522" s="21"/>
      <c r="C522" s="21"/>
      <c r="D522" s="2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</row>
    <row r="523" spans="1:33" ht="15.75" customHeight="1" x14ac:dyDescent="0.2">
      <c r="A523" s="21"/>
      <c r="B523" s="21"/>
      <c r="C523" s="21"/>
      <c r="D523" s="2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</row>
    <row r="524" spans="1:33" ht="15.75" customHeight="1" x14ac:dyDescent="0.2">
      <c r="A524" s="21"/>
      <c r="B524" s="21"/>
      <c r="C524" s="21"/>
      <c r="D524" s="2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</row>
    <row r="525" spans="1:33" ht="15.75" customHeight="1" x14ac:dyDescent="0.2">
      <c r="A525" s="21"/>
      <c r="B525" s="21"/>
      <c r="C525" s="21"/>
      <c r="D525" s="2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</row>
    <row r="526" spans="1:33" ht="15.75" customHeight="1" x14ac:dyDescent="0.2">
      <c r="A526" s="21"/>
      <c r="B526" s="21"/>
      <c r="C526" s="21"/>
      <c r="D526" s="2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</row>
    <row r="527" spans="1:33" ht="15.75" customHeight="1" x14ac:dyDescent="0.2">
      <c r="A527" s="21"/>
      <c r="B527" s="21"/>
      <c r="C527" s="21"/>
      <c r="D527" s="2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</row>
    <row r="528" spans="1:33" ht="15.75" customHeight="1" x14ac:dyDescent="0.2">
      <c r="A528" s="21"/>
      <c r="B528" s="21"/>
      <c r="C528" s="21"/>
      <c r="D528" s="2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</row>
    <row r="529" spans="1:33" ht="15.75" customHeight="1" x14ac:dyDescent="0.2">
      <c r="A529" s="21"/>
      <c r="B529" s="21"/>
      <c r="C529" s="21"/>
      <c r="D529" s="2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</row>
    <row r="530" spans="1:33" ht="15.75" customHeight="1" x14ac:dyDescent="0.2">
      <c r="A530" s="21"/>
      <c r="B530" s="21"/>
      <c r="C530" s="21"/>
      <c r="D530" s="2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</row>
    <row r="531" spans="1:33" ht="15.75" customHeight="1" x14ac:dyDescent="0.2">
      <c r="A531" s="21"/>
      <c r="B531" s="21"/>
      <c r="C531" s="21"/>
      <c r="D531" s="2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</row>
    <row r="532" spans="1:33" ht="15.75" customHeight="1" x14ac:dyDescent="0.2">
      <c r="A532" s="21"/>
      <c r="B532" s="21"/>
      <c r="C532" s="21"/>
      <c r="D532" s="2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</row>
    <row r="533" spans="1:33" ht="15.75" customHeight="1" x14ac:dyDescent="0.2">
      <c r="A533" s="21"/>
      <c r="B533" s="21"/>
      <c r="C533" s="21"/>
      <c r="D533" s="2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</row>
    <row r="534" spans="1:33" ht="15.75" customHeight="1" x14ac:dyDescent="0.2">
      <c r="A534" s="21"/>
      <c r="B534" s="21"/>
      <c r="C534" s="21"/>
      <c r="D534" s="2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</row>
    <row r="535" spans="1:33" ht="15.75" customHeight="1" x14ac:dyDescent="0.2">
      <c r="A535" s="21"/>
      <c r="B535" s="21"/>
      <c r="C535" s="21"/>
      <c r="D535" s="2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</row>
    <row r="536" spans="1:33" ht="15.75" customHeight="1" x14ac:dyDescent="0.2">
      <c r="A536" s="21"/>
      <c r="B536" s="21"/>
      <c r="C536" s="21"/>
      <c r="D536" s="2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</row>
    <row r="537" spans="1:33" ht="15.75" customHeight="1" x14ac:dyDescent="0.2">
      <c r="A537" s="21"/>
      <c r="B537" s="21"/>
      <c r="C537" s="21"/>
      <c r="D537" s="2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</row>
    <row r="538" spans="1:33" ht="15.75" customHeight="1" x14ac:dyDescent="0.2">
      <c r="A538" s="21"/>
      <c r="B538" s="21"/>
      <c r="C538" s="21"/>
      <c r="D538" s="2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</row>
    <row r="539" spans="1:33" ht="15.75" customHeight="1" x14ac:dyDescent="0.2">
      <c r="A539" s="21"/>
      <c r="B539" s="21"/>
      <c r="C539" s="21"/>
      <c r="D539" s="2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</row>
    <row r="540" spans="1:33" ht="15.75" customHeight="1" x14ac:dyDescent="0.2">
      <c r="A540" s="21"/>
      <c r="B540" s="21"/>
      <c r="C540" s="21"/>
      <c r="D540" s="2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</row>
    <row r="541" spans="1:33" ht="15.75" customHeight="1" x14ac:dyDescent="0.2">
      <c r="A541" s="21"/>
      <c r="B541" s="21"/>
      <c r="C541" s="21"/>
      <c r="D541" s="2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</row>
    <row r="542" spans="1:33" ht="15.75" customHeight="1" x14ac:dyDescent="0.2">
      <c r="A542" s="21"/>
      <c r="B542" s="21"/>
      <c r="C542" s="21"/>
      <c r="D542" s="2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</row>
    <row r="543" spans="1:33" ht="15.75" customHeight="1" x14ac:dyDescent="0.2">
      <c r="A543" s="21"/>
      <c r="B543" s="21"/>
      <c r="C543" s="21"/>
      <c r="D543" s="2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</row>
    <row r="544" spans="1:33" ht="15.75" customHeight="1" x14ac:dyDescent="0.2">
      <c r="A544" s="21"/>
      <c r="B544" s="21"/>
      <c r="C544" s="21"/>
      <c r="D544" s="2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</row>
    <row r="545" spans="1:33" ht="15.75" customHeight="1" x14ac:dyDescent="0.2">
      <c r="A545" s="21"/>
      <c r="B545" s="21"/>
      <c r="C545" s="21"/>
      <c r="D545" s="2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</row>
    <row r="546" spans="1:33" ht="15.75" customHeight="1" x14ac:dyDescent="0.2">
      <c r="A546" s="21"/>
      <c r="B546" s="21"/>
      <c r="C546" s="21"/>
      <c r="D546" s="2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</row>
    <row r="547" spans="1:33" ht="15.75" customHeight="1" x14ac:dyDescent="0.2">
      <c r="A547" s="21"/>
      <c r="B547" s="21"/>
      <c r="C547" s="21"/>
      <c r="D547" s="2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</row>
    <row r="548" spans="1:33" ht="15.75" customHeight="1" x14ac:dyDescent="0.2">
      <c r="A548" s="21"/>
      <c r="B548" s="21"/>
      <c r="C548" s="21"/>
      <c r="D548" s="2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</row>
    <row r="549" spans="1:33" ht="15.75" customHeight="1" x14ac:dyDescent="0.2">
      <c r="A549" s="21"/>
      <c r="B549" s="21"/>
      <c r="C549" s="21"/>
      <c r="D549" s="2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</row>
    <row r="550" spans="1:33" ht="15.75" customHeight="1" x14ac:dyDescent="0.2">
      <c r="A550" s="21"/>
      <c r="B550" s="21"/>
      <c r="C550" s="21"/>
      <c r="D550" s="2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</row>
    <row r="551" spans="1:33" ht="15.75" customHeight="1" x14ac:dyDescent="0.2">
      <c r="A551" s="21"/>
      <c r="B551" s="21"/>
      <c r="C551" s="21"/>
      <c r="D551" s="2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</row>
    <row r="552" spans="1:33" ht="15.75" customHeight="1" x14ac:dyDescent="0.2">
      <c r="A552" s="21"/>
      <c r="B552" s="21"/>
      <c r="C552" s="21"/>
      <c r="D552" s="2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</row>
    <row r="553" spans="1:33" ht="15.75" customHeight="1" x14ac:dyDescent="0.2">
      <c r="A553" s="21"/>
      <c r="B553" s="21"/>
      <c r="C553" s="21"/>
      <c r="D553" s="2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</row>
    <row r="554" spans="1:33" ht="15.75" customHeight="1" x14ac:dyDescent="0.2">
      <c r="A554" s="21"/>
      <c r="B554" s="21"/>
      <c r="C554" s="21"/>
      <c r="D554" s="2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</row>
    <row r="555" spans="1:33" ht="15.75" customHeight="1" x14ac:dyDescent="0.2">
      <c r="A555" s="21"/>
      <c r="B555" s="21"/>
      <c r="C555" s="21"/>
      <c r="D555" s="2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</row>
    <row r="556" spans="1:33" ht="15.75" customHeight="1" x14ac:dyDescent="0.2">
      <c r="A556" s="21"/>
      <c r="B556" s="21"/>
      <c r="C556" s="21"/>
      <c r="D556" s="2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</row>
    <row r="557" spans="1:33" ht="15.75" customHeight="1" x14ac:dyDescent="0.2">
      <c r="A557" s="21"/>
      <c r="B557" s="21"/>
      <c r="C557" s="21"/>
      <c r="D557" s="2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</row>
    <row r="558" spans="1:33" ht="15.75" customHeight="1" x14ac:dyDescent="0.2">
      <c r="A558" s="21"/>
      <c r="B558" s="21"/>
      <c r="C558" s="21"/>
      <c r="D558" s="2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</row>
    <row r="559" spans="1:33" ht="15.75" customHeight="1" x14ac:dyDescent="0.2">
      <c r="A559" s="21"/>
      <c r="B559" s="21"/>
      <c r="C559" s="21"/>
      <c r="D559" s="2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</row>
    <row r="560" spans="1:33" ht="15.75" customHeight="1" x14ac:dyDescent="0.2">
      <c r="A560" s="21"/>
      <c r="B560" s="21"/>
      <c r="C560" s="21"/>
      <c r="D560" s="2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</row>
    <row r="561" spans="1:33" ht="15.75" customHeight="1" x14ac:dyDescent="0.2">
      <c r="A561" s="21"/>
      <c r="B561" s="21"/>
      <c r="C561" s="21"/>
      <c r="D561" s="2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</row>
    <row r="562" spans="1:33" ht="15.75" customHeight="1" x14ac:dyDescent="0.2">
      <c r="A562" s="21"/>
      <c r="B562" s="21"/>
      <c r="C562" s="21"/>
      <c r="D562" s="2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</row>
    <row r="563" spans="1:33" ht="15.75" customHeight="1" x14ac:dyDescent="0.2">
      <c r="A563" s="21"/>
      <c r="B563" s="21"/>
      <c r="C563" s="21"/>
      <c r="D563" s="2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</row>
    <row r="564" spans="1:33" ht="15.75" customHeight="1" x14ac:dyDescent="0.2">
      <c r="A564" s="21"/>
      <c r="B564" s="21"/>
      <c r="C564" s="21"/>
      <c r="D564" s="2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</row>
    <row r="565" spans="1:33" ht="15.75" customHeight="1" x14ac:dyDescent="0.2">
      <c r="A565" s="21"/>
      <c r="B565" s="21"/>
      <c r="C565" s="21"/>
      <c r="D565" s="2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</row>
    <row r="566" spans="1:33" ht="15.75" customHeight="1" x14ac:dyDescent="0.2">
      <c r="A566" s="21"/>
      <c r="B566" s="21"/>
      <c r="C566" s="21"/>
      <c r="D566" s="2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</row>
    <row r="567" spans="1:33" ht="15.75" customHeight="1" x14ac:dyDescent="0.2">
      <c r="A567" s="21"/>
      <c r="B567" s="21"/>
      <c r="C567" s="21"/>
      <c r="D567" s="2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</row>
    <row r="568" spans="1:33" ht="15.75" customHeight="1" x14ac:dyDescent="0.2">
      <c r="A568" s="21"/>
      <c r="B568" s="21"/>
      <c r="C568" s="21"/>
      <c r="D568" s="2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</row>
    <row r="569" spans="1:33" ht="15.75" customHeight="1" x14ac:dyDescent="0.2">
      <c r="A569" s="21"/>
      <c r="B569" s="21"/>
      <c r="C569" s="21"/>
      <c r="D569" s="2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</row>
    <row r="570" spans="1:33" ht="15.75" customHeight="1" x14ac:dyDescent="0.2">
      <c r="A570" s="21"/>
      <c r="B570" s="21"/>
      <c r="C570" s="21"/>
      <c r="D570" s="2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</row>
    <row r="571" spans="1:33" ht="15.75" customHeight="1" x14ac:dyDescent="0.2">
      <c r="A571" s="21"/>
      <c r="B571" s="21"/>
      <c r="C571" s="21"/>
      <c r="D571" s="2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</row>
    <row r="572" spans="1:33" ht="15.75" customHeight="1" x14ac:dyDescent="0.2">
      <c r="A572" s="21"/>
      <c r="B572" s="21"/>
      <c r="C572" s="21"/>
      <c r="D572" s="2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</row>
    <row r="573" spans="1:33" ht="15.75" customHeight="1" x14ac:dyDescent="0.2">
      <c r="A573" s="21"/>
      <c r="B573" s="21"/>
      <c r="C573" s="21"/>
      <c r="D573" s="2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</row>
    <row r="574" spans="1:33" ht="15.75" customHeight="1" x14ac:dyDescent="0.2">
      <c r="A574" s="21"/>
      <c r="B574" s="21"/>
      <c r="C574" s="21"/>
      <c r="D574" s="2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</row>
    <row r="575" spans="1:33" ht="15.75" customHeight="1" x14ac:dyDescent="0.2">
      <c r="A575" s="21"/>
      <c r="B575" s="21"/>
      <c r="C575" s="21"/>
      <c r="D575" s="2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</row>
    <row r="576" spans="1:33" ht="15.75" customHeight="1" x14ac:dyDescent="0.2">
      <c r="A576" s="21"/>
      <c r="B576" s="21"/>
      <c r="C576" s="21"/>
      <c r="D576" s="2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</row>
    <row r="577" spans="1:33" ht="15.75" customHeight="1" x14ac:dyDescent="0.2">
      <c r="A577" s="21"/>
      <c r="B577" s="21"/>
      <c r="C577" s="21"/>
      <c r="D577" s="2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</row>
    <row r="578" spans="1:33" ht="15.75" customHeight="1" x14ac:dyDescent="0.2">
      <c r="A578" s="21"/>
      <c r="B578" s="21"/>
      <c r="C578" s="21"/>
      <c r="D578" s="2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</row>
    <row r="579" spans="1:33" ht="15.75" customHeight="1" x14ac:dyDescent="0.2">
      <c r="A579" s="21"/>
      <c r="B579" s="21"/>
      <c r="C579" s="21"/>
      <c r="D579" s="2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</row>
    <row r="580" spans="1:33" ht="15.75" customHeight="1" x14ac:dyDescent="0.2">
      <c r="A580" s="21"/>
      <c r="B580" s="21"/>
      <c r="C580" s="21"/>
      <c r="D580" s="2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</row>
    <row r="581" spans="1:33" ht="15.75" customHeight="1" x14ac:dyDescent="0.2">
      <c r="A581" s="21"/>
      <c r="B581" s="21"/>
      <c r="C581" s="21"/>
      <c r="D581" s="2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</row>
    <row r="582" spans="1:33" ht="15.75" customHeight="1" x14ac:dyDescent="0.2">
      <c r="A582" s="21"/>
      <c r="B582" s="21"/>
      <c r="C582" s="21"/>
      <c r="D582" s="2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</row>
    <row r="583" spans="1:33" ht="15.75" customHeight="1" x14ac:dyDescent="0.2">
      <c r="A583" s="21"/>
      <c r="B583" s="21"/>
      <c r="C583" s="21"/>
      <c r="D583" s="2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</row>
    <row r="584" spans="1:33" ht="15.75" customHeight="1" x14ac:dyDescent="0.2">
      <c r="A584" s="21"/>
      <c r="B584" s="21"/>
      <c r="C584" s="21"/>
      <c r="D584" s="2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</row>
    <row r="585" spans="1:33" ht="15.75" customHeight="1" x14ac:dyDescent="0.2">
      <c r="A585" s="21"/>
      <c r="B585" s="21"/>
      <c r="C585" s="21"/>
      <c r="D585" s="2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</row>
    <row r="586" spans="1:33" ht="15.75" customHeight="1" x14ac:dyDescent="0.2">
      <c r="A586" s="21"/>
      <c r="B586" s="21"/>
      <c r="C586" s="21"/>
      <c r="D586" s="2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</row>
    <row r="587" spans="1:33" ht="15.75" customHeight="1" x14ac:dyDescent="0.2">
      <c r="A587" s="21"/>
      <c r="B587" s="21"/>
      <c r="C587" s="21"/>
      <c r="D587" s="2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</row>
    <row r="588" spans="1:33" ht="15.75" customHeight="1" x14ac:dyDescent="0.2">
      <c r="A588" s="21"/>
      <c r="B588" s="21"/>
      <c r="C588" s="21"/>
      <c r="D588" s="2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</row>
    <row r="589" spans="1:33" ht="15.75" customHeight="1" x14ac:dyDescent="0.2">
      <c r="A589" s="21"/>
      <c r="B589" s="21"/>
      <c r="C589" s="21"/>
      <c r="D589" s="2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</row>
    <row r="590" spans="1:33" ht="15.75" customHeight="1" x14ac:dyDescent="0.2">
      <c r="A590" s="21"/>
      <c r="B590" s="21"/>
      <c r="C590" s="21"/>
      <c r="D590" s="2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</row>
    <row r="591" spans="1:33" ht="15.75" customHeight="1" x14ac:dyDescent="0.2">
      <c r="A591" s="21"/>
      <c r="B591" s="21"/>
      <c r="C591" s="21"/>
      <c r="D591" s="2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</row>
    <row r="592" spans="1:33" ht="15.75" customHeight="1" x14ac:dyDescent="0.2">
      <c r="A592" s="21"/>
      <c r="B592" s="21"/>
      <c r="C592" s="21"/>
      <c r="D592" s="2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</row>
    <row r="593" spans="1:33" ht="15.75" customHeight="1" x14ac:dyDescent="0.2">
      <c r="A593" s="21"/>
      <c r="B593" s="21"/>
      <c r="C593" s="21"/>
      <c r="D593" s="2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</row>
    <row r="594" spans="1:33" ht="15.75" customHeight="1" x14ac:dyDescent="0.2">
      <c r="A594" s="21"/>
      <c r="B594" s="21"/>
      <c r="C594" s="21"/>
      <c r="D594" s="2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</row>
    <row r="595" spans="1:33" ht="15.75" customHeight="1" x14ac:dyDescent="0.2">
      <c r="A595" s="21"/>
      <c r="B595" s="21"/>
      <c r="C595" s="21"/>
      <c r="D595" s="2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</row>
    <row r="596" spans="1:33" ht="15.75" customHeight="1" x14ac:dyDescent="0.2">
      <c r="A596" s="21"/>
      <c r="B596" s="21"/>
      <c r="C596" s="21"/>
      <c r="D596" s="2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</row>
    <row r="597" spans="1:33" ht="15.75" customHeight="1" x14ac:dyDescent="0.2">
      <c r="A597" s="21"/>
      <c r="B597" s="21"/>
      <c r="C597" s="21"/>
      <c r="D597" s="2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</row>
    <row r="598" spans="1:33" ht="15.75" customHeight="1" x14ac:dyDescent="0.2">
      <c r="A598" s="21"/>
      <c r="B598" s="21"/>
      <c r="C598" s="21"/>
      <c r="D598" s="2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</row>
    <row r="599" spans="1:33" ht="15.75" customHeight="1" x14ac:dyDescent="0.2">
      <c r="A599" s="21"/>
      <c r="B599" s="21"/>
      <c r="C599" s="21"/>
      <c r="D599" s="2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</row>
    <row r="600" spans="1:33" ht="15.75" customHeight="1" x14ac:dyDescent="0.2">
      <c r="A600" s="21"/>
      <c r="B600" s="21"/>
      <c r="C600" s="21"/>
      <c r="D600" s="2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</row>
    <row r="601" spans="1:33" ht="15.75" customHeight="1" x14ac:dyDescent="0.2">
      <c r="A601" s="21"/>
      <c r="B601" s="21"/>
      <c r="C601" s="21"/>
      <c r="D601" s="2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</row>
    <row r="602" spans="1:33" ht="15.75" customHeight="1" x14ac:dyDescent="0.2">
      <c r="A602" s="21"/>
      <c r="B602" s="21"/>
      <c r="C602" s="21"/>
      <c r="D602" s="2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</row>
    <row r="603" spans="1:33" ht="15.75" customHeight="1" x14ac:dyDescent="0.2">
      <c r="A603" s="21"/>
      <c r="B603" s="21"/>
      <c r="C603" s="21"/>
      <c r="D603" s="2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</row>
    <row r="604" spans="1:33" ht="15.75" customHeight="1" x14ac:dyDescent="0.2">
      <c r="A604" s="21"/>
      <c r="B604" s="21"/>
      <c r="C604" s="21"/>
      <c r="D604" s="2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</row>
    <row r="605" spans="1:33" ht="15.75" customHeight="1" x14ac:dyDescent="0.2">
      <c r="A605" s="21"/>
      <c r="B605" s="21"/>
      <c r="C605" s="21"/>
      <c r="D605" s="2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</row>
    <row r="606" spans="1:33" ht="15.75" customHeight="1" x14ac:dyDescent="0.2">
      <c r="A606" s="21"/>
      <c r="B606" s="21"/>
      <c r="C606" s="21"/>
      <c r="D606" s="2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</row>
    <row r="607" spans="1:33" ht="15.75" customHeight="1" x14ac:dyDescent="0.2">
      <c r="A607" s="21"/>
      <c r="B607" s="21"/>
      <c r="C607" s="21"/>
      <c r="D607" s="2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</row>
    <row r="608" spans="1:33" ht="15.75" customHeight="1" x14ac:dyDescent="0.2">
      <c r="A608" s="21"/>
      <c r="B608" s="21"/>
      <c r="C608" s="21"/>
      <c r="D608" s="2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</row>
    <row r="609" spans="1:33" ht="15.75" customHeight="1" x14ac:dyDescent="0.2">
      <c r="A609" s="21"/>
      <c r="B609" s="21"/>
      <c r="C609" s="21"/>
      <c r="D609" s="2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</row>
    <row r="610" spans="1:33" ht="15.75" customHeight="1" x14ac:dyDescent="0.2">
      <c r="A610" s="21"/>
      <c r="B610" s="21"/>
      <c r="C610" s="21"/>
      <c r="D610" s="2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</row>
    <row r="611" spans="1:33" ht="15.75" customHeight="1" x14ac:dyDescent="0.2">
      <c r="A611" s="21"/>
      <c r="B611" s="21"/>
      <c r="C611" s="21"/>
      <c r="D611" s="2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</row>
    <row r="612" spans="1:33" ht="15.75" customHeight="1" x14ac:dyDescent="0.2">
      <c r="A612" s="21"/>
      <c r="B612" s="21"/>
      <c r="C612" s="21"/>
      <c r="D612" s="2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</row>
    <row r="613" spans="1:33" ht="15.75" customHeight="1" x14ac:dyDescent="0.2">
      <c r="A613" s="21"/>
      <c r="B613" s="21"/>
      <c r="C613" s="21"/>
      <c r="D613" s="2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</row>
    <row r="614" spans="1:33" ht="15.75" customHeight="1" x14ac:dyDescent="0.2">
      <c r="A614" s="21"/>
      <c r="B614" s="21"/>
      <c r="C614" s="21"/>
      <c r="D614" s="2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</row>
    <row r="615" spans="1:33" ht="15.75" customHeight="1" x14ac:dyDescent="0.2">
      <c r="A615" s="21"/>
      <c r="B615" s="21"/>
      <c r="C615" s="21"/>
      <c r="D615" s="2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</row>
    <row r="616" spans="1:33" ht="15.75" customHeight="1" x14ac:dyDescent="0.2">
      <c r="A616" s="21"/>
      <c r="B616" s="21"/>
      <c r="C616" s="21"/>
      <c r="D616" s="2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</row>
    <row r="617" spans="1:33" ht="15.75" customHeight="1" x14ac:dyDescent="0.2">
      <c r="A617" s="21"/>
      <c r="B617" s="21"/>
      <c r="C617" s="21"/>
      <c r="D617" s="2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</row>
    <row r="618" spans="1:33" ht="15.75" customHeight="1" x14ac:dyDescent="0.2">
      <c r="A618" s="21"/>
      <c r="B618" s="21"/>
      <c r="C618" s="21"/>
      <c r="D618" s="2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</row>
    <row r="619" spans="1:33" ht="15.75" customHeight="1" x14ac:dyDescent="0.2">
      <c r="A619" s="21"/>
      <c r="B619" s="21"/>
      <c r="C619" s="21"/>
      <c r="D619" s="2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</row>
    <row r="620" spans="1:33" ht="15.75" customHeight="1" x14ac:dyDescent="0.2">
      <c r="A620" s="21"/>
      <c r="B620" s="21"/>
      <c r="C620" s="21"/>
      <c r="D620" s="2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</row>
    <row r="621" spans="1:33" ht="15.75" customHeight="1" x14ac:dyDescent="0.2">
      <c r="A621" s="21"/>
      <c r="B621" s="21"/>
      <c r="C621" s="21"/>
      <c r="D621" s="2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</row>
    <row r="622" spans="1:33" ht="15.75" customHeight="1" x14ac:dyDescent="0.2">
      <c r="A622" s="21"/>
      <c r="B622" s="21"/>
      <c r="C622" s="21"/>
      <c r="D622" s="2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</row>
    <row r="623" spans="1:33" ht="15.75" customHeight="1" x14ac:dyDescent="0.2">
      <c r="A623" s="21"/>
      <c r="B623" s="21"/>
      <c r="C623" s="21"/>
      <c r="D623" s="2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</row>
    <row r="624" spans="1:33" ht="15.75" customHeight="1" x14ac:dyDescent="0.2">
      <c r="A624" s="21"/>
      <c r="B624" s="21"/>
      <c r="C624" s="21"/>
      <c r="D624" s="2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</row>
    <row r="625" spans="1:33" ht="15.75" customHeight="1" x14ac:dyDescent="0.2">
      <c r="A625" s="21"/>
      <c r="B625" s="21"/>
      <c r="C625" s="21"/>
      <c r="D625" s="2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</row>
    <row r="626" spans="1:33" ht="15.75" customHeight="1" x14ac:dyDescent="0.2">
      <c r="A626" s="21"/>
      <c r="B626" s="21"/>
      <c r="C626" s="21"/>
      <c r="D626" s="2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</row>
    <row r="627" spans="1:33" ht="15.75" customHeight="1" x14ac:dyDescent="0.2">
      <c r="A627" s="21"/>
      <c r="B627" s="21"/>
      <c r="C627" s="21"/>
      <c r="D627" s="2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</row>
    <row r="628" spans="1:33" ht="15.75" customHeight="1" x14ac:dyDescent="0.2">
      <c r="A628" s="21"/>
      <c r="B628" s="21"/>
      <c r="C628" s="21"/>
      <c r="D628" s="2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</row>
    <row r="629" spans="1:33" ht="15.75" customHeight="1" x14ac:dyDescent="0.2">
      <c r="A629" s="21"/>
      <c r="B629" s="21"/>
      <c r="C629" s="21"/>
      <c r="D629" s="2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</row>
    <row r="630" spans="1:33" ht="15.75" customHeight="1" x14ac:dyDescent="0.2">
      <c r="A630" s="21"/>
      <c r="B630" s="21"/>
      <c r="C630" s="21"/>
      <c r="D630" s="2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</row>
    <row r="631" spans="1:33" ht="15.75" customHeight="1" x14ac:dyDescent="0.2">
      <c r="A631" s="21"/>
      <c r="B631" s="21"/>
      <c r="C631" s="21"/>
      <c r="D631" s="2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</row>
    <row r="632" spans="1:33" ht="15.75" customHeight="1" x14ac:dyDescent="0.2">
      <c r="A632" s="21"/>
      <c r="B632" s="21"/>
      <c r="C632" s="21"/>
      <c r="D632" s="2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</row>
    <row r="633" spans="1:33" ht="15.75" customHeight="1" x14ac:dyDescent="0.2">
      <c r="A633" s="21"/>
      <c r="B633" s="21"/>
      <c r="C633" s="21"/>
      <c r="D633" s="2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</row>
    <row r="634" spans="1:33" ht="15.75" customHeight="1" x14ac:dyDescent="0.2">
      <c r="A634" s="21"/>
      <c r="B634" s="21"/>
      <c r="C634" s="21"/>
      <c r="D634" s="2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</row>
    <row r="635" spans="1:33" ht="15.75" customHeight="1" x14ac:dyDescent="0.2">
      <c r="A635" s="21"/>
      <c r="B635" s="21"/>
      <c r="C635" s="21"/>
      <c r="D635" s="2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</row>
    <row r="636" spans="1:33" ht="15.75" customHeight="1" x14ac:dyDescent="0.2">
      <c r="A636" s="21"/>
      <c r="B636" s="21"/>
      <c r="C636" s="21"/>
      <c r="D636" s="2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</row>
    <row r="637" spans="1:33" ht="15.75" customHeight="1" x14ac:dyDescent="0.2">
      <c r="A637" s="21"/>
      <c r="B637" s="21"/>
      <c r="C637" s="21"/>
      <c r="D637" s="2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</row>
    <row r="638" spans="1:33" ht="15.75" customHeight="1" x14ac:dyDescent="0.2">
      <c r="A638" s="21"/>
      <c r="B638" s="21"/>
      <c r="C638" s="21"/>
      <c r="D638" s="2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</row>
    <row r="639" spans="1:33" ht="15.75" customHeight="1" x14ac:dyDescent="0.2">
      <c r="A639" s="21"/>
      <c r="B639" s="21"/>
      <c r="C639" s="21"/>
      <c r="D639" s="2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</row>
    <row r="640" spans="1:33" ht="15.75" customHeight="1" x14ac:dyDescent="0.2">
      <c r="A640" s="21"/>
      <c r="B640" s="21"/>
      <c r="C640" s="21"/>
      <c r="D640" s="2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</row>
    <row r="641" spans="1:33" ht="15.75" customHeight="1" x14ac:dyDescent="0.2">
      <c r="A641" s="21"/>
      <c r="B641" s="21"/>
      <c r="C641" s="21"/>
      <c r="D641" s="2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</row>
    <row r="642" spans="1:33" ht="15.75" customHeight="1" x14ac:dyDescent="0.2">
      <c r="A642" s="21"/>
      <c r="B642" s="21"/>
      <c r="C642" s="21"/>
      <c r="D642" s="2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</row>
    <row r="643" spans="1:33" ht="15.75" customHeight="1" x14ac:dyDescent="0.2">
      <c r="A643" s="21"/>
      <c r="B643" s="21"/>
      <c r="C643" s="21"/>
      <c r="D643" s="2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</row>
    <row r="644" spans="1:33" ht="15.75" customHeight="1" x14ac:dyDescent="0.2">
      <c r="A644" s="21"/>
      <c r="B644" s="21"/>
      <c r="C644" s="21"/>
      <c r="D644" s="2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</row>
    <row r="645" spans="1:33" ht="15.75" customHeight="1" x14ac:dyDescent="0.2">
      <c r="A645" s="21"/>
      <c r="B645" s="21"/>
      <c r="C645" s="21"/>
      <c r="D645" s="2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</row>
    <row r="646" spans="1:33" ht="15.75" customHeight="1" x14ac:dyDescent="0.2">
      <c r="A646" s="21"/>
      <c r="B646" s="21"/>
      <c r="C646" s="21"/>
      <c r="D646" s="2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</row>
    <row r="647" spans="1:33" ht="15.75" customHeight="1" x14ac:dyDescent="0.2">
      <c r="A647" s="21"/>
      <c r="B647" s="21"/>
      <c r="C647" s="21"/>
      <c r="D647" s="2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</row>
    <row r="648" spans="1:33" ht="15.75" customHeight="1" x14ac:dyDescent="0.2">
      <c r="A648" s="21"/>
      <c r="B648" s="21"/>
      <c r="C648" s="21"/>
      <c r="D648" s="2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</row>
    <row r="649" spans="1:33" ht="15.75" customHeight="1" x14ac:dyDescent="0.2">
      <c r="A649" s="21"/>
      <c r="B649" s="21"/>
      <c r="C649" s="21"/>
      <c r="D649" s="2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</row>
    <row r="650" spans="1:33" ht="15.75" customHeight="1" x14ac:dyDescent="0.2">
      <c r="A650" s="21"/>
      <c r="B650" s="21"/>
      <c r="C650" s="21"/>
      <c r="D650" s="2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</row>
    <row r="651" spans="1:33" ht="15.75" customHeight="1" x14ac:dyDescent="0.2">
      <c r="A651" s="21"/>
      <c r="B651" s="21"/>
      <c r="C651" s="21"/>
      <c r="D651" s="2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</row>
    <row r="652" spans="1:33" ht="15.75" customHeight="1" x14ac:dyDescent="0.2">
      <c r="A652" s="21"/>
      <c r="B652" s="21"/>
      <c r="C652" s="21"/>
      <c r="D652" s="2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</row>
    <row r="653" spans="1:33" ht="15.75" customHeight="1" x14ac:dyDescent="0.2">
      <c r="A653" s="21"/>
      <c r="B653" s="21"/>
      <c r="C653" s="21"/>
      <c r="D653" s="2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</row>
    <row r="654" spans="1:33" ht="15.75" customHeight="1" x14ac:dyDescent="0.2">
      <c r="A654" s="21"/>
      <c r="B654" s="21"/>
      <c r="C654" s="21"/>
      <c r="D654" s="2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</row>
    <row r="655" spans="1:33" ht="15.75" customHeight="1" x14ac:dyDescent="0.2">
      <c r="A655" s="21"/>
      <c r="B655" s="21"/>
      <c r="C655" s="21"/>
      <c r="D655" s="2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</row>
    <row r="656" spans="1:33" ht="15.75" customHeight="1" x14ac:dyDescent="0.2">
      <c r="A656" s="21"/>
      <c r="B656" s="21"/>
      <c r="C656" s="21"/>
      <c r="D656" s="2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</row>
    <row r="657" spans="1:33" ht="15.75" customHeight="1" x14ac:dyDescent="0.2">
      <c r="A657" s="21"/>
      <c r="B657" s="21"/>
      <c r="C657" s="21"/>
      <c r="D657" s="2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</row>
    <row r="658" spans="1:33" ht="15.75" customHeight="1" x14ac:dyDescent="0.2">
      <c r="A658" s="21"/>
      <c r="B658" s="21"/>
      <c r="C658" s="21"/>
      <c r="D658" s="2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</row>
    <row r="659" spans="1:33" ht="15.75" customHeight="1" x14ac:dyDescent="0.2">
      <c r="A659" s="21"/>
      <c r="B659" s="21"/>
      <c r="C659" s="21"/>
      <c r="D659" s="2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</row>
    <row r="660" spans="1:33" ht="15.75" customHeight="1" x14ac:dyDescent="0.2">
      <c r="A660" s="21"/>
      <c r="B660" s="21"/>
      <c r="C660" s="21"/>
      <c r="D660" s="2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</row>
    <row r="661" spans="1:33" ht="15.75" customHeight="1" x14ac:dyDescent="0.2">
      <c r="A661" s="21"/>
      <c r="B661" s="21"/>
      <c r="C661" s="21"/>
      <c r="D661" s="2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</row>
    <row r="662" spans="1:33" ht="15.75" customHeight="1" x14ac:dyDescent="0.2">
      <c r="A662" s="21"/>
      <c r="B662" s="21"/>
      <c r="C662" s="21"/>
      <c r="D662" s="2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</row>
    <row r="663" spans="1:33" ht="15.75" customHeight="1" x14ac:dyDescent="0.2">
      <c r="A663" s="21"/>
      <c r="B663" s="21"/>
      <c r="C663" s="21"/>
      <c r="D663" s="2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</row>
    <row r="664" spans="1:33" ht="15.75" customHeight="1" x14ac:dyDescent="0.2">
      <c r="A664" s="21"/>
      <c r="B664" s="21"/>
      <c r="C664" s="21"/>
      <c r="D664" s="2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</row>
    <row r="665" spans="1:33" ht="15.75" customHeight="1" x14ac:dyDescent="0.2">
      <c r="A665" s="21"/>
      <c r="B665" s="21"/>
      <c r="C665" s="21"/>
      <c r="D665" s="2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</row>
    <row r="666" spans="1:33" ht="15.75" customHeight="1" x14ac:dyDescent="0.2">
      <c r="A666" s="21"/>
      <c r="B666" s="21"/>
      <c r="C666" s="21"/>
      <c r="D666" s="2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</row>
    <row r="667" spans="1:33" ht="15.75" customHeight="1" x14ac:dyDescent="0.2">
      <c r="A667" s="21"/>
      <c r="B667" s="21"/>
      <c r="C667" s="21"/>
      <c r="D667" s="2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</row>
    <row r="668" spans="1:33" ht="15.75" customHeight="1" x14ac:dyDescent="0.2">
      <c r="A668" s="21"/>
      <c r="B668" s="21"/>
      <c r="C668" s="21"/>
      <c r="D668" s="2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</row>
    <row r="669" spans="1:33" ht="15.75" customHeight="1" x14ac:dyDescent="0.2">
      <c r="A669" s="21"/>
      <c r="B669" s="21"/>
      <c r="C669" s="21"/>
      <c r="D669" s="2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</row>
    <row r="670" spans="1:33" ht="15.75" customHeight="1" x14ac:dyDescent="0.2">
      <c r="A670" s="21"/>
      <c r="B670" s="21"/>
      <c r="C670" s="21"/>
      <c r="D670" s="2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</row>
    <row r="671" spans="1:33" ht="15.75" customHeight="1" x14ac:dyDescent="0.2">
      <c r="A671" s="21"/>
      <c r="B671" s="21"/>
      <c r="C671" s="21"/>
      <c r="D671" s="2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</row>
    <row r="672" spans="1:33" ht="15.75" customHeight="1" x14ac:dyDescent="0.2">
      <c r="A672" s="21"/>
      <c r="B672" s="21"/>
      <c r="C672" s="21"/>
      <c r="D672" s="2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</row>
    <row r="673" spans="1:33" ht="15.75" customHeight="1" x14ac:dyDescent="0.2">
      <c r="A673" s="21"/>
      <c r="B673" s="21"/>
      <c r="C673" s="21"/>
      <c r="D673" s="2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</row>
    <row r="674" spans="1:33" ht="15.75" customHeight="1" x14ac:dyDescent="0.2">
      <c r="A674" s="21"/>
      <c r="B674" s="21"/>
      <c r="C674" s="21"/>
      <c r="D674" s="2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</row>
    <row r="675" spans="1:33" ht="15.75" customHeight="1" x14ac:dyDescent="0.2">
      <c r="A675" s="21"/>
      <c r="B675" s="21"/>
      <c r="C675" s="21"/>
      <c r="D675" s="2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</row>
    <row r="676" spans="1:33" ht="15.75" customHeight="1" x14ac:dyDescent="0.2">
      <c r="A676" s="21"/>
      <c r="B676" s="21"/>
      <c r="C676" s="21"/>
      <c r="D676" s="2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</row>
    <row r="677" spans="1:33" ht="15.75" customHeight="1" x14ac:dyDescent="0.2">
      <c r="A677" s="21"/>
      <c r="B677" s="21"/>
      <c r="C677" s="21"/>
      <c r="D677" s="2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</row>
    <row r="678" spans="1:33" ht="15.75" customHeight="1" x14ac:dyDescent="0.2">
      <c r="A678" s="21"/>
      <c r="B678" s="21"/>
      <c r="C678" s="21"/>
      <c r="D678" s="2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</row>
    <row r="679" spans="1:33" ht="15.75" customHeight="1" x14ac:dyDescent="0.2">
      <c r="A679" s="21"/>
      <c r="B679" s="21"/>
      <c r="C679" s="21"/>
      <c r="D679" s="2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</row>
    <row r="680" spans="1:33" ht="15.75" customHeight="1" x14ac:dyDescent="0.2">
      <c r="A680" s="21"/>
      <c r="B680" s="21"/>
      <c r="C680" s="21"/>
      <c r="D680" s="2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</row>
    <row r="681" spans="1:33" ht="15.75" customHeight="1" x14ac:dyDescent="0.2">
      <c r="A681" s="21"/>
      <c r="B681" s="21"/>
      <c r="C681" s="21"/>
      <c r="D681" s="2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</row>
    <row r="682" spans="1:33" ht="15.75" customHeight="1" x14ac:dyDescent="0.2">
      <c r="A682" s="21"/>
      <c r="B682" s="21"/>
      <c r="C682" s="21"/>
      <c r="D682" s="2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</row>
    <row r="683" spans="1:33" ht="15.75" customHeight="1" x14ac:dyDescent="0.2">
      <c r="A683" s="21"/>
      <c r="B683" s="21"/>
      <c r="C683" s="21"/>
      <c r="D683" s="2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</row>
    <row r="684" spans="1:33" ht="15.75" customHeight="1" x14ac:dyDescent="0.2">
      <c r="A684" s="21"/>
      <c r="B684" s="21"/>
      <c r="C684" s="21"/>
      <c r="D684" s="2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</row>
    <row r="685" spans="1:33" ht="15.75" customHeight="1" x14ac:dyDescent="0.2">
      <c r="A685" s="21"/>
      <c r="B685" s="21"/>
      <c r="C685" s="21"/>
      <c r="D685" s="2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</row>
    <row r="686" spans="1:33" ht="15.75" customHeight="1" x14ac:dyDescent="0.2">
      <c r="A686" s="21"/>
      <c r="B686" s="21"/>
      <c r="C686" s="21"/>
      <c r="D686" s="2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</row>
    <row r="687" spans="1:33" ht="15.75" customHeight="1" x14ac:dyDescent="0.2">
      <c r="A687" s="21"/>
      <c r="B687" s="21"/>
      <c r="C687" s="21"/>
      <c r="D687" s="2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</row>
    <row r="688" spans="1:33" ht="15.75" customHeight="1" x14ac:dyDescent="0.2">
      <c r="A688" s="21"/>
      <c r="B688" s="21"/>
      <c r="C688" s="21"/>
      <c r="D688" s="2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</row>
    <row r="689" spans="1:33" ht="15.75" customHeight="1" x14ac:dyDescent="0.2">
      <c r="A689" s="21"/>
      <c r="B689" s="21"/>
      <c r="C689" s="21"/>
      <c r="D689" s="2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</row>
    <row r="690" spans="1:33" ht="15.75" customHeight="1" x14ac:dyDescent="0.2">
      <c r="A690" s="21"/>
      <c r="B690" s="21"/>
      <c r="C690" s="21"/>
      <c r="D690" s="2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</row>
    <row r="691" spans="1:33" ht="15.75" customHeight="1" x14ac:dyDescent="0.2">
      <c r="A691" s="21"/>
      <c r="B691" s="21"/>
      <c r="C691" s="21"/>
      <c r="D691" s="2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</row>
    <row r="692" spans="1:33" ht="15.75" customHeight="1" x14ac:dyDescent="0.2">
      <c r="A692" s="21"/>
      <c r="B692" s="21"/>
      <c r="C692" s="21"/>
      <c r="D692" s="2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</row>
    <row r="693" spans="1:33" ht="15.75" customHeight="1" x14ac:dyDescent="0.2">
      <c r="A693" s="21"/>
      <c r="B693" s="21"/>
      <c r="C693" s="21"/>
      <c r="D693" s="2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</row>
    <row r="694" spans="1:33" ht="15.75" customHeight="1" x14ac:dyDescent="0.2">
      <c r="A694" s="21"/>
      <c r="B694" s="21"/>
      <c r="C694" s="21"/>
      <c r="D694" s="2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</row>
    <row r="695" spans="1:33" ht="15.75" customHeight="1" x14ac:dyDescent="0.2">
      <c r="A695" s="21"/>
      <c r="B695" s="21"/>
      <c r="C695" s="21"/>
      <c r="D695" s="2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</row>
    <row r="696" spans="1:33" ht="15.75" customHeight="1" x14ac:dyDescent="0.2">
      <c r="A696" s="21"/>
      <c r="B696" s="21"/>
      <c r="C696" s="21"/>
      <c r="D696" s="2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</row>
    <row r="697" spans="1:33" ht="15.75" customHeight="1" x14ac:dyDescent="0.2">
      <c r="A697" s="21"/>
      <c r="B697" s="21"/>
      <c r="C697" s="21"/>
      <c r="D697" s="2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</row>
    <row r="698" spans="1:33" ht="15.75" customHeight="1" x14ac:dyDescent="0.2">
      <c r="A698" s="21"/>
      <c r="B698" s="21"/>
      <c r="C698" s="21"/>
      <c r="D698" s="2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</row>
    <row r="699" spans="1:33" ht="15.75" customHeight="1" x14ac:dyDescent="0.2">
      <c r="A699" s="21"/>
      <c r="B699" s="21"/>
      <c r="C699" s="21"/>
      <c r="D699" s="2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</row>
    <row r="700" spans="1:33" ht="15.75" customHeight="1" x14ac:dyDescent="0.2">
      <c r="A700" s="21"/>
      <c r="B700" s="21"/>
      <c r="C700" s="21"/>
      <c r="D700" s="2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</row>
    <row r="701" spans="1:33" ht="15.75" customHeight="1" x14ac:dyDescent="0.2">
      <c r="A701" s="21"/>
      <c r="B701" s="21"/>
      <c r="C701" s="21"/>
      <c r="D701" s="2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</row>
    <row r="702" spans="1:33" ht="15.75" customHeight="1" x14ac:dyDescent="0.2">
      <c r="A702" s="21"/>
      <c r="B702" s="21"/>
      <c r="C702" s="21"/>
      <c r="D702" s="2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</row>
    <row r="703" spans="1:33" ht="15.75" customHeight="1" x14ac:dyDescent="0.2">
      <c r="A703" s="21"/>
      <c r="B703" s="21"/>
      <c r="C703" s="21"/>
      <c r="D703" s="2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</row>
    <row r="704" spans="1:33" ht="15.75" customHeight="1" x14ac:dyDescent="0.2">
      <c r="A704" s="21"/>
      <c r="B704" s="21"/>
      <c r="C704" s="21"/>
      <c r="D704" s="2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</row>
    <row r="705" spans="1:33" ht="15.75" customHeight="1" x14ac:dyDescent="0.2">
      <c r="A705" s="21"/>
      <c r="B705" s="21"/>
      <c r="C705" s="21"/>
      <c r="D705" s="2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</row>
    <row r="706" spans="1:33" ht="15.75" customHeight="1" x14ac:dyDescent="0.2">
      <c r="A706" s="21"/>
      <c r="B706" s="21"/>
      <c r="C706" s="21"/>
      <c r="D706" s="2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</row>
    <row r="707" spans="1:33" ht="15.75" customHeight="1" x14ac:dyDescent="0.2">
      <c r="A707" s="21"/>
      <c r="B707" s="21"/>
      <c r="C707" s="21"/>
      <c r="D707" s="2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</row>
    <row r="708" spans="1:33" ht="15.75" customHeight="1" x14ac:dyDescent="0.2">
      <c r="A708" s="21"/>
      <c r="B708" s="21"/>
      <c r="C708" s="21"/>
      <c r="D708" s="2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</row>
    <row r="709" spans="1:33" ht="15.75" customHeight="1" x14ac:dyDescent="0.2">
      <c r="A709" s="21"/>
      <c r="B709" s="21"/>
      <c r="C709" s="21"/>
      <c r="D709" s="2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</row>
    <row r="710" spans="1:33" ht="15.75" customHeight="1" x14ac:dyDescent="0.2">
      <c r="A710" s="21"/>
      <c r="B710" s="21"/>
      <c r="C710" s="21"/>
      <c r="D710" s="2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</row>
    <row r="711" spans="1:33" ht="15.75" customHeight="1" x14ac:dyDescent="0.2">
      <c r="A711" s="21"/>
      <c r="B711" s="21"/>
      <c r="C711" s="21"/>
      <c r="D711" s="2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</row>
    <row r="712" spans="1:33" ht="15.75" customHeight="1" x14ac:dyDescent="0.2">
      <c r="A712" s="21"/>
      <c r="B712" s="21"/>
      <c r="C712" s="21"/>
      <c r="D712" s="2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</row>
    <row r="713" spans="1:33" ht="15.75" customHeight="1" x14ac:dyDescent="0.2">
      <c r="A713" s="21"/>
      <c r="B713" s="21"/>
      <c r="C713" s="21"/>
      <c r="D713" s="2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</row>
    <row r="714" spans="1:33" ht="15.75" customHeight="1" x14ac:dyDescent="0.2">
      <c r="A714" s="21"/>
      <c r="B714" s="21"/>
      <c r="C714" s="21"/>
      <c r="D714" s="2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</row>
    <row r="715" spans="1:33" ht="15.75" customHeight="1" x14ac:dyDescent="0.2">
      <c r="A715" s="21"/>
      <c r="B715" s="21"/>
      <c r="C715" s="21"/>
      <c r="D715" s="2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</row>
    <row r="716" spans="1:33" ht="15.75" customHeight="1" x14ac:dyDescent="0.2">
      <c r="A716" s="21"/>
      <c r="B716" s="21"/>
      <c r="C716" s="21"/>
      <c r="D716" s="2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</row>
    <row r="717" spans="1:33" ht="15.75" customHeight="1" x14ac:dyDescent="0.2">
      <c r="A717" s="21"/>
      <c r="B717" s="21"/>
      <c r="C717" s="21"/>
      <c r="D717" s="2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</row>
    <row r="718" spans="1:33" ht="15.75" customHeight="1" x14ac:dyDescent="0.2">
      <c r="A718" s="21"/>
      <c r="B718" s="21"/>
      <c r="C718" s="21"/>
      <c r="D718" s="2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</row>
    <row r="719" spans="1:33" ht="15.75" customHeight="1" x14ac:dyDescent="0.2">
      <c r="A719" s="21"/>
      <c r="B719" s="21"/>
      <c r="C719" s="21"/>
      <c r="D719" s="2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</row>
    <row r="720" spans="1:33" ht="15.75" customHeight="1" x14ac:dyDescent="0.2">
      <c r="A720" s="21"/>
      <c r="B720" s="21"/>
      <c r="C720" s="21"/>
      <c r="D720" s="2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</row>
    <row r="721" spans="1:33" ht="15.75" customHeight="1" x14ac:dyDescent="0.2">
      <c r="A721" s="21"/>
      <c r="B721" s="21"/>
      <c r="C721" s="21"/>
      <c r="D721" s="2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</row>
    <row r="722" spans="1:33" ht="15.75" customHeight="1" x14ac:dyDescent="0.2">
      <c r="A722" s="21"/>
      <c r="B722" s="21"/>
      <c r="C722" s="21"/>
      <c r="D722" s="2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</row>
    <row r="723" spans="1:33" ht="15.75" customHeight="1" x14ac:dyDescent="0.2">
      <c r="A723" s="21"/>
      <c r="B723" s="21"/>
      <c r="C723" s="21"/>
      <c r="D723" s="2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</row>
    <row r="724" spans="1:33" ht="15.75" customHeight="1" x14ac:dyDescent="0.2">
      <c r="A724" s="21"/>
      <c r="B724" s="21"/>
      <c r="C724" s="21"/>
      <c r="D724" s="2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</row>
    <row r="725" spans="1:33" ht="15.75" customHeight="1" x14ac:dyDescent="0.2">
      <c r="A725" s="21"/>
      <c r="B725" s="21"/>
      <c r="C725" s="21"/>
      <c r="D725" s="2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</row>
    <row r="726" spans="1:33" ht="15.75" customHeight="1" x14ac:dyDescent="0.2">
      <c r="A726" s="21"/>
      <c r="B726" s="21"/>
      <c r="C726" s="21"/>
      <c r="D726" s="2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</row>
    <row r="727" spans="1:33" ht="15.75" customHeight="1" x14ac:dyDescent="0.2">
      <c r="A727" s="21"/>
      <c r="B727" s="21"/>
      <c r="C727" s="21"/>
      <c r="D727" s="2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</row>
    <row r="728" spans="1:33" ht="15.75" customHeight="1" x14ac:dyDescent="0.2">
      <c r="A728" s="21"/>
      <c r="B728" s="21"/>
      <c r="C728" s="21"/>
      <c r="D728" s="2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</row>
    <row r="729" spans="1:33" ht="15.75" customHeight="1" x14ac:dyDescent="0.2">
      <c r="A729" s="21"/>
      <c r="B729" s="21"/>
      <c r="C729" s="21"/>
      <c r="D729" s="2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</row>
    <row r="730" spans="1:33" ht="15.75" customHeight="1" x14ac:dyDescent="0.2">
      <c r="A730" s="21"/>
      <c r="B730" s="21"/>
      <c r="C730" s="21"/>
      <c r="D730" s="2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</row>
    <row r="731" spans="1:33" ht="15.75" customHeight="1" x14ac:dyDescent="0.2">
      <c r="A731" s="21"/>
      <c r="B731" s="21"/>
      <c r="C731" s="21"/>
      <c r="D731" s="2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</row>
    <row r="732" spans="1:33" ht="15.75" customHeight="1" x14ac:dyDescent="0.2">
      <c r="A732" s="21"/>
      <c r="B732" s="21"/>
      <c r="C732" s="21"/>
      <c r="D732" s="2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</row>
    <row r="733" spans="1:33" ht="15.75" customHeight="1" x14ac:dyDescent="0.2">
      <c r="A733" s="21"/>
      <c r="B733" s="21"/>
      <c r="C733" s="21"/>
      <c r="D733" s="2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</row>
    <row r="734" spans="1:33" ht="15.75" customHeight="1" x14ac:dyDescent="0.2">
      <c r="A734" s="21"/>
      <c r="B734" s="21"/>
      <c r="C734" s="21"/>
      <c r="D734" s="2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</row>
    <row r="735" spans="1:33" ht="15.75" customHeight="1" x14ac:dyDescent="0.2">
      <c r="A735" s="21"/>
      <c r="B735" s="21"/>
      <c r="C735" s="21"/>
      <c r="D735" s="2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</row>
    <row r="736" spans="1:33" ht="15.75" customHeight="1" x14ac:dyDescent="0.2">
      <c r="A736" s="21"/>
      <c r="B736" s="21"/>
      <c r="C736" s="21"/>
      <c r="D736" s="2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</row>
    <row r="737" spans="1:33" ht="15.75" customHeight="1" x14ac:dyDescent="0.2">
      <c r="A737" s="21"/>
      <c r="B737" s="21"/>
      <c r="C737" s="21"/>
      <c r="D737" s="2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</row>
    <row r="738" spans="1:33" ht="15.75" customHeight="1" x14ac:dyDescent="0.2">
      <c r="A738" s="21"/>
      <c r="B738" s="21"/>
      <c r="C738" s="21"/>
      <c r="D738" s="2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</row>
    <row r="739" spans="1:33" ht="15.75" customHeight="1" x14ac:dyDescent="0.2">
      <c r="A739" s="21"/>
      <c r="B739" s="21"/>
      <c r="C739" s="21"/>
      <c r="D739" s="2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</row>
    <row r="740" spans="1:33" ht="15.75" customHeight="1" x14ac:dyDescent="0.2">
      <c r="A740" s="21"/>
      <c r="B740" s="21"/>
      <c r="C740" s="21"/>
      <c r="D740" s="2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</row>
    <row r="741" spans="1:33" ht="15.75" customHeight="1" x14ac:dyDescent="0.2">
      <c r="A741" s="21"/>
      <c r="B741" s="21"/>
      <c r="C741" s="21"/>
      <c r="D741" s="2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</row>
    <row r="742" spans="1:33" ht="15.75" customHeight="1" x14ac:dyDescent="0.2">
      <c r="A742" s="21"/>
      <c r="B742" s="21"/>
      <c r="C742" s="21"/>
      <c r="D742" s="2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</row>
    <row r="743" spans="1:33" ht="15.75" customHeight="1" x14ac:dyDescent="0.2">
      <c r="A743" s="21"/>
      <c r="B743" s="21"/>
      <c r="C743" s="21"/>
      <c r="D743" s="2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</row>
    <row r="744" spans="1:33" ht="15.75" customHeight="1" x14ac:dyDescent="0.2">
      <c r="A744" s="21"/>
      <c r="B744" s="21"/>
      <c r="C744" s="21"/>
      <c r="D744" s="2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</row>
    <row r="745" spans="1:33" ht="15.75" customHeight="1" x14ac:dyDescent="0.2">
      <c r="A745" s="21"/>
      <c r="B745" s="21"/>
      <c r="C745" s="21"/>
      <c r="D745" s="2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</row>
    <row r="746" spans="1:33" ht="15.75" customHeight="1" x14ac:dyDescent="0.2">
      <c r="A746" s="21"/>
      <c r="B746" s="21"/>
      <c r="C746" s="21"/>
      <c r="D746" s="2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</row>
    <row r="747" spans="1:33" ht="15.75" customHeight="1" x14ac:dyDescent="0.2">
      <c r="A747" s="21"/>
      <c r="B747" s="21"/>
      <c r="C747" s="21"/>
      <c r="D747" s="2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</row>
    <row r="748" spans="1:33" ht="15.75" customHeight="1" x14ac:dyDescent="0.2">
      <c r="A748" s="21"/>
      <c r="B748" s="21"/>
      <c r="C748" s="21"/>
      <c r="D748" s="2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</row>
    <row r="749" spans="1:33" ht="15.75" customHeight="1" x14ac:dyDescent="0.2">
      <c r="A749" s="21"/>
      <c r="B749" s="21"/>
      <c r="C749" s="21"/>
      <c r="D749" s="2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</row>
    <row r="750" spans="1:33" ht="15.75" customHeight="1" x14ac:dyDescent="0.2">
      <c r="A750" s="21"/>
      <c r="B750" s="21"/>
      <c r="C750" s="21"/>
      <c r="D750" s="2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</row>
    <row r="751" spans="1:33" ht="15.75" customHeight="1" x14ac:dyDescent="0.2">
      <c r="A751" s="21"/>
      <c r="B751" s="21"/>
      <c r="C751" s="21"/>
      <c r="D751" s="2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</row>
    <row r="752" spans="1:33" ht="15.75" customHeight="1" x14ac:dyDescent="0.2">
      <c r="A752" s="21"/>
      <c r="B752" s="21"/>
      <c r="C752" s="21"/>
      <c r="D752" s="2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</row>
    <row r="753" spans="1:33" ht="15.75" customHeight="1" x14ac:dyDescent="0.2">
      <c r="A753" s="21"/>
      <c r="B753" s="21"/>
      <c r="C753" s="21"/>
      <c r="D753" s="2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</row>
    <row r="754" spans="1:33" ht="15.75" customHeight="1" x14ac:dyDescent="0.2">
      <c r="A754" s="21"/>
      <c r="B754" s="21"/>
      <c r="C754" s="21"/>
      <c r="D754" s="2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</row>
    <row r="755" spans="1:33" ht="15.75" customHeight="1" x14ac:dyDescent="0.2">
      <c r="A755" s="21"/>
      <c r="B755" s="21"/>
      <c r="C755" s="21"/>
      <c r="D755" s="2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</row>
    <row r="756" spans="1:33" ht="15.75" customHeight="1" x14ac:dyDescent="0.2">
      <c r="A756" s="21"/>
      <c r="B756" s="21"/>
      <c r="C756" s="21"/>
      <c r="D756" s="2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</row>
    <row r="757" spans="1:33" ht="15.75" customHeight="1" x14ac:dyDescent="0.2">
      <c r="A757" s="21"/>
      <c r="B757" s="21"/>
      <c r="C757" s="21"/>
      <c r="D757" s="2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</row>
    <row r="758" spans="1:33" ht="15.75" customHeight="1" x14ac:dyDescent="0.2">
      <c r="A758" s="21"/>
      <c r="B758" s="21"/>
      <c r="C758" s="21"/>
      <c r="D758" s="2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</row>
    <row r="759" spans="1:33" ht="15.75" customHeight="1" x14ac:dyDescent="0.2">
      <c r="A759" s="21"/>
      <c r="B759" s="21"/>
      <c r="C759" s="21"/>
      <c r="D759" s="2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</row>
    <row r="760" spans="1:33" ht="15.75" customHeight="1" x14ac:dyDescent="0.2">
      <c r="A760" s="21"/>
      <c r="B760" s="21"/>
      <c r="C760" s="21"/>
      <c r="D760" s="2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</row>
    <row r="761" spans="1:33" ht="15.75" customHeight="1" x14ac:dyDescent="0.2">
      <c r="A761" s="21"/>
      <c r="B761" s="21"/>
      <c r="C761" s="21"/>
      <c r="D761" s="2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</row>
    <row r="762" spans="1:33" ht="15.75" customHeight="1" x14ac:dyDescent="0.2">
      <c r="A762" s="21"/>
      <c r="B762" s="21"/>
      <c r="C762" s="21"/>
      <c r="D762" s="2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</row>
    <row r="763" spans="1:33" ht="15.75" customHeight="1" x14ac:dyDescent="0.2">
      <c r="A763" s="21"/>
      <c r="B763" s="21"/>
      <c r="C763" s="21"/>
      <c r="D763" s="2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</row>
    <row r="764" spans="1:33" ht="15.75" customHeight="1" x14ac:dyDescent="0.2">
      <c r="A764" s="21"/>
      <c r="B764" s="21"/>
      <c r="C764" s="21"/>
      <c r="D764" s="2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</row>
    <row r="765" spans="1:33" ht="15.75" customHeight="1" x14ac:dyDescent="0.2">
      <c r="A765" s="21"/>
      <c r="B765" s="21"/>
      <c r="C765" s="21"/>
      <c r="D765" s="2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</row>
    <row r="766" spans="1:33" ht="15.75" customHeight="1" x14ac:dyDescent="0.2">
      <c r="A766" s="21"/>
      <c r="B766" s="21"/>
      <c r="C766" s="21"/>
      <c r="D766" s="2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</row>
    <row r="767" spans="1:33" ht="15.75" customHeight="1" x14ac:dyDescent="0.2">
      <c r="A767" s="21"/>
      <c r="B767" s="21"/>
      <c r="C767" s="21"/>
      <c r="D767" s="2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</row>
    <row r="768" spans="1:33" ht="15.75" customHeight="1" x14ac:dyDescent="0.2">
      <c r="A768" s="21"/>
      <c r="B768" s="21"/>
      <c r="C768" s="21"/>
      <c r="D768" s="2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</row>
    <row r="769" spans="1:33" ht="15.75" customHeight="1" x14ac:dyDescent="0.2">
      <c r="A769" s="21"/>
      <c r="B769" s="21"/>
      <c r="C769" s="21"/>
      <c r="D769" s="2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</row>
    <row r="770" spans="1:33" ht="15.75" customHeight="1" x14ac:dyDescent="0.2">
      <c r="A770" s="21"/>
      <c r="B770" s="21"/>
      <c r="C770" s="21"/>
      <c r="D770" s="2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</row>
    <row r="771" spans="1:33" ht="15.75" customHeight="1" x14ac:dyDescent="0.2">
      <c r="A771" s="21"/>
      <c r="B771" s="21"/>
      <c r="C771" s="21"/>
      <c r="D771" s="2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</row>
    <row r="772" spans="1:33" ht="15.75" customHeight="1" x14ac:dyDescent="0.2">
      <c r="A772" s="21"/>
      <c r="B772" s="21"/>
      <c r="C772" s="21"/>
      <c r="D772" s="2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</row>
    <row r="773" spans="1:33" ht="15.75" customHeight="1" x14ac:dyDescent="0.2">
      <c r="A773" s="21"/>
      <c r="B773" s="21"/>
      <c r="C773" s="21"/>
      <c r="D773" s="2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</row>
    <row r="774" spans="1:33" ht="15.75" customHeight="1" x14ac:dyDescent="0.2">
      <c r="A774" s="21"/>
      <c r="B774" s="21"/>
      <c r="C774" s="21"/>
      <c r="D774" s="2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</row>
    <row r="775" spans="1:33" ht="15.75" customHeight="1" x14ac:dyDescent="0.2">
      <c r="A775" s="21"/>
      <c r="B775" s="21"/>
      <c r="C775" s="21"/>
      <c r="D775" s="2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</row>
    <row r="776" spans="1:33" ht="15.75" customHeight="1" x14ac:dyDescent="0.2">
      <c r="A776" s="21"/>
      <c r="B776" s="21"/>
      <c r="C776" s="21"/>
      <c r="D776" s="2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</row>
    <row r="777" spans="1:33" ht="15.75" customHeight="1" x14ac:dyDescent="0.2">
      <c r="A777" s="21"/>
      <c r="B777" s="21"/>
      <c r="C777" s="21"/>
      <c r="D777" s="2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</row>
    <row r="778" spans="1:33" ht="15.75" customHeight="1" x14ac:dyDescent="0.2">
      <c r="A778" s="21"/>
      <c r="B778" s="21"/>
      <c r="C778" s="21"/>
      <c r="D778" s="2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</row>
    <row r="779" spans="1:33" ht="15.75" customHeight="1" x14ac:dyDescent="0.2">
      <c r="A779" s="21"/>
      <c r="B779" s="21"/>
      <c r="C779" s="21"/>
      <c r="D779" s="2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</row>
    <row r="780" spans="1:33" ht="15.75" customHeight="1" x14ac:dyDescent="0.2">
      <c r="A780" s="21"/>
      <c r="B780" s="21"/>
      <c r="C780" s="21"/>
      <c r="D780" s="2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</row>
    <row r="781" spans="1:33" ht="15.75" customHeight="1" x14ac:dyDescent="0.2">
      <c r="A781" s="21"/>
      <c r="B781" s="21"/>
      <c r="C781" s="21"/>
      <c r="D781" s="2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</row>
    <row r="782" spans="1:33" ht="15.75" customHeight="1" x14ac:dyDescent="0.2">
      <c r="A782" s="21"/>
      <c r="B782" s="21"/>
      <c r="C782" s="21"/>
      <c r="D782" s="2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</row>
    <row r="783" spans="1:33" ht="15.75" customHeight="1" x14ac:dyDescent="0.2">
      <c r="A783" s="21"/>
      <c r="B783" s="21"/>
      <c r="C783" s="21"/>
      <c r="D783" s="2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</row>
    <row r="784" spans="1:33" ht="15.75" customHeight="1" x14ac:dyDescent="0.2">
      <c r="A784" s="21"/>
      <c r="B784" s="21"/>
      <c r="C784" s="21"/>
      <c r="D784" s="2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</row>
    <row r="785" spans="1:33" ht="15.75" customHeight="1" x14ac:dyDescent="0.2">
      <c r="A785" s="21"/>
      <c r="B785" s="21"/>
      <c r="C785" s="21"/>
      <c r="D785" s="2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</row>
    <row r="786" spans="1:33" ht="15.75" customHeight="1" x14ac:dyDescent="0.2">
      <c r="A786" s="21"/>
      <c r="B786" s="21"/>
      <c r="C786" s="21"/>
      <c r="D786" s="2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</row>
    <row r="787" spans="1:33" ht="15.75" customHeight="1" x14ac:dyDescent="0.2">
      <c r="A787" s="21"/>
      <c r="B787" s="21"/>
      <c r="C787" s="21"/>
      <c r="D787" s="2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</row>
    <row r="788" spans="1:33" ht="15.75" customHeight="1" x14ac:dyDescent="0.2">
      <c r="A788" s="21"/>
      <c r="B788" s="21"/>
      <c r="C788" s="21"/>
      <c r="D788" s="2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</row>
    <row r="789" spans="1:33" ht="15.75" customHeight="1" x14ac:dyDescent="0.2">
      <c r="A789" s="21"/>
      <c r="B789" s="21"/>
      <c r="C789" s="21"/>
      <c r="D789" s="2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</row>
    <row r="790" spans="1:33" ht="15.75" customHeight="1" x14ac:dyDescent="0.2">
      <c r="A790" s="21"/>
      <c r="B790" s="21"/>
      <c r="C790" s="21"/>
      <c r="D790" s="2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</row>
    <row r="791" spans="1:33" ht="15.75" customHeight="1" x14ac:dyDescent="0.2">
      <c r="A791" s="21"/>
      <c r="B791" s="21"/>
      <c r="C791" s="21"/>
      <c r="D791" s="2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</row>
    <row r="792" spans="1:33" ht="15.75" customHeight="1" x14ac:dyDescent="0.2">
      <c r="A792" s="21"/>
      <c r="B792" s="21"/>
      <c r="C792" s="21"/>
      <c r="D792" s="2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</row>
    <row r="793" spans="1:33" ht="15.75" customHeight="1" x14ac:dyDescent="0.2">
      <c r="A793" s="21"/>
      <c r="B793" s="21"/>
      <c r="C793" s="21"/>
      <c r="D793" s="2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</row>
    <row r="794" spans="1:33" ht="15.75" customHeight="1" x14ac:dyDescent="0.2">
      <c r="A794" s="21"/>
      <c r="B794" s="21"/>
      <c r="C794" s="21"/>
      <c r="D794" s="2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</row>
    <row r="795" spans="1:33" ht="15.75" customHeight="1" x14ac:dyDescent="0.2">
      <c r="A795" s="21"/>
      <c r="B795" s="21"/>
      <c r="C795" s="21"/>
      <c r="D795" s="2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</row>
    <row r="796" spans="1:33" ht="15.75" customHeight="1" x14ac:dyDescent="0.2">
      <c r="A796" s="21"/>
      <c r="B796" s="21"/>
      <c r="C796" s="21"/>
      <c r="D796" s="2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</row>
    <row r="797" spans="1:33" ht="15.75" customHeight="1" x14ac:dyDescent="0.2">
      <c r="A797" s="21"/>
      <c r="B797" s="21"/>
      <c r="C797" s="21"/>
      <c r="D797" s="2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</row>
    <row r="798" spans="1:33" ht="15.75" customHeight="1" x14ac:dyDescent="0.2">
      <c r="A798" s="21"/>
      <c r="B798" s="21"/>
      <c r="C798" s="21"/>
      <c r="D798" s="2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</row>
    <row r="799" spans="1:33" ht="15.75" customHeight="1" x14ac:dyDescent="0.2">
      <c r="A799" s="21"/>
      <c r="B799" s="21"/>
      <c r="C799" s="21"/>
      <c r="D799" s="2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</row>
    <row r="800" spans="1:33" ht="15.75" customHeight="1" x14ac:dyDescent="0.2">
      <c r="A800" s="21"/>
      <c r="B800" s="21"/>
      <c r="C800" s="21"/>
      <c r="D800" s="2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</row>
    <row r="801" spans="1:33" ht="15.75" customHeight="1" x14ac:dyDescent="0.2">
      <c r="A801" s="21"/>
      <c r="B801" s="21"/>
      <c r="C801" s="21"/>
      <c r="D801" s="2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</row>
    <row r="802" spans="1:33" ht="15.75" customHeight="1" x14ac:dyDescent="0.2">
      <c r="A802" s="21"/>
      <c r="B802" s="21"/>
      <c r="C802" s="21"/>
      <c r="D802" s="2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</row>
    <row r="803" spans="1:33" ht="15.75" customHeight="1" x14ac:dyDescent="0.2">
      <c r="A803" s="21"/>
      <c r="B803" s="21"/>
      <c r="C803" s="21"/>
      <c r="D803" s="2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</row>
    <row r="804" spans="1:33" ht="15.75" customHeight="1" x14ac:dyDescent="0.2">
      <c r="A804" s="21"/>
      <c r="B804" s="21"/>
      <c r="C804" s="21"/>
      <c r="D804" s="2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</row>
    <row r="805" spans="1:33" ht="15.75" customHeight="1" x14ac:dyDescent="0.2">
      <c r="A805" s="21"/>
      <c r="B805" s="21"/>
      <c r="C805" s="21"/>
      <c r="D805" s="2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</row>
    <row r="806" spans="1:33" ht="15.75" customHeight="1" x14ac:dyDescent="0.2">
      <c r="A806" s="21"/>
      <c r="B806" s="21"/>
      <c r="C806" s="21"/>
      <c r="D806" s="2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</row>
    <row r="807" spans="1:33" ht="15.75" customHeight="1" x14ac:dyDescent="0.2">
      <c r="A807" s="21"/>
      <c r="B807" s="21"/>
      <c r="C807" s="21"/>
      <c r="D807" s="2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</row>
    <row r="808" spans="1:33" ht="15.75" customHeight="1" x14ac:dyDescent="0.2">
      <c r="A808" s="21"/>
      <c r="B808" s="21"/>
      <c r="C808" s="21"/>
      <c r="D808" s="2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</row>
    <row r="809" spans="1:33" ht="15.75" customHeight="1" x14ac:dyDescent="0.2">
      <c r="A809" s="21"/>
      <c r="B809" s="21"/>
      <c r="C809" s="21"/>
      <c r="D809" s="2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</row>
    <row r="810" spans="1:33" ht="15.75" customHeight="1" x14ac:dyDescent="0.2">
      <c r="A810" s="21"/>
      <c r="B810" s="21"/>
      <c r="C810" s="21"/>
      <c r="D810" s="2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</row>
    <row r="811" spans="1:33" ht="15.75" customHeight="1" x14ac:dyDescent="0.2">
      <c r="A811" s="21"/>
      <c r="B811" s="21"/>
      <c r="C811" s="21"/>
      <c r="D811" s="2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</row>
    <row r="812" spans="1:33" ht="15.75" customHeight="1" x14ac:dyDescent="0.2">
      <c r="A812" s="21"/>
      <c r="B812" s="21"/>
      <c r="C812" s="21"/>
      <c r="D812" s="2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</row>
    <row r="813" spans="1:33" ht="15.75" customHeight="1" x14ac:dyDescent="0.2">
      <c r="A813" s="21"/>
      <c r="B813" s="21"/>
      <c r="C813" s="21"/>
      <c r="D813" s="2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</row>
    <row r="814" spans="1:33" ht="15.75" customHeight="1" x14ac:dyDescent="0.2">
      <c r="A814" s="21"/>
      <c r="B814" s="21"/>
      <c r="C814" s="21"/>
      <c r="D814" s="2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</row>
    <row r="815" spans="1:33" ht="15.75" customHeight="1" x14ac:dyDescent="0.2">
      <c r="A815" s="21"/>
      <c r="B815" s="21"/>
      <c r="C815" s="21"/>
      <c r="D815" s="2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</row>
    <row r="816" spans="1:33" ht="15.75" customHeight="1" x14ac:dyDescent="0.2">
      <c r="A816" s="21"/>
      <c r="B816" s="21"/>
      <c r="C816" s="21"/>
      <c r="D816" s="2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</row>
    <row r="817" spans="1:33" ht="15.75" customHeight="1" x14ac:dyDescent="0.2">
      <c r="A817" s="21"/>
      <c r="B817" s="21"/>
      <c r="C817" s="21"/>
      <c r="D817" s="2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</row>
    <row r="818" spans="1:33" ht="15.75" customHeight="1" x14ac:dyDescent="0.2">
      <c r="A818" s="21"/>
      <c r="B818" s="21"/>
      <c r="C818" s="21"/>
      <c r="D818" s="2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</row>
    <row r="819" spans="1:33" ht="15.75" customHeight="1" x14ac:dyDescent="0.2">
      <c r="A819" s="21"/>
      <c r="B819" s="21"/>
      <c r="C819" s="21"/>
      <c r="D819" s="2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</row>
    <row r="820" spans="1:33" ht="15.75" customHeight="1" x14ac:dyDescent="0.2">
      <c r="A820" s="21"/>
      <c r="B820" s="21"/>
      <c r="C820" s="21"/>
      <c r="D820" s="2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</row>
    <row r="821" spans="1:33" ht="15.75" customHeight="1" x14ac:dyDescent="0.2">
      <c r="A821" s="21"/>
      <c r="B821" s="21"/>
      <c r="C821" s="21"/>
      <c r="D821" s="2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</row>
    <row r="822" spans="1:33" ht="15.75" customHeight="1" x14ac:dyDescent="0.2">
      <c r="A822" s="21"/>
      <c r="B822" s="21"/>
      <c r="C822" s="21"/>
      <c r="D822" s="2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</row>
    <row r="823" spans="1:33" ht="15.75" customHeight="1" x14ac:dyDescent="0.2">
      <c r="A823" s="21"/>
      <c r="B823" s="21"/>
      <c r="C823" s="21"/>
      <c r="D823" s="2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</row>
    <row r="824" spans="1:33" ht="15.75" customHeight="1" x14ac:dyDescent="0.2">
      <c r="A824" s="21"/>
      <c r="B824" s="21"/>
      <c r="C824" s="21"/>
      <c r="D824" s="2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</row>
    <row r="825" spans="1:33" ht="15.75" customHeight="1" x14ac:dyDescent="0.2">
      <c r="A825" s="21"/>
      <c r="B825" s="21"/>
      <c r="C825" s="21"/>
      <c r="D825" s="2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</row>
    <row r="826" spans="1:33" ht="15.75" customHeight="1" x14ac:dyDescent="0.2">
      <c r="A826" s="21"/>
      <c r="B826" s="21"/>
      <c r="C826" s="21"/>
      <c r="D826" s="2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</row>
    <row r="827" spans="1:33" ht="15.75" customHeight="1" x14ac:dyDescent="0.2">
      <c r="A827" s="21"/>
      <c r="B827" s="21"/>
      <c r="C827" s="21"/>
      <c r="D827" s="2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</row>
    <row r="828" spans="1:33" ht="15.75" customHeight="1" x14ac:dyDescent="0.2">
      <c r="A828" s="21"/>
      <c r="B828" s="21"/>
      <c r="C828" s="21"/>
      <c r="D828" s="2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</row>
    <row r="829" spans="1:33" ht="15.75" customHeight="1" x14ac:dyDescent="0.2">
      <c r="A829" s="21"/>
      <c r="B829" s="21"/>
      <c r="C829" s="21"/>
      <c r="D829" s="2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</row>
    <row r="830" spans="1:33" ht="15.75" customHeight="1" x14ac:dyDescent="0.2">
      <c r="A830" s="21"/>
      <c r="B830" s="21"/>
      <c r="C830" s="21"/>
      <c r="D830" s="2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</row>
    <row r="831" spans="1:33" ht="15.75" customHeight="1" x14ac:dyDescent="0.2">
      <c r="A831" s="21"/>
      <c r="B831" s="21"/>
      <c r="C831" s="21"/>
      <c r="D831" s="2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</row>
    <row r="832" spans="1:33" ht="15.75" customHeight="1" x14ac:dyDescent="0.2">
      <c r="A832" s="21"/>
      <c r="B832" s="21"/>
      <c r="C832" s="21"/>
      <c r="D832" s="2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</row>
    <row r="833" spans="1:33" ht="15.75" customHeight="1" x14ac:dyDescent="0.2">
      <c r="A833" s="21"/>
      <c r="B833" s="21"/>
      <c r="C833" s="21"/>
      <c r="D833" s="2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</row>
    <row r="834" spans="1:33" ht="15.75" customHeight="1" x14ac:dyDescent="0.2">
      <c r="A834" s="21"/>
      <c r="B834" s="21"/>
      <c r="C834" s="21"/>
      <c r="D834" s="2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</row>
    <row r="835" spans="1:33" ht="15.75" customHeight="1" x14ac:dyDescent="0.2">
      <c r="A835" s="21"/>
      <c r="B835" s="21"/>
      <c r="C835" s="21"/>
      <c r="D835" s="2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</row>
    <row r="836" spans="1:33" ht="15.75" customHeight="1" x14ac:dyDescent="0.2">
      <c r="A836" s="21"/>
      <c r="B836" s="21"/>
      <c r="C836" s="21"/>
      <c r="D836" s="2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</row>
    <row r="837" spans="1:33" ht="15.75" customHeight="1" x14ac:dyDescent="0.2">
      <c r="A837" s="21"/>
      <c r="B837" s="21"/>
      <c r="C837" s="21"/>
      <c r="D837" s="2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</row>
    <row r="838" spans="1:33" ht="15.75" customHeight="1" x14ac:dyDescent="0.2">
      <c r="A838" s="21"/>
      <c r="B838" s="21"/>
      <c r="C838" s="21"/>
      <c r="D838" s="2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</row>
    <row r="839" spans="1:33" ht="15.75" customHeight="1" x14ac:dyDescent="0.2">
      <c r="A839" s="21"/>
      <c r="B839" s="21"/>
      <c r="C839" s="21"/>
      <c r="D839" s="2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</row>
    <row r="840" spans="1:33" ht="15.75" customHeight="1" x14ac:dyDescent="0.2">
      <c r="A840" s="21"/>
      <c r="B840" s="21"/>
      <c r="C840" s="21"/>
      <c r="D840" s="2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</row>
    <row r="841" spans="1:33" ht="15.75" customHeight="1" x14ac:dyDescent="0.2">
      <c r="A841" s="21"/>
      <c r="B841" s="21"/>
      <c r="C841" s="21"/>
      <c r="D841" s="2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</row>
    <row r="842" spans="1:33" ht="15.75" customHeight="1" x14ac:dyDescent="0.2">
      <c r="A842" s="21"/>
      <c r="B842" s="21"/>
      <c r="C842" s="21"/>
      <c r="D842" s="2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</row>
    <row r="843" spans="1:33" ht="15.75" customHeight="1" x14ac:dyDescent="0.2">
      <c r="A843" s="21"/>
      <c r="B843" s="21"/>
      <c r="C843" s="21"/>
      <c r="D843" s="2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</row>
    <row r="844" spans="1:33" ht="15.75" customHeight="1" x14ac:dyDescent="0.2">
      <c r="A844" s="21"/>
      <c r="B844" s="21"/>
      <c r="C844" s="21"/>
      <c r="D844" s="2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</row>
    <row r="845" spans="1:33" ht="15.75" customHeight="1" x14ac:dyDescent="0.2">
      <c r="A845" s="21"/>
      <c r="B845" s="21"/>
      <c r="C845" s="21"/>
      <c r="D845" s="2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</row>
    <row r="846" spans="1:33" ht="15.75" customHeight="1" x14ac:dyDescent="0.2">
      <c r="A846" s="21"/>
      <c r="B846" s="21"/>
      <c r="C846" s="21"/>
      <c r="D846" s="2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</row>
    <row r="847" spans="1:33" ht="15.75" customHeight="1" x14ac:dyDescent="0.2">
      <c r="A847" s="21"/>
      <c r="B847" s="21"/>
      <c r="C847" s="21"/>
      <c r="D847" s="2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</row>
    <row r="848" spans="1:33" ht="15.75" customHeight="1" x14ac:dyDescent="0.2">
      <c r="A848" s="21"/>
      <c r="B848" s="21"/>
      <c r="C848" s="21"/>
      <c r="D848" s="2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</row>
    <row r="849" spans="1:33" ht="15.75" customHeight="1" x14ac:dyDescent="0.2">
      <c r="A849" s="21"/>
      <c r="B849" s="21"/>
      <c r="C849" s="21"/>
      <c r="D849" s="2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</row>
    <row r="850" spans="1:33" ht="15.75" customHeight="1" x14ac:dyDescent="0.2">
      <c r="A850" s="21"/>
      <c r="B850" s="21"/>
      <c r="C850" s="21"/>
      <c r="D850" s="2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</row>
    <row r="851" spans="1:33" ht="15.75" customHeight="1" x14ac:dyDescent="0.2">
      <c r="A851" s="21"/>
      <c r="B851" s="21"/>
      <c r="C851" s="21"/>
      <c r="D851" s="2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</row>
    <row r="852" spans="1:33" ht="15.75" customHeight="1" x14ac:dyDescent="0.2">
      <c r="A852" s="21"/>
      <c r="B852" s="21"/>
      <c r="C852" s="21"/>
      <c r="D852" s="2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</row>
    <row r="853" spans="1:33" ht="15.75" customHeight="1" x14ac:dyDescent="0.2">
      <c r="A853" s="21"/>
      <c r="B853" s="21"/>
      <c r="C853" s="21"/>
      <c r="D853" s="2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</row>
    <row r="854" spans="1:33" ht="15.75" customHeight="1" x14ac:dyDescent="0.2">
      <c r="A854" s="21"/>
      <c r="B854" s="21"/>
      <c r="C854" s="21"/>
      <c r="D854" s="2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</row>
    <row r="855" spans="1:33" ht="15.75" customHeight="1" x14ac:dyDescent="0.2">
      <c r="A855" s="21"/>
      <c r="B855" s="21"/>
      <c r="C855" s="21"/>
      <c r="D855" s="2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</row>
    <row r="856" spans="1:33" ht="15.75" customHeight="1" x14ac:dyDescent="0.2">
      <c r="A856" s="21"/>
      <c r="B856" s="21"/>
      <c r="C856" s="21"/>
      <c r="D856" s="2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</row>
    <row r="857" spans="1:33" ht="15.75" customHeight="1" x14ac:dyDescent="0.2">
      <c r="A857" s="21"/>
      <c r="B857" s="21"/>
      <c r="C857" s="21"/>
      <c r="D857" s="2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</row>
    <row r="858" spans="1:33" ht="15.75" customHeight="1" x14ac:dyDescent="0.2">
      <c r="A858" s="21"/>
      <c r="B858" s="21"/>
      <c r="C858" s="21"/>
      <c r="D858" s="2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</row>
    <row r="859" spans="1:33" ht="15.75" customHeight="1" x14ac:dyDescent="0.2">
      <c r="A859" s="21"/>
      <c r="B859" s="21"/>
      <c r="C859" s="21"/>
      <c r="D859" s="2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</row>
    <row r="860" spans="1:33" ht="15.75" customHeight="1" x14ac:dyDescent="0.2">
      <c r="A860" s="21"/>
      <c r="B860" s="21"/>
      <c r="C860" s="21"/>
      <c r="D860" s="2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</row>
    <row r="861" spans="1:33" ht="15.75" customHeight="1" x14ac:dyDescent="0.2">
      <c r="A861" s="21"/>
      <c r="B861" s="21"/>
      <c r="C861" s="21"/>
      <c r="D861" s="2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</row>
    <row r="862" spans="1:33" ht="15.75" customHeight="1" x14ac:dyDescent="0.2">
      <c r="A862" s="21"/>
      <c r="B862" s="21"/>
      <c r="C862" s="21"/>
      <c r="D862" s="2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</row>
    <row r="863" spans="1:33" ht="15.75" customHeight="1" x14ac:dyDescent="0.2">
      <c r="A863" s="21"/>
      <c r="B863" s="21"/>
      <c r="C863" s="21"/>
      <c r="D863" s="2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</row>
    <row r="864" spans="1:33" ht="15.75" customHeight="1" x14ac:dyDescent="0.2">
      <c r="A864" s="21"/>
      <c r="B864" s="21"/>
      <c r="C864" s="21"/>
      <c r="D864" s="2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</row>
    <row r="865" spans="1:33" ht="15.75" customHeight="1" x14ac:dyDescent="0.2">
      <c r="A865" s="21"/>
      <c r="B865" s="21"/>
      <c r="C865" s="21"/>
      <c r="D865" s="2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</row>
    <row r="866" spans="1:33" ht="15.75" customHeight="1" x14ac:dyDescent="0.2">
      <c r="A866" s="21"/>
      <c r="B866" s="21"/>
      <c r="C866" s="21"/>
      <c r="D866" s="2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</row>
    <row r="867" spans="1:33" ht="15.75" customHeight="1" x14ac:dyDescent="0.2">
      <c r="A867" s="21"/>
      <c r="B867" s="21"/>
      <c r="C867" s="21"/>
      <c r="D867" s="2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</row>
    <row r="868" spans="1:33" ht="15.75" customHeight="1" x14ac:dyDescent="0.2">
      <c r="A868" s="21"/>
      <c r="B868" s="21"/>
      <c r="C868" s="21"/>
      <c r="D868" s="2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</row>
    <row r="869" spans="1:33" ht="15.75" customHeight="1" x14ac:dyDescent="0.2">
      <c r="A869" s="21"/>
      <c r="B869" s="21"/>
      <c r="C869" s="21"/>
      <c r="D869" s="2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</row>
    <row r="870" spans="1:33" ht="15.75" customHeight="1" x14ac:dyDescent="0.2">
      <c r="A870" s="21"/>
      <c r="B870" s="21"/>
      <c r="C870" s="21"/>
      <c r="D870" s="2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</row>
    <row r="871" spans="1:33" ht="15.75" customHeight="1" x14ac:dyDescent="0.2">
      <c r="A871" s="21"/>
      <c r="B871" s="21"/>
      <c r="C871" s="21"/>
      <c r="D871" s="2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</row>
    <row r="872" spans="1:33" ht="15.75" customHeight="1" x14ac:dyDescent="0.2">
      <c r="A872" s="21"/>
      <c r="B872" s="21"/>
      <c r="C872" s="21"/>
      <c r="D872" s="2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</row>
    <row r="873" spans="1:33" ht="15.75" customHeight="1" x14ac:dyDescent="0.2">
      <c r="A873" s="21"/>
      <c r="B873" s="21"/>
      <c r="C873" s="21"/>
      <c r="D873" s="2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</row>
    <row r="874" spans="1:33" ht="15.75" customHeight="1" x14ac:dyDescent="0.2">
      <c r="A874" s="21"/>
      <c r="B874" s="21"/>
      <c r="C874" s="21"/>
      <c r="D874" s="2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</row>
    <row r="875" spans="1:33" ht="15.75" customHeight="1" x14ac:dyDescent="0.2">
      <c r="A875" s="21"/>
      <c r="B875" s="21"/>
      <c r="C875" s="21"/>
      <c r="D875" s="2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</row>
    <row r="876" spans="1:33" ht="15.75" customHeight="1" x14ac:dyDescent="0.2">
      <c r="A876" s="21"/>
      <c r="B876" s="21"/>
      <c r="C876" s="21"/>
      <c r="D876" s="2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</row>
    <row r="877" spans="1:33" ht="15.75" customHeight="1" x14ac:dyDescent="0.2">
      <c r="A877" s="21"/>
      <c r="B877" s="21"/>
      <c r="C877" s="21"/>
      <c r="D877" s="2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</row>
    <row r="878" spans="1:33" ht="15.75" customHeight="1" x14ac:dyDescent="0.2">
      <c r="A878" s="21"/>
      <c r="B878" s="21"/>
      <c r="C878" s="21"/>
      <c r="D878" s="2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</row>
    <row r="879" spans="1:33" ht="15.75" customHeight="1" x14ac:dyDescent="0.2">
      <c r="A879" s="21"/>
      <c r="B879" s="21"/>
      <c r="C879" s="21"/>
      <c r="D879" s="2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</row>
    <row r="880" spans="1:33" ht="15.75" customHeight="1" x14ac:dyDescent="0.2">
      <c r="A880" s="21"/>
      <c r="B880" s="21"/>
      <c r="C880" s="21"/>
      <c r="D880" s="2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</row>
    <row r="881" spans="1:33" ht="15.75" customHeight="1" x14ac:dyDescent="0.2">
      <c r="A881" s="21"/>
      <c r="B881" s="21"/>
      <c r="C881" s="21"/>
      <c r="D881" s="2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</row>
    <row r="882" spans="1:33" ht="15.75" customHeight="1" x14ac:dyDescent="0.2">
      <c r="A882" s="21"/>
      <c r="B882" s="21"/>
      <c r="C882" s="21"/>
      <c r="D882" s="2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</row>
    <row r="883" spans="1:33" ht="15.75" customHeight="1" x14ac:dyDescent="0.2">
      <c r="A883" s="21"/>
      <c r="B883" s="21"/>
      <c r="C883" s="21"/>
      <c r="D883" s="2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</row>
    <row r="884" spans="1:33" ht="15.75" customHeight="1" x14ac:dyDescent="0.2">
      <c r="A884" s="21"/>
      <c r="B884" s="21"/>
      <c r="C884" s="21"/>
      <c r="D884" s="2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</row>
    <row r="885" spans="1:33" ht="15.75" customHeight="1" x14ac:dyDescent="0.2">
      <c r="A885" s="21"/>
      <c r="B885" s="21"/>
      <c r="C885" s="21"/>
      <c r="D885" s="2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</row>
    <row r="886" spans="1:33" ht="15.75" customHeight="1" x14ac:dyDescent="0.2">
      <c r="A886" s="21"/>
      <c r="B886" s="21"/>
      <c r="C886" s="21"/>
      <c r="D886" s="2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</row>
    <row r="887" spans="1:33" ht="15.75" customHeight="1" x14ac:dyDescent="0.2">
      <c r="A887" s="21"/>
      <c r="B887" s="21"/>
      <c r="C887" s="21"/>
      <c r="D887" s="2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</row>
    <row r="888" spans="1:33" ht="15.75" customHeight="1" x14ac:dyDescent="0.2">
      <c r="A888" s="21"/>
      <c r="B888" s="21"/>
      <c r="C888" s="21"/>
      <c r="D888" s="2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</row>
    <row r="889" spans="1:33" ht="15.75" customHeight="1" x14ac:dyDescent="0.2">
      <c r="A889" s="21"/>
      <c r="B889" s="21"/>
      <c r="C889" s="21"/>
      <c r="D889" s="2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</row>
    <row r="890" spans="1:33" ht="15.75" customHeight="1" x14ac:dyDescent="0.2">
      <c r="A890" s="21"/>
      <c r="B890" s="21"/>
      <c r="C890" s="21"/>
      <c r="D890" s="2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</row>
    <row r="891" spans="1:33" ht="15.75" customHeight="1" x14ac:dyDescent="0.2">
      <c r="A891" s="21"/>
      <c r="B891" s="21"/>
      <c r="C891" s="21"/>
      <c r="D891" s="2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</row>
    <row r="892" spans="1:33" ht="15.75" customHeight="1" x14ac:dyDescent="0.2">
      <c r="A892" s="21"/>
      <c r="B892" s="21"/>
      <c r="C892" s="21"/>
      <c r="D892" s="2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</row>
    <row r="893" spans="1:33" ht="15.75" customHeight="1" x14ac:dyDescent="0.2">
      <c r="A893" s="21"/>
      <c r="B893" s="21"/>
      <c r="C893" s="21"/>
      <c r="D893" s="2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</row>
    <row r="894" spans="1:33" ht="15.75" customHeight="1" x14ac:dyDescent="0.2">
      <c r="A894" s="21"/>
      <c r="B894" s="21"/>
      <c r="C894" s="21"/>
      <c r="D894" s="2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</row>
    <row r="895" spans="1:33" ht="15.75" customHeight="1" x14ac:dyDescent="0.2">
      <c r="A895" s="21"/>
      <c r="B895" s="21"/>
      <c r="C895" s="21"/>
      <c r="D895" s="2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</row>
    <row r="896" spans="1:33" ht="15.75" customHeight="1" x14ac:dyDescent="0.2">
      <c r="A896" s="21"/>
      <c r="B896" s="21"/>
      <c r="C896" s="21"/>
      <c r="D896" s="2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</row>
    <row r="897" spans="1:33" ht="15.75" customHeight="1" x14ac:dyDescent="0.2">
      <c r="A897" s="21"/>
      <c r="B897" s="21"/>
      <c r="C897" s="21"/>
      <c r="D897" s="2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</row>
    <row r="898" spans="1:33" ht="15.75" customHeight="1" x14ac:dyDescent="0.2">
      <c r="A898" s="21"/>
      <c r="B898" s="21"/>
      <c r="C898" s="21"/>
      <c r="D898" s="2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</row>
    <row r="899" spans="1:33" ht="15.75" customHeight="1" x14ac:dyDescent="0.2">
      <c r="A899" s="21"/>
      <c r="B899" s="21"/>
      <c r="C899" s="21"/>
      <c r="D899" s="2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</row>
    <row r="900" spans="1:33" ht="15.75" customHeight="1" x14ac:dyDescent="0.2">
      <c r="A900" s="21"/>
      <c r="B900" s="21"/>
      <c r="C900" s="21"/>
      <c r="D900" s="2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</row>
    <row r="901" spans="1:33" ht="15.75" customHeight="1" x14ac:dyDescent="0.2">
      <c r="A901" s="21"/>
      <c r="B901" s="21"/>
      <c r="C901" s="21"/>
      <c r="D901" s="2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</row>
    <row r="902" spans="1:33" ht="15.75" customHeight="1" x14ac:dyDescent="0.2">
      <c r="A902" s="21"/>
      <c r="B902" s="21"/>
      <c r="C902" s="21"/>
      <c r="D902" s="2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</row>
    <row r="903" spans="1:33" ht="15.75" customHeight="1" x14ac:dyDescent="0.2">
      <c r="A903" s="21"/>
      <c r="B903" s="21"/>
      <c r="C903" s="21"/>
      <c r="D903" s="2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</row>
    <row r="904" spans="1:33" ht="15.75" customHeight="1" x14ac:dyDescent="0.2">
      <c r="A904" s="21"/>
      <c r="B904" s="21"/>
      <c r="C904" s="21"/>
      <c r="D904" s="2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</row>
    <row r="905" spans="1:33" ht="15.75" customHeight="1" x14ac:dyDescent="0.2">
      <c r="A905" s="21"/>
      <c r="B905" s="21"/>
      <c r="C905" s="21"/>
      <c r="D905" s="2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</row>
    <row r="906" spans="1:33" ht="15.75" customHeight="1" x14ac:dyDescent="0.2">
      <c r="A906" s="21"/>
      <c r="B906" s="21"/>
      <c r="C906" s="21"/>
      <c r="D906" s="2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</row>
    <row r="907" spans="1:33" ht="15.75" customHeight="1" x14ac:dyDescent="0.2">
      <c r="A907" s="21"/>
      <c r="B907" s="21"/>
      <c r="C907" s="21"/>
      <c r="D907" s="2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</row>
    <row r="908" spans="1:33" ht="15.75" customHeight="1" x14ac:dyDescent="0.2">
      <c r="A908" s="21"/>
      <c r="B908" s="21"/>
      <c r="C908" s="21"/>
      <c r="D908" s="2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</row>
    <row r="909" spans="1:33" ht="15.75" customHeight="1" x14ac:dyDescent="0.2">
      <c r="A909" s="21"/>
      <c r="B909" s="21"/>
      <c r="C909" s="21"/>
      <c r="D909" s="2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</row>
    <row r="910" spans="1:33" ht="15.75" customHeight="1" x14ac:dyDescent="0.2">
      <c r="A910" s="21"/>
      <c r="B910" s="21"/>
      <c r="C910" s="21"/>
      <c r="D910" s="2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</row>
    <row r="911" spans="1:33" ht="15.75" customHeight="1" x14ac:dyDescent="0.2">
      <c r="A911" s="21"/>
      <c r="B911" s="21"/>
      <c r="C911" s="21"/>
      <c r="D911" s="2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</row>
    <row r="912" spans="1:33" ht="15.75" customHeight="1" x14ac:dyDescent="0.2">
      <c r="A912" s="21"/>
      <c r="B912" s="21"/>
      <c r="C912" s="21"/>
      <c r="D912" s="2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</row>
    <row r="913" spans="1:33" ht="15.75" customHeight="1" x14ac:dyDescent="0.2">
      <c r="A913" s="21"/>
      <c r="B913" s="21"/>
      <c r="C913" s="21"/>
      <c r="D913" s="2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</row>
    <row r="914" spans="1:33" ht="15.75" customHeight="1" x14ac:dyDescent="0.2">
      <c r="A914" s="21"/>
      <c r="B914" s="21"/>
      <c r="C914" s="21"/>
      <c r="D914" s="2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</row>
    <row r="915" spans="1:33" ht="15.75" customHeight="1" x14ac:dyDescent="0.2">
      <c r="A915" s="21"/>
      <c r="B915" s="21"/>
      <c r="C915" s="21"/>
      <c r="D915" s="2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</row>
    <row r="916" spans="1:33" ht="15.75" customHeight="1" x14ac:dyDescent="0.2">
      <c r="A916" s="21"/>
      <c r="B916" s="21"/>
      <c r="C916" s="21"/>
      <c r="D916" s="2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</row>
    <row r="917" spans="1:33" ht="15.75" customHeight="1" x14ac:dyDescent="0.2">
      <c r="A917" s="21"/>
      <c r="B917" s="21"/>
      <c r="C917" s="21"/>
      <c r="D917" s="2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</row>
    <row r="918" spans="1:33" ht="15.75" customHeight="1" x14ac:dyDescent="0.2">
      <c r="A918" s="21"/>
      <c r="B918" s="21"/>
      <c r="C918" s="21"/>
      <c r="D918" s="2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</row>
    <row r="919" spans="1:33" ht="15.75" customHeight="1" x14ac:dyDescent="0.2">
      <c r="A919" s="21"/>
      <c r="B919" s="21"/>
      <c r="C919" s="21"/>
      <c r="D919" s="2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</row>
    <row r="920" spans="1:33" ht="15.75" customHeight="1" x14ac:dyDescent="0.2">
      <c r="A920" s="21"/>
      <c r="B920" s="21"/>
      <c r="C920" s="21"/>
      <c r="D920" s="2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</row>
    <row r="921" spans="1:33" ht="15.75" customHeight="1" x14ac:dyDescent="0.2">
      <c r="A921" s="21"/>
      <c r="B921" s="21"/>
      <c r="C921" s="21"/>
      <c r="D921" s="2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</row>
    <row r="922" spans="1:33" ht="15.75" customHeight="1" x14ac:dyDescent="0.2">
      <c r="A922" s="21"/>
      <c r="B922" s="21"/>
      <c r="C922" s="21"/>
      <c r="D922" s="2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</row>
    <row r="923" spans="1:33" ht="15.75" customHeight="1" x14ac:dyDescent="0.2">
      <c r="A923" s="21"/>
      <c r="B923" s="21"/>
      <c r="C923" s="21"/>
      <c r="D923" s="2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</row>
    <row r="924" spans="1:33" ht="15.75" customHeight="1" x14ac:dyDescent="0.2">
      <c r="A924" s="21"/>
      <c r="B924" s="21"/>
      <c r="C924" s="21"/>
      <c r="D924" s="2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</row>
    <row r="925" spans="1:33" ht="15.75" customHeight="1" x14ac:dyDescent="0.2">
      <c r="A925" s="21"/>
      <c r="B925" s="21"/>
      <c r="C925" s="21"/>
      <c r="D925" s="2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</row>
    <row r="926" spans="1:33" ht="15.75" customHeight="1" x14ac:dyDescent="0.2">
      <c r="A926" s="21"/>
      <c r="B926" s="21"/>
      <c r="C926" s="21"/>
      <c r="D926" s="2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</row>
    <row r="927" spans="1:33" ht="15.75" customHeight="1" x14ac:dyDescent="0.2">
      <c r="A927" s="21"/>
      <c r="B927" s="21"/>
      <c r="C927" s="21"/>
      <c r="D927" s="2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</row>
    <row r="928" spans="1:33" ht="15.75" customHeight="1" x14ac:dyDescent="0.2">
      <c r="A928" s="21"/>
      <c r="B928" s="21"/>
      <c r="C928" s="21"/>
      <c r="D928" s="2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</row>
    <row r="929" spans="1:33" ht="15.75" customHeight="1" x14ac:dyDescent="0.2">
      <c r="A929" s="21"/>
      <c r="B929" s="21"/>
      <c r="C929" s="21"/>
      <c r="D929" s="2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</row>
    <row r="930" spans="1:33" ht="15.75" customHeight="1" x14ac:dyDescent="0.2">
      <c r="A930" s="21"/>
      <c r="B930" s="21"/>
      <c r="C930" s="21"/>
      <c r="D930" s="2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</row>
    <row r="931" spans="1:33" ht="15.75" customHeight="1" x14ac:dyDescent="0.2">
      <c r="A931" s="21"/>
      <c r="B931" s="21"/>
      <c r="C931" s="21"/>
      <c r="D931" s="2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</row>
    <row r="932" spans="1:33" ht="15.75" customHeight="1" x14ac:dyDescent="0.2">
      <c r="A932" s="21"/>
      <c r="B932" s="21"/>
      <c r="C932" s="21"/>
      <c r="D932" s="2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</row>
    <row r="933" spans="1:33" ht="15.75" customHeight="1" x14ac:dyDescent="0.2">
      <c r="A933" s="21"/>
      <c r="B933" s="21"/>
      <c r="C933" s="21"/>
      <c r="D933" s="2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</row>
    <row r="934" spans="1:33" ht="15.75" customHeight="1" x14ac:dyDescent="0.2">
      <c r="A934" s="21"/>
      <c r="B934" s="21"/>
      <c r="C934" s="21"/>
      <c r="D934" s="2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</row>
    <row r="935" spans="1:33" ht="15.75" customHeight="1" x14ac:dyDescent="0.2">
      <c r="A935" s="21"/>
      <c r="B935" s="21"/>
      <c r="C935" s="21"/>
      <c r="D935" s="2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</row>
    <row r="936" spans="1:33" ht="15.75" customHeight="1" x14ac:dyDescent="0.2">
      <c r="A936" s="21"/>
      <c r="B936" s="21"/>
      <c r="C936" s="21"/>
      <c r="D936" s="2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</row>
    <row r="937" spans="1:33" ht="15.75" customHeight="1" x14ac:dyDescent="0.2">
      <c r="A937" s="21"/>
      <c r="B937" s="21"/>
      <c r="C937" s="21"/>
      <c r="D937" s="2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</row>
    <row r="938" spans="1:33" ht="15.75" customHeight="1" x14ac:dyDescent="0.2">
      <c r="A938" s="21"/>
      <c r="B938" s="21"/>
      <c r="C938" s="21"/>
      <c r="D938" s="2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</row>
    <row r="939" spans="1:33" ht="15.75" customHeight="1" x14ac:dyDescent="0.2">
      <c r="A939" s="21"/>
      <c r="B939" s="21"/>
      <c r="C939" s="21"/>
      <c r="D939" s="2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</row>
    <row r="940" spans="1:33" ht="15.75" customHeight="1" x14ac:dyDescent="0.2">
      <c r="A940" s="21"/>
      <c r="B940" s="21"/>
      <c r="C940" s="21"/>
      <c r="D940" s="2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</row>
    <row r="941" spans="1:33" ht="15.75" customHeight="1" x14ac:dyDescent="0.2">
      <c r="A941" s="21"/>
      <c r="B941" s="21"/>
      <c r="C941" s="21"/>
      <c r="D941" s="2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</row>
    <row r="942" spans="1:33" ht="15.75" customHeight="1" x14ac:dyDescent="0.2">
      <c r="A942" s="21"/>
      <c r="B942" s="21"/>
      <c r="C942" s="21"/>
      <c r="D942" s="2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</row>
    <row r="943" spans="1:33" ht="15.75" customHeight="1" x14ac:dyDescent="0.2">
      <c r="A943" s="21"/>
      <c r="B943" s="21"/>
      <c r="C943" s="21"/>
      <c r="D943" s="2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</row>
    <row r="944" spans="1:33" ht="15.75" customHeight="1" x14ac:dyDescent="0.2">
      <c r="A944" s="21"/>
      <c r="B944" s="21"/>
      <c r="C944" s="21"/>
      <c r="D944" s="2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</row>
    <row r="945" spans="1:33" ht="15.75" customHeight="1" x14ac:dyDescent="0.2">
      <c r="A945" s="21"/>
      <c r="B945" s="21"/>
      <c r="C945" s="21"/>
      <c r="D945" s="2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</row>
    <row r="946" spans="1:33" ht="15.75" customHeight="1" x14ac:dyDescent="0.2">
      <c r="A946" s="21"/>
      <c r="B946" s="21"/>
      <c r="C946" s="21"/>
      <c r="D946" s="2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</row>
    <row r="947" spans="1:33" ht="15.75" customHeight="1" x14ac:dyDescent="0.2">
      <c r="A947" s="21"/>
      <c r="B947" s="21"/>
      <c r="C947" s="21"/>
      <c r="D947" s="2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</row>
    <row r="948" spans="1:33" ht="15.75" customHeight="1" x14ac:dyDescent="0.2">
      <c r="A948" s="21"/>
      <c r="B948" s="21"/>
      <c r="C948" s="21"/>
      <c r="D948" s="2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</row>
    <row r="949" spans="1:33" ht="15.75" customHeight="1" x14ac:dyDescent="0.2">
      <c r="A949" s="21"/>
      <c r="B949" s="21"/>
      <c r="C949" s="21"/>
      <c r="D949" s="2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</row>
    <row r="950" spans="1:33" ht="15.75" customHeight="1" x14ac:dyDescent="0.2">
      <c r="A950" s="21"/>
      <c r="B950" s="21"/>
      <c r="C950" s="21"/>
      <c r="D950" s="2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</row>
    <row r="951" spans="1:33" ht="15.75" customHeight="1" x14ac:dyDescent="0.2">
      <c r="A951" s="21"/>
      <c r="B951" s="21"/>
      <c r="C951" s="21"/>
      <c r="D951" s="2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</row>
    <row r="952" spans="1:33" ht="15.75" customHeight="1" x14ac:dyDescent="0.2">
      <c r="A952" s="21"/>
      <c r="B952" s="21"/>
      <c r="C952" s="21"/>
      <c r="D952" s="2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</row>
    <row r="953" spans="1:33" ht="15.75" customHeight="1" x14ac:dyDescent="0.2">
      <c r="A953" s="21"/>
      <c r="B953" s="21"/>
      <c r="C953" s="21"/>
      <c r="D953" s="2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</row>
    <row r="954" spans="1:33" ht="15.75" customHeight="1" x14ac:dyDescent="0.2">
      <c r="A954" s="21"/>
      <c r="B954" s="21"/>
      <c r="C954" s="21"/>
      <c r="D954" s="2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</row>
    <row r="955" spans="1:33" ht="15.75" customHeight="1" x14ac:dyDescent="0.2">
      <c r="A955" s="21"/>
      <c r="B955" s="21"/>
      <c r="C955" s="21"/>
      <c r="D955" s="2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</row>
    <row r="956" spans="1:33" ht="15.75" customHeight="1" x14ac:dyDescent="0.2">
      <c r="A956" s="21"/>
      <c r="B956" s="21"/>
      <c r="C956" s="21"/>
      <c r="D956" s="2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</row>
    <row r="957" spans="1:33" ht="15.75" customHeight="1" x14ac:dyDescent="0.2">
      <c r="A957" s="21"/>
      <c r="B957" s="21"/>
      <c r="C957" s="21"/>
      <c r="D957" s="2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</row>
    <row r="958" spans="1:33" ht="15.75" customHeight="1" x14ac:dyDescent="0.2">
      <c r="A958" s="21"/>
      <c r="B958" s="21"/>
      <c r="C958" s="21"/>
      <c r="D958" s="2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</row>
    <row r="959" spans="1:33" ht="15.75" customHeight="1" x14ac:dyDescent="0.2">
      <c r="A959" s="21"/>
      <c r="B959" s="21"/>
      <c r="C959" s="21"/>
      <c r="D959" s="2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</row>
    <row r="960" spans="1:33" ht="15.75" customHeight="1" x14ac:dyDescent="0.2">
      <c r="A960" s="21"/>
      <c r="B960" s="21"/>
      <c r="C960" s="21"/>
      <c r="D960" s="2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</row>
    <row r="961" spans="1:33" ht="15.75" customHeight="1" x14ac:dyDescent="0.2">
      <c r="A961" s="21"/>
      <c r="B961" s="21"/>
      <c r="C961" s="21"/>
      <c r="D961" s="2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</row>
    <row r="962" spans="1:33" ht="15.75" customHeight="1" x14ac:dyDescent="0.2">
      <c r="A962" s="21"/>
      <c r="B962" s="21"/>
      <c r="C962" s="21"/>
      <c r="D962" s="2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</row>
    <row r="963" spans="1:33" ht="15.75" customHeight="1" x14ac:dyDescent="0.2">
      <c r="A963" s="21"/>
      <c r="B963" s="21"/>
      <c r="C963" s="21"/>
      <c r="D963" s="2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</row>
    <row r="964" spans="1:33" ht="15.75" customHeight="1" x14ac:dyDescent="0.2">
      <c r="A964" s="21"/>
      <c r="B964" s="21"/>
      <c r="C964" s="21"/>
      <c r="D964" s="2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</row>
    <row r="965" spans="1:33" ht="15.75" customHeight="1" x14ac:dyDescent="0.2">
      <c r="A965" s="21"/>
      <c r="B965" s="21"/>
      <c r="C965" s="21"/>
      <c r="D965" s="2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</row>
    <row r="966" spans="1:33" ht="15.75" customHeight="1" x14ac:dyDescent="0.2">
      <c r="A966" s="21"/>
      <c r="B966" s="21"/>
      <c r="C966" s="21"/>
      <c r="D966" s="2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</row>
    <row r="967" spans="1:33" ht="15.75" customHeight="1" x14ac:dyDescent="0.2">
      <c r="A967" s="21"/>
      <c r="B967" s="21"/>
      <c r="C967" s="21"/>
      <c r="D967" s="2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</row>
    <row r="968" spans="1:33" ht="15.75" customHeight="1" x14ac:dyDescent="0.2">
      <c r="A968" s="21"/>
      <c r="B968" s="21"/>
      <c r="C968" s="21"/>
      <c r="D968" s="2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</row>
    <row r="969" spans="1:33" ht="15.75" customHeight="1" x14ac:dyDescent="0.2">
      <c r="A969" s="21"/>
      <c r="B969" s="21"/>
      <c r="C969" s="21"/>
      <c r="D969" s="2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</row>
    <row r="970" spans="1:33" ht="15.75" customHeight="1" x14ac:dyDescent="0.2">
      <c r="A970" s="21"/>
      <c r="B970" s="21"/>
      <c r="C970" s="21"/>
      <c r="D970" s="2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</row>
    <row r="971" spans="1:33" ht="15.75" customHeight="1" x14ac:dyDescent="0.2">
      <c r="A971" s="21"/>
      <c r="B971" s="21"/>
      <c r="C971" s="21"/>
      <c r="D971" s="2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</row>
    <row r="972" spans="1:33" ht="15.75" customHeight="1" x14ac:dyDescent="0.2">
      <c r="A972" s="21"/>
      <c r="B972" s="21"/>
      <c r="C972" s="21"/>
      <c r="D972" s="2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</row>
    <row r="973" spans="1:33" ht="15.75" customHeight="1" x14ac:dyDescent="0.2">
      <c r="A973" s="21"/>
      <c r="B973" s="21"/>
      <c r="C973" s="21"/>
      <c r="D973" s="2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</row>
    <row r="974" spans="1:33" ht="15.75" customHeight="1" x14ac:dyDescent="0.2">
      <c r="A974" s="21"/>
      <c r="B974" s="21"/>
      <c r="C974" s="21"/>
      <c r="D974" s="2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</row>
    <row r="975" spans="1:33" ht="15.75" customHeight="1" x14ac:dyDescent="0.2">
      <c r="A975" s="21"/>
      <c r="B975" s="21"/>
      <c r="C975" s="21"/>
      <c r="D975" s="2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</row>
    <row r="976" spans="1:33" ht="15.75" customHeight="1" x14ac:dyDescent="0.2">
      <c r="A976" s="21"/>
      <c r="B976" s="21"/>
      <c r="C976" s="21"/>
      <c r="D976" s="2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</row>
    <row r="977" spans="1:33" ht="15.75" customHeight="1" x14ac:dyDescent="0.2">
      <c r="A977" s="21"/>
      <c r="B977" s="21"/>
      <c r="C977" s="21"/>
      <c r="D977" s="2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</row>
    <row r="978" spans="1:33" ht="15.75" customHeight="1" x14ac:dyDescent="0.2">
      <c r="A978" s="21"/>
      <c r="B978" s="21"/>
      <c r="C978" s="21"/>
      <c r="D978" s="2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</row>
    <row r="979" spans="1:33" ht="15.75" customHeight="1" x14ac:dyDescent="0.2">
      <c r="A979" s="21"/>
      <c r="B979" s="21"/>
      <c r="C979" s="21"/>
      <c r="D979" s="2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</row>
    <row r="980" spans="1:33" ht="15.75" customHeight="1" x14ac:dyDescent="0.2">
      <c r="A980" s="21"/>
      <c r="B980" s="21"/>
      <c r="C980" s="21"/>
      <c r="D980" s="2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</row>
    <row r="981" spans="1:33" ht="15.75" customHeight="1" x14ac:dyDescent="0.2">
      <c r="A981" s="21"/>
      <c r="B981" s="21"/>
      <c r="C981" s="21"/>
      <c r="D981" s="2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</row>
    <row r="982" spans="1:33" ht="15.75" customHeight="1" x14ac:dyDescent="0.2">
      <c r="A982" s="21"/>
      <c r="B982" s="21"/>
      <c r="C982" s="21"/>
      <c r="D982" s="2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</row>
    <row r="983" spans="1:33" ht="15.75" customHeight="1" x14ac:dyDescent="0.2">
      <c r="A983" s="21"/>
      <c r="B983" s="21"/>
      <c r="C983" s="21"/>
      <c r="D983" s="2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</row>
    <row r="984" spans="1:33" ht="15.75" customHeight="1" x14ac:dyDescent="0.2">
      <c r="A984" s="21"/>
      <c r="B984" s="21"/>
      <c r="C984" s="21"/>
      <c r="D984" s="2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</row>
    <row r="985" spans="1:33" ht="15.75" customHeight="1" x14ac:dyDescent="0.2">
      <c r="A985" s="21"/>
      <c r="B985" s="21"/>
      <c r="C985" s="21"/>
      <c r="D985" s="2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</row>
    <row r="986" spans="1:33" ht="15.75" customHeight="1" x14ac:dyDescent="0.2">
      <c r="A986" s="21"/>
      <c r="B986" s="21"/>
      <c r="C986" s="21"/>
      <c r="D986" s="2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</row>
    <row r="987" spans="1:33" ht="15.75" customHeight="1" x14ac:dyDescent="0.2">
      <c r="A987" s="21"/>
      <c r="B987" s="21"/>
      <c r="C987" s="21"/>
      <c r="D987" s="2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</row>
    <row r="988" spans="1:33" ht="15.75" customHeight="1" x14ac:dyDescent="0.2">
      <c r="A988" s="21"/>
      <c r="B988" s="21"/>
      <c r="C988" s="21"/>
      <c r="D988" s="2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</row>
    <row r="989" spans="1:33" ht="15.75" customHeight="1" x14ac:dyDescent="0.2">
      <c r="A989" s="21"/>
      <c r="B989" s="21"/>
      <c r="C989" s="21"/>
      <c r="D989" s="2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</row>
    <row r="990" spans="1:33" ht="15.75" customHeight="1" x14ac:dyDescent="0.2">
      <c r="A990" s="21"/>
      <c r="B990" s="21"/>
      <c r="C990" s="21"/>
      <c r="D990" s="2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</row>
    <row r="991" spans="1:33" ht="15.75" customHeight="1" x14ac:dyDescent="0.2">
      <c r="A991" s="21"/>
      <c r="B991" s="21"/>
      <c r="C991" s="21"/>
      <c r="D991" s="2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</row>
    <row r="992" spans="1:33" ht="15.75" customHeight="1" x14ac:dyDescent="0.2">
      <c r="A992" s="21"/>
      <c r="B992" s="21"/>
      <c r="C992" s="21"/>
      <c r="D992" s="2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</row>
    <row r="993" spans="1:33" ht="15.75" customHeight="1" x14ac:dyDescent="0.2">
      <c r="A993" s="21"/>
      <c r="B993" s="21"/>
      <c r="C993" s="21"/>
      <c r="D993" s="2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</row>
    <row r="994" spans="1:33" ht="15.75" customHeight="1" x14ac:dyDescent="0.2">
      <c r="A994" s="21"/>
      <c r="B994" s="21"/>
      <c r="C994" s="21"/>
      <c r="D994" s="2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</row>
    <row r="995" spans="1:33" ht="15.75" customHeight="1" x14ac:dyDescent="0.2">
      <c r="A995" s="21"/>
      <c r="B995" s="21"/>
      <c r="C995" s="21"/>
      <c r="D995" s="2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</row>
    <row r="996" spans="1:33" ht="15.75" customHeight="1" x14ac:dyDescent="0.2">
      <c r="A996" s="21"/>
      <c r="B996" s="21"/>
      <c r="C996" s="21"/>
      <c r="D996" s="2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</row>
    <row r="997" spans="1:33" ht="15.75" customHeight="1" x14ac:dyDescent="0.2">
      <c r="A997" s="21"/>
      <c r="B997" s="21"/>
      <c r="C997" s="21"/>
      <c r="D997" s="2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</row>
    <row r="998" spans="1:33" ht="15.75" customHeight="1" x14ac:dyDescent="0.2">
      <c r="A998" s="21"/>
      <c r="B998" s="21"/>
      <c r="C998" s="21"/>
      <c r="D998" s="2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</row>
    <row r="999" spans="1:33" ht="15.75" customHeight="1" x14ac:dyDescent="0.2">
      <c r="A999" s="21"/>
      <c r="B999" s="21"/>
      <c r="C999" s="21"/>
      <c r="D999" s="2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</row>
    <row r="1000" spans="1:33" ht="15.75" customHeight="1" x14ac:dyDescent="0.2">
      <c r="A1000" s="21"/>
      <c r="B1000" s="21"/>
      <c r="C1000" s="21"/>
      <c r="D1000" s="2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</row>
  </sheetData>
  <pageMargins left="0.7" right="0.7" top="0.75" bottom="0.75" header="0" footer="0"/>
  <pageSetup orientation="landscape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3B9206-AC87-40E3-957F-B0AF82162AE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About</vt:lpstr>
      <vt:lpstr>HDVs and Motorcycles</vt:lpstr>
      <vt:lpstr>Population</vt:lpstr>
      <vt:lpstr>LDVs</vt:lpstr>
      <vt:lpstr>Rail</vt:lpstr>
      <vt:lpstr>Aircraft</vt:lpstr>
      <vt:lpstr>Ships</vt:lpstr>
      <vt:lpstr>BCDTRtSY-psgr</vt:lpstr>
      <vt:lpstr>BCDTRtSY-frgt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Mary Francis Swint</cp:lastModifiedBy>
  <dcterms:created xsi:type="dcterms:W3CDTF">2023-11-08T03:45:22Z</dcterms:created>
  <dcterms:modified xsi:type="dcterms:W3CDTF">2025-10-28T19:31:17Z</dcterms:modified>
</cp:coreProperties>
</file>