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6C0430B0-D17C-4499-AA2B-5E80B8AEDA9E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bout" sheetId="1" r:id="rId1"/>
    <sheet name="HDVs and Motorcycles" sheetId="2" r:id="rId2"/>
    <sheet name="Population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9" l="1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B21" i="9" l="1"/>
  <c r="B26" i="9" s="1" a="1"/>
  <c r="B26" i="9" s="1"/>
  <c r="C26" i="9" a="1"/>
  <c r="C26" i="9" s="1"/>
  <c r="Z26" i="9" a="1"/>
  <c r="Z26" i="9" s="1"/>
  <c r="AA26" i="9" a="1"/>
  <c r="AA26" i="9"/>
  <c r="AB26" i="9" a="1"/>
  <c r="AB26" i="9" s="1"/>
  <c r="Y26" i="9" a="1"/>
  <c r="Y26" i="9" s="1"/>
  <c r="U26" i="9" a="1"/>
  <c r="U26" i="9"/>
  <c r="V26" i="9" a="1"/>
  <c r="V26" i="9"/>
  <c r="W26" i="9" a="1"/>
  <c r="W26" i="9"/>
  <c r="T26" i="9" a="1"/>
  <c r="T26" i="9" s="1"/>
  <c r="P26" i="9" a="1"/>
  <c r="P26" i="9" s="1"/>
  <c r="Q26" i="9" a="1"/>
  <c r="Q26" i="9"/>
  <c r="R26" i="9" a="1"/>
  <c r="R26" i="9" s="1"/>
  <c r="O26" i="9" a="1"/>
  <c r="O26" i="9" s="1"/>
  <c r="K26" i="9" a="1"/>
  <c r="K26" i="9"/>
  <c r="L26" i="9" a="1"/>
  <c r="L26" i="9"/>
  <c r="M26" i="9" a="1"/>
  <c r="M26" i="9"/>
  <c r="J26" i="9" a="1"/>
  <c r="J26" i="9"/>
  <c r="F26" i="9" a="1"/>
  <c r="F26" i="9" s="1"/>
  <c r="G26" i="9" a="1"/>
  <c r="G26" i="9" s="1"/>
  <c r="H26" i="9" a="1"/>
  <c r="H26" i="9" s="1"/>
  <c r="E26" i="9" a="1"/>
  <c r="E26" i="9"/>
  <c r="N26" i="9"/>
  <c r="I26" i="9"/>
  <c r="D26" i="9"/>
  <c r="A26" i="9" l="1" a="1"/>
  <c r="A26" i="9" s="1"/>
  <c r="C5" i="3" l="1"/>
  <c r="D5" i="3"/>
  <c r="E5" i="3"/>
  <c r="F5" i="3"/>
  <c r="B5" i="3"/>
  <c r="C36" i="3"/>
  <c r="D36" i="3"/>
  <c r="E36" i="3"/>
  <c r="F36" i="3"/>
  <c r="B36" i="3"/>
  <c r="G20" i="2"/>
  <c r="G29" i="2"/>
  <c r="D32" i="2"/>
  <c r="E32" i="2"/>
  <c r="F32" i="2"/>
  <c r="G32" i="2"/>
  <c r="C18" i="2" s="1"/>
  <c r="H32" i="2"/>
  <c r="D18" i="2" s="1"/>
  <c r="I32" i="2"/>
  <c r="E18" i="2" s="1"/>
  <c r="J32" i="2"/>
  <c r="F18" i="2" s="1"/>
  <c r="K32" i="2"/>
  <c r="G18" i="2" s="1"/>
  <c r="C32" i="2"/>
  <c r="C19" i="2"/>
  <c r="D19" i="2"/>
  <c r="E19" i="2"/>
  <c r="F19" i="2"/>
  <c r="G19" i="2"/>
  <c r="H19" i="2"/>
  <c r="J12" i="4"/>
  <c r="K12" i="4" s="1"/>
  <c r="L12" i="4" s="1"/>
  <c r="I12" i="4"/>
  <c r="F18" i="4"/>
  <c r="G18" i="4"/>
  <c r="H18" i="4"/>
  <c r="E18" i="4"/>
  <c r="D18" i="4"/>
  <c r="C17" i="4"/>
  <c r="M6" i="4"/>
  <c r="M5" i="4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H18" i="2" l="1" a="1"/>
  <c r="H18" i="2" s="1"/>
  <c r="D29" i="2"/>
  <c r="D20" i="2" s="1"/>
  <c r="E29" i="2"/>
  <c r="E20" i="2" s="1"/>
  <c r="F29" i="2"/>
  <c r="F20" i="2" s="1"/>
  <c r="C29" i="2"/>
  <c r="C20" i="2" s="1"/>
  <c r="K11" i="6" l="1" a="1"/>
  <c r="K11" i="6" s="1"/>
  <c r="K3" i="6" l="1" a="1"/>
  <c r="K3" i="6"/>
  <c r="K4" i="6" a="1"/>
  <c r="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W8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R9" i="5"/>
  <c r="AC26" i="9"/>
  <c r="X26" i="9"/>
  <c r="S26" i="9"/>
  <c r="N5" i="4" l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N6" i="4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12" i="4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I18" i="2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B5" i="5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B6" i="5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L4" i="6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G5" i="3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L11" i="6"/>
  <c r="K21" i="6"/>
  <c r="L3" i="6"/>
  <c r="L20" i="6" s="1"/>
  <c r="K20" i="6"/>
  <c r="AA6" i="5"/>
  <c r="AA5" i="5"/>
  <c r="F23" i="9"/>
  <c r="G23" i="9"/>
  <c r="H23" i="9"/>
  <c r="E23" i="9"/>
  <c r="D22" i="9"/>
  <c r="E22" i="9"/>
  <c r="F22" i="9"/>
  <c r="G22" i="9"/>
  <c r="H22" i="9"/>
  <c r="C22" i="9"/>
  <c r="H21" i="9"/>
  <c r="G21" i="9"/>
  <c r="F21" i="9"/>
  <c r="E21" i="9"/>
  <c r="D21" i="9"/>
  <c r="C21" i="9"/>
  <c r="M3" i="6" l="1"/>
  <c r="N3" i="6" s="1"/>
  <c r="AB8" i="5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A12" i="5" s="1"/>
  <c r="AG4" i="8" s="1"/>
  <c r="M11" i="6"/>
  <c r="L21" i="6"/>
  <c r="M3" i="3" a="1"/>
  <c r="M3" i="3" s="1"/>
  <c r="L3" i="3" a="1"/>
  <c r="L3" i="3" s="1"/>
  <c r="K3" i="3" a="1"/>
  <c r="K3" i="3" s="1"/>
  <c r="J3" i="3" a="1"/>
  <c r="J3" i="3" s="1"/>
  <c r="I3" i="3" a="1"/>
  <c r="I3" i="3" s="1"/>
  <c r="H3" i="3" a="1"/>
  <c r="H3" i="3" s="1"/>
  <c r="G3" i="3" a="1"/>
  <c r="G3" i="3" s="1"/>
  <c r="B4" i="8"/>
  <c r="D2" i="7"/>
  <c r="E6" i="6"/>
  <c r="E7" i="6" s="1"/>
  <c r="D6" i="6"/>
  <c r="D7" i="6" s="1"/>
  <c r="C6" i="6"/>
  <c r="C7" i="6" s="1"/>
  <c r="B6" i="6"/>
  <c r="B7" i="6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A12" i="5"/>
  <c r="G4" i="8" s="1"/>
  <c r="Z12" i="5"/>
  <c r="F4" i="8" s="1"/>
  <c r="Y12" i="5"/>
  <c r="E4" i="8" s="1"/>
  <c r="X12" i="5"/>
  <c r="D4" i="8" s="1"/>
  <c r="W12" i="5"/>
  <c r="C4" i="8" s="1"/>
  <c r="AY7" i="5"/>
  <c r="AY11" i="5" s="1"/>
  <c r="AE4" i="7" s="1"/>
  <c r="AP7" i="5"/>
  <c r="AP11" i="5" s="1"/>
  <c r="V4" i="7" s="1"/>
  <c r="AO7" i="5"/>
  <c r="AO11" i="5" s="1"/>
  <c r="U4" i="7" s="1"/>
  <c r="AE7" i="5"/>
  <c r="AE11" i="5" s="1"/>
  <c r="K4" i="7" s="1"/>
  <c r="V7" i="5"/>
  <c r="V11" i="5" s="1"/>
  <c r="B4" i="7" s="1"/>
  <c r="U7" i="5"/>
  <c r="U11" i="5" s="1"/>
  <c r="T7" i="5"/>
  <c r="T11" i="5" s="1"/>
  <c r="S7" i="5"/>
  <c r="S11" i="5" s="1"/>
  <c r="R7" i="5"/>
  <c r="R11" i="5" s="1"/>
  <c r="BA7" i="5"/>
  <c r="BA11" i="5" s="1"/>
  <c r="AG4" i="7" s="1"/>
  <c r="AZ7" i="5"/>
  <c r="AZ11" i="5" s="1"/>
  <c r="AF4" i="7" s="1"/>
  <c r="AR7" i="5"/>
  <c r="AR11" i="5" s="1"/>
  <c r="X4" i="7" s="1"/>
  <c r="AK7" i="5"/>
  <c r="AK11" i="5" s="1"/>
  <c r="Q4" i="7" s="1"/>
  <c r="AJ7" i="5"/>
  <c r="AJ11" i="5" s="1"/>
  <c r="P4" i="7" s="1"/>
  <c r="AI7" i="5"/>
  <c r="AI11" i="5" s="1"/>
  <c r="O4" i="7" s="1"/>
  <c r="AH7" i="5"/>
  <c r="AH11" i="5" s="1"/>
  <c r="N4" i="7" s="1"/>
  <c r="AG7" i="5"/>
  <c r="AG11" i="5" s="1"/>
  <c r="M4" i="7" s="1"/>
  <c r="AF7" i="5"/>
  <c r="AF11" i="5" s="1"/>
  <c r="L4" i="7" s="1"/>
  <c r="Z7" i="5"/>
  <c r="Z11" i="5" s="1"/>
  <c r="F4" i="7" s="1"/>
  <c r="Y7" i="5"/>
  <c r="Y11" i="5" s="1"/>
  <c r="E4" i="7" s="1"/>
  <c r="X7" i="5"/>
  <c r="X11" i="5" s="1"/>
  <c r="D4" i="7" s="1"/>
  <c r="AX7" i="5"/>
  <c r="AX11" i="5" s="1"/>
  <c r="AD4" i="7" s="1"/>
  <c r="AW7" i="5"/>
  <c r="AW11" i="5" s="1"/>
  <c r="AC4" i="7" s="1"/>
  <c r="AV7" i="5"/>
  <c r="AV11" i="5" s="1"/>
  <c r="AB4" i="7" s="1"/>
  <c r="AU7" i="5"/>
  <c r="AU11" i="5" s="1"/>
  <c r="AA4" i="7" s="1"/>
  <c r="AT7" i="5"/>
  <c r="AT11" i="5" s="1"/>
  <c r="Z4" i="7" s="1"/>
  <c r="AS7" i="5"/>
  <c r="AS11" i="5" s="1"/>
  <c r="Y4" i="7" s="1"/>
  <c r="AQ7" i="5"/>
  <c r="AQ11" i="5" s="1"/>
  <c r="W4" i="7" s="1"/>
  <c r="AN7" i="5"/>
  <c r="AN11" i="5" s="1"/>
  <c r="T4" i="7" s="1"/>
  <c r="AM7" i="5"/>
  <c r="AM11" i="5" s="1"/>
  <c r="S4" i="7" s="1"/>
  <c r="AL7" i="5"/>
  <c r="AL11" i="5" s="1"/>
  <c r="R4" i="7" s="1"/>
  <c r="AD7" i="5"/>
  <c r="AD11" i="5" s="1"/>
  <c r="J4" i="7" s="1"/>
  <c r="AC7" i="5"/>
  <c r="AC11" i="5" s="1"/>
  <c r="I4" i="7" s="1"/>
  <c r="AB7" i="5"/>
  <c r="AB11" i="5" s="1"/>
  <c r="H4" i="7" s="1"/>
  <c r="W7" i="5"/>
  <c r="W11" i="5" s="1"/>
  <c r="C4" i="7" s="1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B5" i="7" s="1"/>
  <c r="F7" i="4"/>
  <c r="F8" i="4" s="1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M4" i="3"/>
  <c r="L4" i="3"/>
  <c r="K4" i="3"/>
  <c r="J4" i="3"/>
  <c r="I4" i="3"/>
  <c r="H4" i="3"/>
  <c r="G4" i="3"/>
  <c r="F4" i="3"/>
  <c r="E4" i="3"/>
  <c r="D4" i="3"/>
  <c r="C4" i="3"/>
  <c r="C2" i="7" s="1"/>
  <c r="B4" i="3"/>
  <c r="F2" i="7"/>
  <c r="B3" i="7"/>
  <c r="H14" i="2"/>
  <c r="H13" i="2"/>
  <c r="H12" i="2"/>
  <c r="M20" i="6" l="1"/>
  <c r="AO12" i="5"/>
  <c r="U4" i="8" s="1"/>
  <c r="AJ12" i="5"/>
  <c r="P4" i="8" s="1"/>
  <c r="AL12" i="5"/>
  <c r="R4" i="8" s="1"/>
  <c r="AP12" i="5"/>
  <c r="V4" i="8" s="1"/>
  <c r="AQ12" i="5"/>
  <c r="W4" i="8" s="1"/>
  <c r="AE12" i="5"/>
  <c r="K4" i="8" s="1"/>
  <c r="AH12" i="5"/>
  <c r="N4" i="8" s="1"/>
  <c r="AM12" i="5"/>
  <c r="S4" i="8" s="1"/>
  <c r="AB12" i="5"/>
  <c r="H4" i="8" s="1"/>
  <c r="AC12" i="5"/>
  <c r="I4" i="8" s="1"/>
  <c r="AD12" i="5"/>
  <c r="J4" i="8" s="1"/>
  <c r="AF12" i="5"/>
  <c r="L4" i="8" s="1"/>
  <c r="AG12" i="5"/>
  <c r="M4" i="8" s="1"/>
  <c r="AK12" i="5"/>
  <c r="Q4" i="8" s="1"/>
  <c r="AN12" i="5"/>
  <c r="T4" i="8" s="1"/>
  <c r="AI12" i="5"/>
  <c r="O4" i="8" s="1"/>
  <c r="AU12" i="5"/>
  <c r="AA4" i="8" s="1"/>
  <c r="AY12" i="5"/>
  <c r="AE4" i="8" s="1"/>
  <c r="AR12" i="5"/>
  <c r="X4" i="8" s="1"/>
  <c r="AS12" i="5"/>
  <c r="Y4" i="8" s="1"/>
  <c r="AT12" i="5"/>
  <c r="Z4" i="8" s="1"/>
  <c r="AV12" i="5"/>
  <c r="AB4" i="8" s="1"/>
  <c r="AW12" i="5"/>
  <c r="AC4" i="8" s="1"/>
  <c r="AX12" i="5"/>
  <c r="AD4" i="8" s="1"/>
  <c r="AZ12" i="5"/>
  <c r="AF4" i="8" s="1"/>
  <c r="AA13" i="4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C8" i="4" s="1"/>
  <c r="X5" i="7" s="1"/>
  <c r="AA8" i="4"/>
  <c r="V5" i="7" s="1"/>
  <c r="S8" i="4"/>
  <c r="N5" i="7" s="1"/>
  <c r="X8" i="4"/>
  <c r="S5" i="7" s="1"/>
  <c r="V8" i="4"/>
  <c r="Q5" i="7" s="1"/>
  <c r="W8" i="4"/>
  <c r="R5" i="7" s="1"/>
  <c r="H8" i="4"/>
  <c r="C5" i="7" s="1"/>
  <c r="C8" i="4"/>
  <c r="J8" i="4"/>
  <c r="E5" i="7" s="1"/>
  <c r="AD8" i="4"/>
  <c r="Y5" i="7" s="1"/>
  <c r="P8" i="4"/>
  <c r="K5" i="7" s="1"/>
  <c r="AJ8" i="4"/>
  <c r="AE5" i="7" s="1"/>
  <c r="L7" i="4"/>
  <c r="L8" i="4" s="1"/>
  <c r="G5" i="7" s="1"/>
  <c r="Q13" i="4"/>
  <c r="R7" i="4"/>
  <c r="R8" i="4" s="1"/>
  <c r="M5" i="7" s="1"/>
  <c r="AI8" i="4"/>
  <c r="AD5" i="7" s="1"/>
  <c r="I8" i="4"/>
  <c r="D5" i="7" s="1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O13" i="4"/>
  <c r="F3" i="8"/>
  <c r="F2" i="8" s="1"/>
  <c r="E3" i="8"/>
  <c r="E2" i="8" s="1"/>
  <c r="C3" i="8"/>
  <c r="C2" i="8" s="1"/>
  <c r="J13" i="4"/>
  <c r="E5" i="8" s="1"/>
  <c r="B6" i="8"/>
  <c r="R13" i="4"/>
  <c r="B6" i="7"/>
  <c r="W13" i="4"/>
  <c r="AE13" i="4"/>
  <c r="AA7" i="5"/>
  <c r="AA11" i="5" s="1"/>
  <c r="G4" i="7" s="1"/>
  <c r="AF7" i="4"/>
  <c r="AF8" i="4" s="1"/>
  <c r="AA5" i="7" s="1"/>
  <c r="AI13" i="4"/>
  <c r="AK13" i="4"/>
  <c r="AB7" i="4"/>
  <c r="AB8" i="4" s="1"/>
  <c r="W5" i="7" s="1"/>
  <c r="T13" i="4"/>
  <c r="D3" i="8"/>
  <c r="D2" i="8" s="1"/>
  <c r="U13" i="4"/>
  <c r="P13" i="4"/>
  <c r="X13" i="4"/>
  <c r="AB13" i="4"/>
  <c r="Z13" i="4"/>
  <c r="Y13" i="4"/>
  <c r="V13" i="4"/>
  <c r="C13" i="4"/>
  <c r="S13" i="4"/>
  <c r="AJ13" i="4"/>
  <c r="AC13" i="4"/>
  <c r="I13" i="4"/>
  <c r="D5" i="8" s="1"/>
  <c r="AD13" i="4"/>
  <c r="E2" i="7"/>
  <c r="AF13" i="4"/>
  <c r="AG13" i="4"/>
  <c r="AH13" i="4"/>
  <c r="D8" i="4"/>
  <c r="M13" i="4"/>
  <c r="E13" i="4"/>
  <c r="L13" i="4"/>
  <c r="G5" i="8" s="1"/>
  <c r="K7" i="4"/>
  <c r="K8" i="4" s="1"/>
  <c r="F5" i="7" s="1"/>
  <c r="AE7" i="4"/>
  <c r="AE8" i="4" s="1"/>
  <c r="Z5" i="7" s="1"/>
  <c r="E8" i="4"/>
  <c r="N13" i="4"/>
  <c r="O5" i="8" l="1"/>
  <c r="P19" i="2"/>
  <c r="Z5" i="8"/>
  <c r="AA19" i="2"/>
  <c r="M5" i="8"/>
  <c r="N19" i="2"/>
  <c r="M3" i="8" s="1"/>
  <c r="M2" i="8" s="1"/>
  <c r="AB5" i="8"/>
  <c r="AC19" i="2"/>
  <c r="AB3" i="8" s="1"/>
  <c r="AB2" i="8" s="1"/>
  <c r="AA5" i="8"/>
  <c r="AB19" i="2"/>
  <c r="X5" i="8"/>
  <c r="Y19" i="2"/>
  <c r="L5" i="8"/>
  <c r="M19" i="2"/>
  <c r="L3" i="8" s="1"/>
  <c r="L2" i="8" s="1"/>
  <c r="P5" i="8"/>
  <c r="Q19" i="2"/>
  <c r="H5" i="8"/>
  <c r="I19" i="2"/>
  <c r="H3" i="8" s="1"/>
  <c r="H2" i="8" s="1"/>
  <c r="AC5" i="8"/>
  <c r="AD19" i="2"/>
  <c r="AF5" i="8"/>
  <c r="AG19" i="2"/>
  <c r="AD5" i="8"/>
  <c r="AE19" i="2"/>
  <c r="Y5" i="8"/>
  <c r="Z19" i="2"/>
  <c r="R5" i="8"/>
  <c r="S19" i="2"/>
  <c r="R3" i="8" s="1"/>
  <c r="R2" i="8" s="1"/>
  <c r="AE5" i="8"/>
  <c r="AF19" i="2"/>
  <c r="N5" i="8"/>
  <c r="O19" i="2"/>
  <c r="Q5" i="8"/>
  <c r="R19" i="2"/>
  <c r="T5" i="8"/>
  <c r="U19" i="2"/>
  <c r="T3" i="8" s="1"/>
  <c r="T2" i="8" s="1"/>
  <c r="I5" i="8"/>
  <c r="J19" i="2"/>
  <c r="I3" i="8" s="1"/>
  <c r="I2" i="8" s="1"/>
  <c r="U5" i="8"/>
  <c r="V19" i="2"/>
  <c r="W5" i="8"/>
  <c r="X19" i="2"/>
  <c r="J5" i="8"/>
  <c r="K19" i="2"/>
  <c r="J3" i="8" s="1"/>
  <c r="J2" i="8" s="1"/>
  <c r="S5" i="8"/>
  <c r="T19" i="2"/>
  <c r="AG5" i="8"/>
  <c r="AH19" i="2"/>
  <c r="AG3" i="8" s="1"/>
  <c r="AG2" i="8" s="1"/>
  <c r="K5" i="8"/>
  <c r="L19" i="2"/>
  <c r="K3" i="8" s="1"/>
  <c r="K2" i="8" s="1"/>
  <c r="V5" i="8"/>
  <c r="W19" i="2"/>
  <c r="V3" i="8" s="1"/>
  <c r="V2" i="8" s="1"/>
  <c r="K7" i="7"/>
  <c r="Q7" i="7"/>
  <c r="L7" i="7"/>
  <c r="H7" i="7"/>
  <c r="I7" i="7"/>
  <c r="G3" i="8"/>
  <c r="G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O11" i="6"/>
  <c r="N21" i="6"/>
  <c r="P3" i="6"/>
  <c r="O20" i="6"/>
  <c r="G2" i="7"/>
  <c r="J7" i="7"/>
  <c r="C6" i="8"/>
  <c r="F7" i="7"/>
  <c r="C7" i="7"/>
  <c r="E7" i="7"/>
  <c r="C6" i="7"/>
  <c r="D7" i="7"/>
  <c r="G7" i="7"/>
  <c r="Y3" i="8" l="1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<sst xmlns="http://schemas.openxmlformats.org/spreadsheetml/2006/main" count="338" uniqueCount="276">
  <si>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</si>
  <si>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</si>
  <si>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</si>
  <si>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</si>
  <si>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</si>
  <si>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</si>
  <si>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</si>
  <si>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</si>
  <si>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</si>
  <si>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</si>
  <si>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</si>
  <si>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</si>
  <si>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</si>
  <si>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</si>
  <si>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</si>
  <si>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</si>
  <si>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</si>
  <si>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</si>
  <si>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</si>
  <si>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</si>
  <si>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</si>
  <si>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</si>
  <si>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</si>
  <si>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</si>
  <si>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</si>
  <si>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</si>
  <si>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</si>
  <si>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</si>
  <si>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</si>
  <si>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</si>
  <si>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</si>
  <si>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</si>
  <si>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</si>
  <si>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</si>
  <si>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</si>
  <si>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</si>
  <si>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</si>
  <si>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</si>
  <si>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</si>
  <si>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</si>
  <si>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</si>
  <si>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</si>
  <si>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</si>
  <si>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</si>
  <si>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</si>
  <si>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</si>
  <si>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</si>
  <si>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</si>
  <si>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</si>
  <si>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</si>
  <si>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</si>
  <si>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</si>
  <si>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</si>
  <si>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</si>
  <si>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</si>
  <si>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</si>
  <si>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</si>
  <si>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</si>
  <si>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</si>
  <si>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</si>
  <si>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</si>
  <si>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</si>
  <si>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</si>
  <si>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</si>
  <si>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</si>
  <si>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</si>
  <si>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</si>
  <si>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</si>
  <si>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</si>
  <si>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</si>
  <si>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</si>
  <si>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</si>
  <si>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</si>
  <si>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</si>
  <si>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</si>
  <si>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</si>
  <si>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</si>
  <si>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</si>
  <si>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</si>
  <si>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</si>
  <si>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</si>
  <si>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</si>
  <si>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</si>
  <si>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</si>
  <si>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</si>
  <si>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</si>
  <si>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</si>
  <si>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</si>
  <si>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</si>
  <si>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</si>
  <si>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</si>
  <si>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</si>
  <si>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</si>
  <si>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</si>
  <si>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</si>
  <si>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</si>
  <si>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</si>
  <si>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</si>
  <si>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</si>
  <si>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</si>
  <si>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</si>
  <si>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</si>
  <si>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</si>
  <si>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</si>
  <si>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</si>
  <si>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</si>
  <si>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</si>
  <si>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</si>
  <si>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</si>
  <si>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</si>
  <si>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</si>
  <si>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</si>
  <si>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</si>
  <si>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</si>
  <si>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</si>
  <si>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</si>
  <si>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</si>
  <si>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</si>
  <si>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</si>
  <si>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</si>
  <si>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</si>
  <si>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</si>
  <si>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</si>
  <si>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</si>
  <si>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</si>
  <si>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</si>
  <si>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</si>
  <si>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</si>
  <si>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</si>
  <si>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</si>
  <si>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</si>
  <si>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</si>
  <si>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</si>
  <si>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</si>
  <si>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</si>
  <si>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</si>
  <si>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</si>
  <si>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</si>
  <si>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</si>
  <si>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</si>
  <si>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</si>
  <si>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</si>
  <si>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</si>
  <si>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</si>
  <si>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</si>
  <si>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</si>
  <si>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</si>
  <si>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</si>
  <si>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</si>
  <si>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</si>
  <si>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</si>
  <si>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</si>
  <si>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</si>
  <si>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</si>
  <si>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</si>
  <si>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</si>
  <si>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</si>
  <si>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</si>
  <si>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</si>
  <si>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</si>
  <si>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</si>
  <si>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</si>
  <si>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</si>
  <si>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</si>
  <si>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</si>
  <si>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</si>
  <si>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</si>
  <si>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</si>
  <si>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</si>
  <si>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</si>
  <si>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</si>
  <si>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</si>
  <si>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</si>
  <si>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</si>
  <si>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</si>
  <si>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</si>
  <si>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</si>
  <si>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</si>
  <si>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</si>
  <si>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</si>
  <si>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</si>
  <si>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</si>
  <si>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</si>
  <si>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</si>
  <si>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</si>
  <si>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</si>
  <si>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</si>
  <si>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</si>
  <si>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</si>
  <si>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</si>
  <si>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</si>
  <si>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</si>
  <si>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</si>
  <si>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</si>
  <si>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</si>
  <si>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</si>
  <si>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</si>
  <si>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</si>
  <si>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</si>
  <si>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</si>
  <si>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</si>
  <si>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</si>
  <si>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</si>
  <si>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</si>
  <si>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</si>
  <si>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</si>
  <si>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</si>
  <si>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</si>
  <si>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</si>
  <si>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</si>
  <si>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</si>
  <si>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</si>
  <si>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</si>
  <si>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</si>
  <si>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</si>
  <si>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</si>
  <si>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</si>
  <si>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</si>
  <si>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</si>
  <si>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</si>
  <si>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</si>
  <si>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</si>
  <si>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</si>
  <si>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</si>
  <si>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</si>
  <si>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</si>
  <si>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</si>
  <si>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</si>
  <si>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</si>
  <si>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</si>
  <si>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</si>
  <si>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</si>
  <si>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</si>
  <si>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</si>
  <si>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</si>
  <si>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</si>
  <si>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</si>
  <si>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</si>
  <si>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</si>
  <si>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</si>
  <si>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</si>
  <si>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</si>
  <si>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</si>
  <si>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</si>
  <si>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</si>
  <si>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</si>
  <si>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</si>
  <si>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</si>
  <si>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</si>
  <si>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</si>
  <si>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</si>
  <si>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</si>
  <si>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</si>
  <si>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</si>
  <si>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</si>
  <si>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</si>
  <si>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</si>
  <si>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</si>
  <si>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</si>
  <si>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</si>
  <si>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</si>
  <si>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</si>
  <si>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</si>
  <si>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</si>
  <si>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</si>
  <si>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</si>
  <si>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</si>
  <si>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</si>
  <si>
    <t>Assume HDV freight follows same trend as rail freight</t>
  </si>
  <si>
    <t>Used passenger rail growth rates along with number of busses to estimate HDV passenger growth</t>
  </si>
  <si>
    <t>Buses with rail passenger growth rate</t>
  </si>
  <si>
    <t>Motor Gasoline Consumption (Mb/d)</t>
  </si>
  <si>
    <t>https://www.eia.gov/international/data/country/IDN/petroleum-and-other-liquids/annual-refined-petroleum-products-consumption?pd=5&amp;p=0000001001vg0000000000000000000000000000000000g&amp;u=0&amp;f=A&amp;v=mapbubble&amp;a=-&amp;i=none&amp;vo=value&amp;t=C&amp;g=none&amp;l=249--104&amp;s=94694400000&amp;e=1704067200000</t>
  </si>
  <si>
    <t>Assume motorbike growth follows trend of motor gasoline consumption through 2023 and then  follow population trend through rest of time series</t>
  </si>
  <si>
    <t>Indonesia is assumed have GDP per capita grow at 3.2% per year through 2050</t>
  </si>
  <si>
    <t>https://www.pwc.com/gx/en/world-2050/assets/pwc-the-world-in-2050-full-report-feb-2017.pdf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</si>
</sst>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1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1" xfId="0" applyFont="1" applyBorder="1"/>
    <xf numFmtId="0" fontId="32" fillId="8" borderId="1" xfId="0" applyFont="1" applyFill="1" applyBorder="1" applyAlignment="1">
      <alignment vertical="center"/>
    </xf>
    <xf numFmtId="0" fontId="30" fillId="9" borderId="16" xfId="0" applyFont="1" applyFill="1" applyBorder="1" applyAlignment="1">
      <alignment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7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31" fillId="8" borderId="20" xfId="0" applyFont="1" applyFill="1" applyBorder="1" applyAlignment="1">
      <alignment horizontal="left"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2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 wrapText="1"/>
    </xf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  <xf numFmtId="0" fontId="19" fillId="0" borderId="3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152400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5240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6" sqref="B26"/>
    </sheetView>
  </sheetViews>
  <sheetFormatPr defaultColWidth="12.5703125" defaultRowHeight="15" customHeight="1" x14ac:dyDescent="0.2"/>
  <cols>
    <col min="1" max="1" width="11.5703125" customWidth="1"/>
    <col min="2" max="2" width="94" customWidth="1"/>
    <col min="3" max="26" width="7.5703125" customWidth="1"/>
  </cols>
  <sheetData>
    <row r="1" spans="1:26" ht="14.25" customHeight="1" x14ac:dyDescent="0.25">
      <c r="A1" s="1" t="s">
        <v>0</v>
      </c>
    </row>
    <row r="2" spans="1:26" ht="14.25" customHeight="1" x14ac:dyDescent="0.2"/>
    <row r="3" spans="1:26" ht="14.25" customHeight="1" x14ac:dyDescent="0.25">
      <c r="A3" s="1" t="s">
        <v>1</v>
      </c>
      <c r="B3" s="2" t="s">
        <v>2</v>
      </c>
      <c r="G3" s="1" t="s">
        <v>3</v>
      </c>
    </row>
    <row r="4" spans="1:26" ht="14.25" customHeight="1" x14ac:dyDescent="0.2">
      <c r="B4" s="3" t="s">
        <v>4</v>
      </c>
      <c r="G4" s="4" t="s">
        <v>5</v>
      </c>
    </row>
    <row r="5" spans="1:26" ht="14.25" customHeight="1" x14ac:dyDescent="0.2">
      <c r="B5" s="5">
        <v>2019</v>
      </c>
      <c r="G5" s="4" t="s">
        <v>6</v>
      </c>
    </row>
    <row r="6" spans="1:26" ht="14.25" customHeight="1" x14ac:dyDescent="0.2">
      <c r="B6" s="6" t="s">
        <v>7</v>
      </c>
      <c r="G6" s="4" t="s">
        <v>8</v>
      </c>
    </row>
    <row r="7" spans="1:26" ht="14.25" customHeight="1" x14ac:dyDescent="0.2">
      <c r="B7" s="7" t="s">
        <v>9</v>
      </c>
      <c r="G7" s="4" t="s">
        <v>10</v>
      </c>
    </row>
    <row r="8" spans="1:26" ht="14.25" customHeight="1" x14ac:dyDescent="0.2">
      <c r="G8" s="4" t="s">
        <v>11</v>
      </c>
    </row>
    <row r="9" spans="1:26" ht="14.25" customHeight="1" x14ac:dyDescent="0.25">
      <c r="B9" s="2" t="s">
        <v>12</v>
      </c>
      <c r="G9" s="3" t="s">
        <v>13</v>
      </c>
    </row>
    <row r="10" spans="1:26" ht="14.25" customHeight="1" x14ac:dyDescent="0.2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B11" s="5">
        <v>2020</v>
      </c>
      <c r="G11" s="4" t="s">
        <v>15</v>
      </c>
    </row>
    <row r="12" spans="1:26" ht="14.25" customHeight="1" x14ac:dyDescent="0.2">
      <c r="B12" s="8" t="s">
        <v>16</v>
      </c>
      <c r="G12" s="4" t="s">
        <v>17</v>
      </c>
    </row>
    <row r="13" spans="1:26" ht="14.25" customHeight="1" x14ac:dyDescent="0.2">
      <c r="B13" s="7" t="s">
        <v>18</v>
      </c>
      <c r="G13" s="4" t="s">
        <v>19</v>
      </c>
    </row>
    <row r="14" spans="1:26" ht="14.25" customHeight="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5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5">
      <c r="B21" s="2" t="s">
        <v>23</v>
      </c>
    </row>
    <row r="22" spans="1:26" ht="14.25" customHeight="1" x14ac:dyDescent="0.2">
      <c r="B22" s="5">
        <v>2019</v>
      </c>
    </row>
    <row r="23" spans="1:26" ht="14.25" customHeight="1" x14ac:dyDescent="0.2">
      <c r="B23" s="9" t="s">
        <v>24</v>
      </c>
    </row>
    <row r="24" spans="1:26" ht="14.25" customHeight="1" x14ac:dyDescent="0.2">
      <c r="A24" s="4"/>
    </row>
    <row r="25" spans="1:26" ht="14.25" customHeight="1" x14ac:dyDescent="0.25">
      <c r="B25" s="2" t="s">
        <v>94</v>
      </c>
    </row>
    <row r="26" spans="1:26" ht="14.25" customHeight="1" x14ac:dyDescent="0.2">
      <c r="B26" t="s">
        <v>95</v>
      </c>
    </row>
    <row r="27" spans="1:26" ht="14.25" customHeight="1" x14ac:dyDescent="0.2">
      <c r="B27" s="62" t="s">
        <v>96</v>
      </c>
    </row>
    <row r="28" spans="1:26" ht="14.25" customHeight="1" x14ac:dyDescent="0.2">
      <c r="B28" s="64" t="s">
        <v>97</v>
      </c>
    </row>
    <row r="29" spans="1:26" ht="14.25" customHeight="1" x14ac:dyDescent="0.2">
      <c r="B29" s="7"/>
    </row>
    <row r="30" spans="1:26" ht="14.25" customHeight="1" x14ac:dyDescent="0.2"/>
    <row r="31" spans="1:26" ht="14.25" customHeight="1" x14ac:dyDescent="0.2"/>
    <row r="32" spans="1:26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I998"/>
  <sheetViews>
    <sheetView topLeftCell="A2" workbookViewId="0">
      <selection activeCell="C35" sqref="C35"/>
    </sheetView>
  </sheetViews>
  <sheetFormatPr defaultColWidth="12.5703125" defaultRowHeight="15" customHeight="1" x14ac:dyDescent="0.2"/>
  <cols>
    <col min="2" max="2" width="34.5703125" customWidth="1"/>
    <col min="3" max="4" width="15.140625" customWidth="1"/>
    <col min="5" max="5" width="22" customWidth="1"/>
    <col min="6" max="6" width="20.42578125" customWidth="1"/>
    <col min="7" max="7" width="19.5703125" customWidth="1"/>
    <col min="8" max="8" width="18.85546875" customWidth="1"/>
    <col min="9" max="9" width="19.140625" customWidth="1"/>
    <col min="10" max="10" width="19.42578125" customWidth="1"/>
    <col min="11" max="12" width="19.140625" bestFit="1" customWidth="1"/>
    <col min="37" max="37" width="17.42578125" customWidth="1"/>
    <col min="38" max="38" width="18.5703125" customWidth="1"/>
  </cols>
  <sheetData>
    <row r="1" spans="2:11" ht="15.75" customHeight="1" x14ac:dyDescent="0.2"/>
    <row r="2" spans="2:11" ht="15.75" customHeight="1" x14ac:dyDescent="0.2"/>
    <row r="3" spans="2:11" ht="15.75" customHeight="1" x14ac:dyDescent="0.2">
      <c r="B3" s="100" t="s">
        <v>25</v>
      </c>
      <c r="C3" s="101"/>
      <c r="D3" s="101"/>
      <c r="E3" s="101"/>
      <c r="F3" s="101"/>
      <c r="G3" s="101"/>
    </row>
    <row r="4" spans="2:11" ht="15.75" customHeight="1" x14ac:dyDescent="0.2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2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2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2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2">
      <c r="B8" s="15" t="s">
        <v>30</v>
      </c>
    </row>
    <row r="9" spans="2:11" ht="15.75" customHeight="1" x14ac:dyDescent="0.2">
      <c r="B9" s="10"/>
      <c r="C9" s="10"/>
      <c r="D9" s="10"/>
      <c r="E9" s="10"/>
      <c r="F9" s="10"/>
      <c r="G9" s="10"/>
      <c r="H9" s="10"/>
    </row>
    <row r="10" spans="2:11" ht="15.75" customHeight="1" x14ac:dyDescent="0.2">
      <c r="B10" s="16" t="s">
        <v>31</v>
      </c>
    </row>
    <row r="11" spans="2:11" ht="15.75" customHeight="1" x14ac:dyDescent="0.2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2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4">
        <f t="shared" ref="H12:H14" si="0">AVERAGE(C12:G12)</f>
        <v>10000</v>
      </c>
    </row>
    <row r="13" spans="2:11" ht="15.75" customHeight="1" x14ac:dyDescent="0.2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4">
        <f t="shared" si="0"/>
        <v>20000</v>
      </c>
    </row>
    <row r="14" spans="2:11" ht="15.75" customHeight="1" x14ac:dyDescent="0.2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4">
        <f t="shared" si="0"/>
        <v>20000</v>
      </c>
    </row>
    <row r="15" spans="2:11" ht="15.75" customHeight="1" x14ac:dyDescent="0.2">
      <c r="B15" s="3"/>
    </row>
    <row r="16" spans="2:11" ht="15.75" customHeight="1" x14ac:dyDescent="0.2">
      <c r="B16" s="16" t="s">
        <v>245</v>
      </c>
    </row>
    <row r="17" spans="2:35" ht="15.75" customHeight="1" x14ac:dyDescent="0.2">
      <c r="B17" s="17"/>
      <c r="C17" s="12">
        <v>2019</v>
      </c>
      <c r="D17" s="12">
        <v>2020</v>
      </c>
      <c r="E17" s="12">
        <v>2021</v>
      </c>
      <c r="F17" s="12">
        <v>2022</v>
      </c>
      <c r="G17" s="12">
        <v>2023</v>
      </c>
      <c r="H17" s="12">
        <v>2024</v>
      </c>
      <c r="I17" s="12">
        <v>2025</v>
      </c>
      <c r="J17" s="12">
        <v>2026</v>
      </c>
      <c r="K17" s="12">
        <v>2027</v>
      </c>
      <c r="L17" s="12">
        <v>2028</v>
      </c>
      <c r="M17" s="12">
        <v>2029</v>
      </c>
      <c r="N17" s="12">
        <v>2030</v>
      </c>
      <c r="O17" s="12">
        <v>2031</v>
      </c>
      <c r="P17" s="12">
        <v>2032</v>
      </c>
      <c r="Q17" s="12">
        <v>2033</v>
      </c>
      <c r="R17" s="12">
        <v>2034</v>
      </c>
      <c r="S17" s="12">
        <v>2035</v>
      </c>
      <c r="T17" s="12">
        <v>2036</v>
      </c>
      <c r="U17" s="12">
        <v>2037</v>
      </c>
      <c r="V17" s="12">
        <v>2038</v>
      </c>
      <c r="W17" s="12">
        <v>2039</v>
      </c>
      <c r="X17" s="12">
        <v>2040</v>
      </c>
      <c r="Y17" s="12">
        <v>2041</v>
      </c>
      <c r="Z17" s="12">
        <v>2042</v>
      </c>
      <c r="AA17" s="12">
        <v>2043</v>
      </c>
      <c r="AB17" s="12">
        <v>2044</v>
      </c>
      <c r="AC17" s="12">
        <v>2045</v>
      </c>
      <c r="AD17" s="12">
        <v>2046</v>
      </c>
      <c r="AE17" s="12">
        <v>2047</v>
      </c>
      <c r="AF17" s="12">
        <v>2048</v>
      </c>
      <c r="AG17" s="12">
        <v>2049</v>
      </c>
      <c r="AH17" s="12">
        <v>2050</v>
      </c>
      <c r="AI17" s="12"/>
    </row>
    <row r="18" spans="2:35" ht="15.75" customHeight="1" x14ac:dyDescent="0.2">
      <c r="B18" s="11" t="s">
        <v>36</v>
      </c>
      <c r="C18" s="18">
        <f>G32/$G$32</f>
        <v>1</v>
      </c>
      <c r="D18" s="18">
        <f>H32/$G$32</f>
        <v>0.36344545319697019</v>
      </c>
      <c r="E18" s="18">
        <f>I32/$G$32</f>
        <v>0.30701390419135982</v>
      </c>
      <c r="F18" s="18">
        <f>J32/$G$32</f>
        <v>0.73978916730672584</v>
      </c>
      <c r="G18" s="18">
        <f>K32/$G$32</f>
        <v>0.85951059556801634</v>
      </c>
      <c r="H18" s="18" cm="1">
        <f t="array" ref="H18">TREND(D18:G18,D17:G17,H17)</f>
        <v>1.0476824526228938</v>
      </c>
      <c r="I18" s="18">
        <f>H18*Population!D$29</f>
        <v>1.0587465876409772</v>
      </c>
      <c r="J18" s="18">
        <f>I18*Population!E$29</f>
        <v>1.0684183480956655</v>
      </c>
      <c r="K18" s="18">
        <f>J18*Population!F$29</f>
        <v>1.0780901085503538</v>
      </c>
      <c r="L18" s="18">
        <f>K18*Population!G$29</f>
        <v>1.0877618690050421</v>
      </c>
      <c r="M18" s="18">
        <f>L18*Population!H$29</f>
        <v>1.0974336294597304</v>
      </c>
      <c r="N18" s="18">
        <f>M18*Population!I$29</f>
        <v>1.1071053899144185</v>
      </c>
      <c r="O18" s="18">
        <f>N18*Population!J$29</f>
        <v>1.1152464056289544</v>
      </c>
      <c r="P18" s="18">
        <f>O18*Population!K$29</f>
        <v>1.1233874213434902</v>
      </c>
      <c r="Q18" s="18">
        <f>P18*Population!L$29</f>
        <v>1.1315284370580261</v>
      </c>
      <c r="R18" s="18">
        <f>Q18*Population!M$29</f>
        <v>1.1396694527725619</v>
      </c>
      <c r="S18" s="18">
        <f>R18*Population!N$29</f>
        <v>1.1478104684870976</v>
      </c>
      <c r="T18" s="18">
        <f>S18*Population!O$29</f>
        <v>1.1544059919863556</v>
      </c>
      <c r="U18" s="18">
        <f>T18*Population!P$29</f>
        <v>1.1610015154856137</v>
      </c>
      <c r="V18" s="18">
        <f>U18*Population!Q$29</f>
        <v>1.1675970389848715</v>
      </c>
      <c r="W18" s="18">
        <f>V18*Population!R$29</f>
        <v>1.1741925624841294</v>
      </c>
      <c r="X18" s="18">
        <f>W18*Population!S$29</f>
        <v>1.1807880859833875</v>
      </c>
      <c r="Y18" s="18">
        <f>X18*Population!T$29</f>
        <v>1.186356008492949</v>
      </c>
      <c r="Z18" s="18">
        <f>Y18*Population!U$29</f>
        <v>1.1907120411664516</v>
      </c>
      <c r="AA18" s="18">
        <f>Z18*Population!V$29</f>
        <v>1.1950680738399542</v>
      </c>
      <c r="AB18" s="18">
        <f>AA18*Population!W$29</f>
        <v>1.1994241065134568</v>
      </c>
      <c r="AC18" s="18">
        <f>AB18*Population!X$29</f>
        <v>1.2062039188590761</v>
      </c>
      <c r="AD18" s="18">
        <f>AC18*Population!Y$29</f>
        <v>1.2098328176309436</v>
      </c>
      <c r="AE18" s="18">
        <f>AD18*Population!Z$29</f>
        <v>1.2134617164028112</v>
      </c>
      <c r="AF18" s="18">
        <f>AE18*Population!AA$29</f>
        <v>1.2170906151746788</v>
      </c>
      <c r="AG18" s="18">
        <f>AF18*Population!AB$29</f>
        <v>1.2207195139465461</v>
      </c>
      <c r="AH18" s="18">
        <f>AG18*Population!AC$29</f>
        <v>1.2243484127184134</v>
      </c>
    </row>
    <row r="19" spans="2:35" ht="15.75" customHeight="1" x14ac:dyDescent="0.2">
      <c r="B19" s="11" t="s">
        <v>37</v>
      </c>
      <c r="C19" s="18">
        <f>Rail!G13</f>
        <v>1</v>
      </c>
      <c r="D19" s="18">
        <f>Rail!H13</f>
        <v>0.74032051282051281</v>
      </c>
      <c r="E19" s="18">
        <f>Rail!I13</f>
        <v>0.81960400694937252</v>
      </c>
      <c r="F19" s="18">
        <f>Rail!J13</f>
        <v>0.94587087830818861</v>
      </c>
      <c r="G19" s="18">
        <f>Rail!K13</f>
        <v>1.0262086335846474</v>
      </c>
      <c r="H19" s="18">
        <f>Rail!L13</f>
        <v>1.122956192810691</v>
      </c>
      <c r="I19" s="18">
        <f>Rail!M13</f>
        <v>1.1348152622315304</v>
      </c>
      <c r="J19" s="18">
        <f>Rail!N13</f>
        <v>1.1451819179589249</v>
      </c>
      <c r="K19" s="18">
        <f>Rail!O13</f>
        <v>1.1555485736863194</v>
      </c>
      <c r="L19" s="18">
        <f>Rail!P13</f>
        <v>1.1659152294137136</v>
      </c>
      <c r="M19" s="18">
        <f>Rail!Q13</f>
        <v>1.1762818851411081</v>
      </c>
      <c r="N19" s="18">
        <f>Rail!R13</f>
        <v>1.1866485408685024</v>
      </c>
      <c r="O19" s="18">
        <f>Rail!S13</f>
        <v>1.1953744711248697</v>
      </c>
      <c r="P19" s="18">
        <f>Rail!T13</f>
        <v>1.2041004013812369</v>
      </c>
      <c r="Q19" s="18">
        <f>Rail!U13</f>
        <v>1.2128263316376042</v>
      </c>
      <c r="R19" s="18">
        <f>Rail!V13</f>
        <v>1.2215522618939716</v>
      </c>
      <c r="S19" s="18">
        <f>Rail!W13</f>
        <v>1.2302781921503387</v>
      </c>
      <c r="T19" s="18">
        <f>Rail!X13</f>
        <v>1.2373475898860533</v>
      </c>
      <c r="U19" s="18">
        <f>Rail!Y13</f>
        <v>1.2444169876217679</v>
      </c>
      <c r="V19" s="18">
        <f>Rail!Z13</f>
        <v>1.2514863853574825</v>
      </c>
      <c r="W19" s="18">
        <f>Rail!AA13</f>
        <v>1.2585557830931968</v>
      </c>
      <c r="X19" s="18">
        <f>Rail!AB13</f>
        <v>1.2656251808289114</v>
      </c>
      <c r="Y19" s="18">
        <f>Rail!AC13</f>
        <v>1.2715931466448405</v>
      </c>
      <c r="Z19" s="18">
        <f>Rail!AD13</f>
        <v>1.276262150935739</v>
      </c>
      <c r="AA19" s="18">
        <f>Rail!AE13</f>
        <v>1.2809311552266378</v>
      </c>
      <c r="AB19" s="18">
        <f>Rail!AF13</f>
        <v>1.2856001595175364</v>
      </c>
      <c r="AC19" s="18">
        <f>Rail!AG13</f>
        <v>1.2928670868584948</v>
      </c>
      <c r="AD19" s="18">
        <f>Rail!AH13</f>
        <v>1.2967567142343757</v>
      </c>
      <c r="AE19" s="18">
        <f>Rail!AI13</f>
        <v>1.3006463416102563</v>
      </c>
      <c r="AF19" s="18">
        <f>Rail!AJ13</f>
        <v>1.3045359689861371</v>
      </c>
      <c r="AG19" s="18">
        <f>Rail!AK13</f>
        <v>1.3084255963620177</v>
      </c>
      <c r="AH19" s="18">
        <f>Rail!AL13</f>
        <v>1.3123152237378981</v>
      </c>
    </row>
    <row r="20" spans="2:35" ht="15.75" customHeight="1" x14ac:dyDescent="0.2">
      <c r="B20" s="11" t="s">
        <v>38</v>
      </c>
      <c r="C20" s="18">
        <f>C29</f>
        <v>1</v>
      </c>
      <c r="D20" s="18">
        <f>D29</f>
        <v>0.87479674796747964</v>
      </c>
      <c r="E20" s="18">
        <f>E29</f>
        <v>0.92357723577235773</v>
      </c>
      <c r="F20" s="18">
        <f>F29</f>
        <v>1.0032520325203251</v>
      </c>
      <c r="G20" s="18">
        <f>G29</f>
        <v>1.0617886178861788</v>
      </c>
      <c r="H20" s="18">
        <f>G20*Population!C$29</f>
        <v>1.0731214029908265</v>
      </c>
      <c r="I20" s="18">
        <f>H20*Population!D$29</f>
        <v>1.0844541880954741</v>
      </c>
      <c r="J20" s="18">
        <f>I20*Population!E$29</f>
        <v>1.0943607901603865</v>
      </c>
      <c r="K20" s="18">
        <f>J20*Population!F$29</f>
        <v>1.1042673922252986</v>
      </c>
      <c r="L20" s="18">
        <f>K20*Population!G$29</f>
        <v>1.1141739942902109</v>
      </c>
      <c r="M20" s="18">
        <f>L20*Population!H$29</f>
        <v>1.1240805963551233</v>
      </c>
      <c r="N20" s="18">
        <f>M20*Population!I$29</f>
        <v>1.1339871984200354</v>
      </c>
      <c r="O20" s="18">
        <f>N20*Population!J$29</f>
        <v>1.1423258874793791</v>
      </c>
      <c r="P20" s="18">
        <f>O20*Population!K$29</f>
        <v>1.1506645765387229</v>
      </c>
      <c r="Q20" s="18">
        <f>P20*Population!L$29</f>
        <v>1.1590032655980669</v>
      </c>
      <c r="R20" s="18">
        <f>Q20*Population!M$29</f>
        <v>1.1673419546574106</v>
      </c>
      <c r="S20" s="18">
        <f>R20*Population!N$29</f>
        <v>1.1756806437167544</v>
      </c>
      <c r="T20" s="18">
        <f>S20*Population!O$29</f>
        <v>1.1824363142095295</v>
      </c>
      <c r="U20" s="18">
        <f>T20*Population!P$29</f>
        <v>1.1891919847023047</v>
      </c>
      <c r="V20" s="18">
        <f>U20*Population!Q$29</f>
        <v>1.1959476551950796</v>
      </c>
      <c r="W20" s="18">
        <f>V20*Population!R$29</f>
        <v>1.2027033256878545</v>
      </c>
      <c r="X20" s="18">
        <f>W20*Population!S$29</f>
        <v>1.2094589961806297</v>
      </c>
      <c r="Y20" s="18">
        <f>X20*Population!T$29</f>
        <v>1.2151621143346525</v>
      </c>
      <c r="Z20" s="18">
        <f>Y20*Population!U$29</f>
        <v>1.2196239165556979</v>
      </c>
      <c r="AA20" s="18">
        <f>Z20*Population!V$29</f>
        <v>1.2240857187767431</v>
      </c>
      <c r="AB20" s="18">
        <f>AA20*Population!W$29</f>
        <v>1.2285475209977885</v>
      </c>
      <c r="AC20" s="18">
        <f>AB20*Population!X$29</f>
        <v>1.2354919550847878</v>
      </c>
      <c r="AD20" s="18">
        <f>AC20*Population!Y$29</f>
        <v>1.2392089677460469</v>
      </c>
      <c r="AE20" s="18">
        <f>AD20*Population!Z$29</f>
        <v>1.2429259804073061</v>
      </c>
      <c r="AF20" s="18">
        <f>AE20*Population!AA$29</f>
        <v>1.2466429930685652</v>
      </c>
      <c r="AG20" s="18">
        <f>AF20*Population!AB$29</f>
        <v>1.2503600057298241</v>
      </c>
      <c r="AH20" s="18">
        <f>AG20*Population!AC$29</f>
        <v>1.254077018391083</v>
      </c>
    </row>
    <row r="21" spans="2:35" ht="15.75" customHeight="1" x14ac:dyDescent="0.2"/>
    <row r="22" spans="2:35" ht="15.75" customHeight="1" x14ac:dyDescent="0.2">
      <c r="B22" s="75" t="s">
        <v>273</v>
      </c>
    </row>
    <row r="23" spans="2:35" ht="15.75" customHeight="1" x14ac:dyDescent="0.2">
      <c r="B23" s="75" t="s">
        <v>268</v>
      </c>
    </row>
    <row r="24" spans="2:35" ht="15.75" customHeight="1" x14ac:dyDescent="0.2">
      <c r="B24" s="75" t="s">
        <v>269</v>
      </c>
    </row>
    <row r="25" spans="2:35" ht="15.75" customHeight="1" x14ac:dyDescent="0.2">
      <c r="B25" s="75"/>
    </row>
    <row r="26" spans="2:35" ht="15.75" customHeight="1" x14ac:dyDescent="0.2">
      <c r="C26" s="16" t="s">
        <v>271</v>
      </c>
      <c r="F26" t="s">
        <v>272</v>
      </c>
    </row>
    <row r="27" spans="2:35" ht="15.75" customHeight="1" x14ac:dyDescent="0.2">
      <c r="C27" s="12">
        <v>2019</v>
      </c>
      <c r="D27" s="12">
        <v>2020</v>
      </c>
      <c r="E27" s="12">
        <v>2021</v>
      </c>
      <c r="F27" s="12">
        <v>2022</v>
      </c>
      <c r="G27" s="12">
        <v>2023</v>
      </c>
    </row>
    <row r="28" spans="2:35" ht="15.75" customHeight="1" x14ac:dyDescent="0.2">
      <c r="C28" s="14">
        <v>615</v>
      </c>
      <c r="D28" s="14">
        <v>538</v>
      </c>
      <c r="E28" s="14">
        <v>568</v>
      </c>
      <c r="F28" s="14">
        <v>617</v>
      </c>
      <c r="G28" s="14">
        <v>653</v>
      </c>
    </row>
    <row r="29" spans="2:35" ht="15.75" customHeight="1" x14ac:dyDescent="0.2">
      <c r="C29">
        <f>C28/$C$28</f>
        <v>1</v>
      </c>
      <c r="D29">
        <f>D28/$C$28</f>
        <v>0.87479674796747964</v>
      </c>
      <c r="E29">
        <f>E28/$C$28</f>
        <v>0.92357723577235773</v>
      </c>
      <c r="F29">
        <f>F28/$C$28</f>
        <v>1.0032520325203251</v>
      </c>
      <c r="G29">
        <f>G28/$C$28</f>
        <v>1.0617886178861788</v>
      </c>
    </row>
    <row r="30" spans="2:35" ht="15.75" customHeight="1" x14ac:dyDescent="0.2"/>
    <row r="31" spans="2:35" ht="15.75" customHeight="1" x14ac:dyDescent="0.2">
      <c r="C31" s="12">
        <v>2015</v>
      </c>
      <c r="D31" s="12">
        <v>2016</v>
      </c>
      <c r="E31" s="12">
        <v>2017</v>
      </c>
      <c r="F31" s="12">
        <v>2018</v>
      </c>
      <c r="G31" s="12">
        <v>2019</v>
      </c>
      <c r="H31" s="12">
        <v>2020</v>
      </c>
      <c r="I31" s="12">
        <v>2021</v>
      </c>
      <c r="J31" s="12">
        <v>2022</v>
      </c>
      <c r="K31" s="12">
        <v>2023</v>
      </c>
    </row>
    <row r="32" spans="2:35" ht="15.75" customHeight="1" x14ac:dyDescent="0.2">
      <c r="B32" s="99" t="s">
        <v>270</v>
      </c>
      <c r="C32" s="14">
        <f>C5*Rail!C8</f>
        <v>150574.70290353653</v>
      </c>
      <c r="D32" s="14">
        <f>D5*Rail!D8</f>
        <v>152223.11930645382</v>
      </c>
      <c r="E32" s="14">
        <f>E5*Rail!E8</f>
        <v>188300.2540938489</v>
      </c>
      <c r="F32" s="14">
        <f>F5*Rail!F8</f>
        <v>214698.69767441862</v>
      </c>
      <c r="G32" s="14">
        <f>G5*Rail!G8</f>
        <v>231569</v>
      </c>
      <c r="H32" s="14">
        <f>H5*Rail!H8</f>
        <v>84162.700151369194</v>
      </c>
      <c r="I32" s="14">
        <f>I5*Rail!I8</f>
        <v>71094.902779689</v>
      </c>
      <c r="J32" s="14">
        <f>J5*Rail!J8</f>
        <v>171312.23768405119</v>
      </c>
      <c r="K32" s="14">
        <f>K5*Rail!K8</f>
        <v>199036.00910508996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mergeCells count="1">
    <mergeCell ref="B3:G3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35"/>
  <sheetViews>
    <sheetView tabSelected="1" workbookViewId="0">
      <selection activeCell="O39" sqref="O39"/>
    </sheetView>
  </sheetViews>
  <sheetFormatPr defaultRowHeight="12.75" x14ac:dyDescent="0.2"/>
  <cols>
    <col min="1" max="1" width="11.42578125" customWidth="1"/>
    <col min="2" max="3" width="12.28515625" bestFit="1" customWidth="1"/>
    <col min="4" max="8" width="13.140625" customWidth="1"/>
    <col min="9" max="9" width="12.7109375" customWidth="1"/>
    <col min="10" max="10" width="11.42578125" customWidth="1"/>
    <col min="11" max="18" width="9.7109375" customWidth="1"/>
    <col min="19" max="24" width="10.140625" customWidth="1"/>
    <col min="25" max="25" width="10" bestFit="1" customWidth="1"/>
    <col min="26" max="29" width="10.140625" customWidth="1"/>
  </cols>
  <sheetData>
    <row r="1" spans="1:10" x14ac:dyDescent="0.2">
      <c r="B1" s="103" t="s">
        <v>215</v>
      </c>
      <c r="C1" s="103"/>
      <c r="D1" s="103"/>
      <c r="E1" s="103" t="s">
        <v>216</v>
      </c>
      <c r="F1" s="103"/>
      <c r="G1" s="103"/>
      <c r="H1" s="103" t="s">
        <v>217</v>
      </c>
      <c r="I1" s="103"/>
      <c r="J1" s="103"/>
    </row>
    <row r="2" spans="1:10" x14ac:dyDescent="0.2">
      <c r="A2" s="65" t="s">
        <v>98</v>
      </c>
      <c r="B2" s="70" t="s">
        <v>99</v>
      </c>
      <c r="C2" s="102" t="s">
        <v>100</v>
      </c>
      <c r="D2" s="102"/>
      <c r="E2" s="70" t="s">
        <v>99</v>
      </c>
      <c r="F2" s="102" t="s">
        <v>100</v>
      </c>
      <c r="G2" s="102"/>
      <c r="H2" s="70" t="s">
        <v>99</v>
      </c>
      <c r="I2" s="102" t="s">
        <v>100</v>
      </c>
      <c r="J2" s="102"/>
    </row>
    <row r="3" spans="1:10" x14ac:dyDescent="0.2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x14ac:dyDescent="0.2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x14ac:dyDescent="0.2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x14ac:dyDescent="0.2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x14ac:dyDescent="0.2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x14ac:dyDescent="0.2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x14ac:dyDescent="0.2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x14ac:dyDescent="0.2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">
      <c r="B19" s="66"/>
    </row>
    <row r="20" spans="1:29" x14ac:dyDescent="0.2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">
      <c r="A25">
        <v>2022</v>
      </c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">
      <c r="A26" cm="1">
        <f t="array" ref="A26">TREND($B$21:$C$21,$B$20:$C$20,A25)</f>
        <v>275521446</v>
      </c>
      <c r="B26" cm="1">
        <f t="array" ref="B26">TREND($B$21:$C$21,$B$20:$C$20,B25)</f>
        <v>278493894</v>
      </c>
      <c r="C26" cm="1">
        <f t="array" ref="C26">TREND($B$21:$C$21,$B$20:$C$20,C25)</f>
        <v>281466342</v>
      </c>
      <c r="D26">
        <f>C21</f>
        <v>284438790</v>
      </c>
      <c r="E26" cm="1">
        <f t="array" ref="E26">TREND($C$21:$D$21,$C$20:$D$20,E25)</f>
        <v>287037168</v>
      </c>
      <c r="F26" cm="1">
        <f t="array" ref="F26">TREND($C$21:$D$21,$C$20:$D$20,F25)</f>
        <v>289635546</v>
      </c>
      <c r="G26" cm="1">
        <f t="array" ref="G26">TREND($C$21:$D$21,$C$20:$D$20,G25)</f>
        <v>292233924</v>
      </c>
      <c r="H26" cm="1">
        <f t="array" ref="H26">TREND($C$21:$D$21,$C$20:$D$20,H25)</f>
        <v>294832302</v>
      </c>
      <c r="I26">
        <f>D21</f>
        <v>297430680</v>
      </c>
      <c r="J26" cm="1">
        <f t="array" ref="J26">TREND($D$21:$E$21,$D$20:$E$20,J25)</f>
        <v>299617814</v>
      </c>
      <c r="K26" cm="1">
        <f t="array" ref="K26">TREND($D$21:$E$21,$D$20:$E$20,K25)</f>
        <v>301804948</v>
      </c>
      <c r="L26" cm="1">
        <f t="array" ref="L26">TREND($D$21:$E$21,$D$20:$E$20,L25)</f>
        <v>303992082</v>
      </c>
      <c r="M26" cm="1">
        <f t="array" ref="M26">TREND($D$21:$E$21,$D$20:$E$20,M25)</f>
        <v>306179216</v>
      </c>
      <c r="N26">
        <f>E21</f>
        <v>308366350</v>
      </c>
      <c r="O26" cm="1">
        <f t="array" ref="O26">TREND($E$21:$F$21,$E$20:$F$20,O25)</f>
        <v>310138278</v>
      </c>
      <c r="P26" cm="1">
        <f t="array" ref="P26">TREND($E$21:$F$21,$E$20:$F$20,P25)</f>
        <v>311910206</v>
      </c>
      <c r="Q26" cm="1">
        <f t="array" ref="Q26">TREND($E$21:$F$21,$E$20:$F$20,Q25)</f>
        <v>313682134</v>
      </c>
      <c r="R26" cm="1">
        <f t="array" ref="R26">TREND($E$21:$F$21,$E$20:$F$20,R25)</f>
        <v>315454062</v>
      </c>
      <c r="S26">
        <f>F21</f>
        <v>317225990</v>
      </c>
      <c r="T26" cm="1">
        <f t="array" ref="T26">TREND($F$21:$H$21,$F$20:$H$20,T25)</f>
        <v>318721846.66666675</v>
      </c>
      <c r="U26" cm="1">
        <f t="array" ref="U26">TREND($F$21:$H$21,$F$20:$H$20,U25)</f>
        <v>319892121.66666675</v>
      </c>
      <c r="V26" cm="1">
        <f t="array" ref="V26">TREND($F$21:$H$21,$F$20:$H$20,V25)</f>
        <v>321062396.66666675</v>
      </c>
      <c r="W26" cm="1">
        <f t="array" ref="W26">TREND($F$21:$H$21,$F$20:$H$20,W25)</f>
        <v>322232671.66666675</v>
      </c>
      <c r="X26">
        <f>G21</f>
        <v>324054110</v>
      </c>
      <c r="Y26" cm="1">
        <f t="array" ref="Y26">TREND($G$21:$H$21,$G$20:$H$20,Y25)</f>
        <v>325029036</v>
      </c>
      <c r="Z26" cm="1">
        <f t="array" ref="Z26">TREND($G$21:$H$21,$G$20:$H$20,Z25)</f>
        <v>326003962</v>
      </c>
      <c r="AA26" cm="1">
        <f t="array" ref="AA26">TREND($G$21:$H$21,$G$20:$H$20,AA25)</f>
        <v>326978888</v>
      </c>
      <c r="AB26" cm="1">
        <f t="array" ref="AB26">TREND($G$21:$H$21,$G$20:$H$20,AB25)</f>
        <v>327953814</v>
      </c>
      <c r="AC26">
        <f>H21</f>
        <v>328928740</v>
      </c>
    </row>
    <row r="28" spans="1:29" x14ac:dyDescent="0.2">
      <c r="B28">
        <v>2023</v>
      </c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">
      <c r="B29" s="74">
        <f>B26/A26</f>
        <v>1.0107884451216187</v>
      </c>
      <c r="C29" s="74">
        <f>C26/B26</f>
        <v>1.0106732968443466</v>
      </c>
      <c r="D29" s="74">
        <f>D26/C26</f>
        <v>1.0105605806324083</v>
      </c>
      <c r="E29" s="74">
        <f t="shared" ref="E29:AC29" si="2">E26/D26</f>
        <v>1.009135104252131</v>
      </c>
      <c r="F29" s="74">
        <f t="shared" si="2"/>
        <v>1.0090524095471844</v>
      </c>
      <c r="G29" s="74">
        <f t="shared" si="2"/>
        <v>1.0089711985834777</v>
      </c>
      <c r="H29" s="74">
        <f t="shared" si="2"/>
        <v>1.0088914317832587</v>
      </c>
      <c r="I29" s="74">
        <f t="shared" si="2"/>
        <v>1.0088130709639813</v>
      </c>
      <c r="J29" s="74">
        <f t="shared" si="2"/>
        <v>1.007353424334033</v>
      </c>
      <c r="K29" s="74">
        <f t="shared" si="2"/>
        <v>1.007299746202674</v>
      </c>
      <c r="L29" s="74">
        <f t="shared" si="2"/>
        <v>1.0072468460656252</v>
      </c>
      <c r="M29" s="74">
        <f t="shared" si="2"/>
        <v>1.0071947071305627</v>
      </c>
      <c r="N29" s="74">
        <f t="shared" si="2"/>
        <v>1.0071433130849743</v>
      </c>
      <c r="O29" s="74">
        <f t="shared" si="2"/>
        <v>1.0057461782065391</v>
      </c>
      <c r="P29" s="74">
        <f t="shared" si="2"/>
        <v>1.0057133482891139</v>
      </c>
      <c r="Q29" s="74">
        <f t="shared" si="2"/>
        <v>1.0056808913780781</v>
      </c>
      <c r="R29" s="74">
        <f t="shared" si="2"/>
        <v>1.0056488011523155</v>
      </c>
      <c r="S29" s="74">
        <f t="shared" si="2"/>
        <v>1.0056170714327337</v>
      </c>
      <c r="T29" s="74">
        <f t="shared" si="2"/>
        <v>1.0047154291067599</v>
      </c>
      <c r="U29" s="74">
        <f t="shared" si="2"/>
        <v>1.0036717752869446</v>
      </c>
      <c r="V29" s="74">
        <f t="shared" si="2"/>
        <v>1.0036583426747203</v>
      </c>
      <c r="W29" s="74">
        <f t="shared" si="2"/>
        <v>1.0036450079864538</v>
      </c>
      <c r="X29" s="74">
        <f t="shared" si="2"/>
        <v>1.0056525563466681</v>
      </c>
      <c r="Y29" s="74">
        <f t="shared" si="2"/>
        <v>1.0030085284213801</v>
      </c>
      <c r="Z29" s="74">
        <f t="shared" si="2"/>
        <v>1.0029995043273612</v>
      </c>
      <c r="AA29" s="74">
        <f t="shared" si="2"/>
        <v>1.002990534207066</v>
      </c>
      <c r="AB29" s="74">
        <f t="shared" si="2"/>
        <v>1.0029816175777073</v>
      </c>
      <c r="AC29" s="74">
        <f t="shared" si="2"/>
        <v>1.0029727539622393</v>
      </c>
    </row>
    <row r="32" spans="1:29" x14ac:dyDescent="0.2">
      <c r="A32" t="s">
        <v>274</v>
      </c>
      <c r="G32" t="s">
        <v>275</v>
      </c>
    </row>
    <row r="34" spans="2:29" x14ac:dyDescent="0.2">
      <c r="B34">
        <v>2023</v>
      </c>
      <c r="C34">
        <v>2024</v>
      </c>
      <c r="D34">
        <v>2025</v>
      </c>
      <c r="E34">
        <v>2026</v>
      </c>
      <c r="F34">
        <v>2027</v>
      </c>
      <c r="G34">
        <v>2028</v>
      </c>
      <c r="H34">
        <v>2029</v>
      </c>
      <c r="I34">
        <v>2030</v>
      </c>
      <c r="J34">
        <v>2031</v>
      </c>
      <c r="K34">
        <v>2032</v>
      </c>
      <c r="L34">
        <v>2033</v>
      </c>
      <c r="M34">
        <v>2034</v>
      </c>
      <c r="N34">
        <v>2035</v>
      </c>
      <c r="O34">
        <v>2036</v>
      </c>
      <c r="P34">
        <v>2037</v>
      </c>
      <c r="Q34">
        <v>2038</v>
      </c>
      <c r="R34">
        <v>2039</v>
      </c>
      <c r="S34">
        <v>2040</v>
      </c>
      <c r="T34">
        <v>2041</v>
      </c>
      <c r="U34">
        <v>2042</v>
      </c>
      <c r="V34">
        <v>2043</v>
      </c>
      <c r="W34">
        <v>2044</v>
      </c>
      <c r="X34">
        <v>2045</v>
      </c>
      <c r="Y34">
        <v>2046</v>
      </c>
      <c r="Z34">
        <v>2047</v>
      </c>
      <c r="AA34">
        <v>2048</v>
      </c>
      <c r="AB34">
        <v>2049</v>
      </c>
      <c r="AC34">
        <v>2050</v>
      </c>
    </row>
    <row r="35" spans="2:29" x14ac:dyDescent="0.2">
      <c r="B35">
        <v>1.032</v>
      </c>
      <c r="C35">
        <v>1.032</v>
      </c>
      <c r="D35">
        <v>1.032</v>
      </c>
      <c r="E35">
        <v>1.032</v>
      </c>
      <c r="F35">
        <v>1.032</v>
      </c>
      <c r="G35">
        <v>1.032</v>
      </c>
      <c r="H35">
        <v>1.032</v>
      </c>
      <c r="I35">
        <v>1.032</v>
      </c>
      <c r="J35">
        <v>1.032</v>
      </c>
      <c r="K35">
        <v>1.032</v>
      </c>
      <c r="L35">
        <v>1.032</v>
      </c>
      <c r="M35">
        <v>1.032</v>
      </c>
      <c r="N35">
        <v>1.032</v>
      </c>
      <c r="O35">
        <v>1.032</v>
      </c>
      <c r="P35">
        <v>1.032</v>
      </c>
      <c r="Q35">
        <v>1.032</v>
      </c>
      <c r="R35">
        <v>1.032</v>
      </c>
      <c r="S35">
        <v>1.032</v>
      </c>
      <c r="T35">
        <v>1.032</v>
      </c>
      <c r="U35">
        <v>1.032</v>
      </c>
      <c r="V35">
        <v>1.032</v>
      </c>
      <c r="W35">
        <v>1.032</v>
      </c>
      <c r="X35">
        <v>1.032</v>
      </c>
      <c r="Y35">
        <v>1.032</v>
      </c>
      <c r="Z35">
        <v>1.032</v>
      </c>
      <c r="AA35">
        <v>1.032</v>
      </c>
      <c r="AB35">
        <v>1.032</v>
      </c>
      <c r="AC35">
        <v>1.032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workbookViewId="0">
      <selection activeCell="G5" sqref="G5"/>
    </sheetView>
  </sheetViews>
  <sheetFormatPr defaultColWidth="12.5703125" defaultRowHeight="15" customHeight="1" x14ac:dyDescent="0.2"/>
  <cols>
    <col min="1" max="37" width="10.85546875" customWidth="1"/>
  </cols>
  <sheetData>
    <row r="1" spans="1:37" ht="13.5" customHeight="1" x14ac:dyDescent="0.2">
      <c r="A1" s="104" t="s">
        <v>39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</row>
    <row r="2" spans="1:37" ht="13.5" customHeight="1" x14ac:dyDescent="0.2">
      <c r="A2" s="19" t="s">
        <v>40</v>
      </c>
      <c r="B2" s="20">
        <v>2019</v>
      </c>
      <c r="C2" s="20">
        <v>2020</v>
      </c>
      <c r="D2" s="20">
        <v>2021</v>
      </c>
      <c r="E2" s="19">
        <v>2022</v>
      </c>
      <c r="F2" s="19">
        <v>2023</v>
      </c>
      <c r="G2" s="19">
        <v>2024</v>
      </c>
      <c r="H2" s="19">
        <v>2025</v>
      </c>
      <c r="I2" s="19">
        <v>2026</v>
      </c>
      <c r="J2" s="19">
        <v>2027</v>
      </c>
      <c r="K2" s="19">
        <v>2028</v>
      </c>
      <c r="L2" s="19">
        <v>2029</v>
      </c>
      <c r="M2" s="19">
        <v>2030</v>
      </c>
      <c r="N2" s="19">
        <v>2031</v>
      </c>
      <c r="O2" s="19">
        <v>2032</v>
      </c>
      <c r="P2" s="19">
        <v>2033</v>
      </c>
      <c r="Q2" s="19">
        <v>2034</v>
      </c>
      <c r="R2" s="19">
        <v>2035</v>
      </c>
      <c r="S2" s="19">
        <v>2036</v>
      </c>
      <c r="T2" s="19">
        <v>2037</v>
      </c>
      <c r="U2" s="19">
        <v>2038</v>
      </c>
      <c r="V2" s="19">
        <v>2039</v>
      </c>
      <c r="W2" s="19">
        <v>2040</v>
      </c>
      <c r="X2" s="19">
        <v>2041</v>
      </c>
      <c r="Y2" s="19">
        <v>2042</v>
      </c>
      <c r="Z2" s="19">
        <v>2043</v>
      </c>
      <c r="AA2" s="19">
        <v>2044</v>
      </c>
      <c r="AB2" s="19">
        <v>2045</v>
      </c>
      <c r="AC2" s="19">
        <v>2046</v>
      </c>
      <c r="AD2" s="19">
        <v>2047</v>
      </c>
      <c r="AE2" s="19">
        <v>2048</v>
      </c>
      <c r="AF2" s="19">
        <v>2049</v>
      </c>
      <c r="AG2" s="19">
        <v>2050</v>
      </c>
    </row>
    <row r="3" spans="1:37" ht="13.5" customHeight="1" x14ac:dyDescent="0.2">
      <c r="A3" s="19" t="s">
        <v>41</v>
      </c>
      <c r="B3" s="20">
        <v>15592419</v>
      </c>
      <c r="C3" s="20">
        <v>15797746</v>
      </c>
      <c r="D3" s="20">
        <v>16413348</v>
      </c>
      <c r="E3" s="19">
        <v>18950390</v>
      </c>
      <c r="F3" s="19">
        <v>19711593</v>
      </c>
      <c r="G3" s="19" cm="1">
        <f t="array" ref="G3">TREND($B$3:$F$3, $B$2:$F$2, G2)</f>
        <v>20710396.799999714</v>
      </c>
      <c r="H3" s="19" cm="1">
        <f t="array" ref="H3">TREND($B$3:$F$3, $B$2:$F$2, H2)</f>
        <v>21849496</v>
      </c>
      <c r="I3" s="19" cm="1">
        <f t="array" ref="I3">TREND($B$3:$F$3, $B$2:$F$2, I2)</f>
        <v>22988595.199999809</v>
      </c>
      <c r="J3" s="19" cm="1">
        <f t="array" ref="J3">TREND($B$3:$F$3, $B$2:$F$2, J2)</f>
        <v>24127694.400000095</v>
      </c>
      <c r="K3" s="19" cm="1">
        <f t="array" ref="K3">TREND($B$3:$F$3, $B$2:$F$2, K2)</f>
        <v>25266793.599999905</v>
      </c>
      <c r="L3" s="19" cm="1">
        <f t="array" ref="L3">TREND($B$3:$F$3, $B$2:$F$2, L2)</f>
        <v>26405892.799999714</v>
      </c>
      <c r="M3" s="19" cm="1">
        <f t="array" ref="M3">TREND($B$3:$F$3, $B$2:$F$2, M2)</f>
        <v>27544992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</row>
    <row r="4" spans="1:37" ht="13.5" customHeight="1" x14ac:dyDescent="0.2">
      <c r="A4" s="19" t="s">
        <v>42</v>
      </c>
      <c r="B4" s="19">
        <f t="shared" ref="B4:M4" si="0">$B$3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</row>
    <row r="5" spans="1:37" ht="13.5" customHeight="1" x14ac:dyDescent="0.2">
      <c r="A5" s="19" t="s">
        <v>43</v>
      </c>
      <c r="B5" s="19">
        <f>B36</f>
        <v>1</v>
      </c>
      <c r="C5" s="19">
        <f t="shared" ref="C5:F5" si="1">C36</f>
        <v>0.87479674796747964</v>
      </c>
      <c r="D5" s="19">
        <f t="shared" si="1"/>
        <v>0.92357723577235773</v>
      </c>
      <c r="E5" s="19">
        <f t="shared" si="1"/>
        <v>1.0032520325203251</v>
      </c>
      <c r="F5" s="19">
        <f t="shared" si="1"/>
        <v>1.0617886178861788</v>
      </c>
      <c r="G5" s="19">
        <f>F5*Population!C29</f>
        <v>1.0731214029908265</v>
      </c>
      <c r="H5" s="19">
        <f>G5*Population!D29</f>
        <v>1.0844541880954741</v>
      </c>
      <c r="I5" s="19">
        <f>H5*Population!E29</f>
        <v>1.0943607901603865</v>
      </c>
      <c r="J5" s="19">
        <f>I5*Population!F29</f>
        <v>1.1042673922252986</v>
      </c>
      <c r="K5" s="19">
        <f>J5*Population!G29</f>
        <v>1.1141739942902109</v>
      </c>
      <c r="L5" s="19">
        <f>K5*Population!H29</f>
        <v>1.1240805963551233</v>
      </c>
      <c r="M5" s="19">
        <f>L5*Population!I29</f>
        <v>1.1339871984200354</v>
      </c>
      <c r="N5" s="19">
        <f>M5*Population!J29</f>
        <v>1.1423258874793791</v>
      </c>
      <c r="O5" s="19">
        <f>N5*Population!K29</f>
        <v>1.1506645765387229</v>
      </c>
      <c r="P5" s="19">
        <f>O5*Population!L29</f>
        <v>1.1590032655980669</v>
      </c>
      <c r="Q5" s="19">
        <f>P5*Population!M29</f>
        <v>1.1673419546574106</v>
      </c>
      <c r="R5" s="19">
        <f>Q5*Population!N29</f>
        <v>1.1756806437167544</v>
      </c>
      <c r="S5" s="19">
        <f>R5*Population!O29</f>
        <v>1.1824363142095295</v>
      </c>
      <c r="T5" s="19">
        <f>S5*Population!P29</f>
        <v>1.1891919847023047</v>
      </c>
      <c r="U5" s="19">
        <f>T5*Population!Q29</f>
        <v>1.1959476551950796</v>
      </c>
      <c r="V5" s="19">
        <f>U5*Population!R29</f>
        <v>1.2027033256878545</v>
      </c>
      <c r="W5" s="19">
        <f>V5*Population!S29</f>
        <v>1.2094589961806297</v>
      </c>
      <c r="X5" s="19">
        <f>W5*Population!T29</f>
        <v>1.2151621143346525</v>
      </c>
      <c r="Y5" s="19">
        <f>X5*Population!U29</f>
        <v>1.2196239165556979</v>
      </c>
      <c r="Z5" s="19">
        <f>Y5*Population!V29</f>
        <v>1.2240857187767431</v>
      </c>
      <c r="AA5" s="19">
        <f>Z5*Population!W29</f>
        <v>1.2285475209977885</v>
      </c>
      <c r="AB5" s="19">
        <f>AA5*Population!X29</f>
        <v>1.2354919550847878</v>
      </c>
      <c r="AC5" s="19">
        <f>AB5*Population!Y29</f>
        <v>1.2392089677460469</v>
      </c>
      <c r="AD5" s="19">
        <f>AC5*Population!Z29</f>
        <v>1.2429259804073061</v>
      </c>
      <c r="AE5" s="19">
        <f>AD5*Population!AA29</f>
        <v>1.2466429930685652</v>
      </c>
      <c r="AF5" s="19">
        <f>AE5*Population!AB29</f>
        <v>1.2503600057298241</v>
      </c>
      <c r="AG5" s="19">
        <f>AF5*Population!AC29</f>
        <v>1.254077018391083</v>
      </c>
    </row>
    <row r="6" spans="1:37" ht="13.5" customHeight="1" x14ac:dyDescent="0.2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">
      <c r="A7" s="105" t="s">
        <v>44</v>
      </c>
      <c r="B7" s="101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">
      <c r="A8" s="105" t="s">
        <v>45</v>
      </c>
      <c r="B8" s="101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">
      <c r="A9" s="105" t="s">
        <v>46</v>
      </c>
      <c r="B9" s="101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2">
      <c r="B30" s="75" t="s">
        <v>244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2">
      <c r="A32" s="75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2">
      <c r="B33" s="16" t="s">
        <v>271</v>
      </c>
      <c r="E33" t="s">
        <v>272</v>
      </c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2">
      <c r="B34" s="12">
        <v>2019</v>
      </c>
      <c r="C34" s="12">
        <v>2020</v>
      </c>
      <c r="D34" s="12">
        <v>2021</v>
      </c>
      <c r="E34" s="12">
        <v>2022</v>
      </c>
      <c r="F34" s="12">
        <v>2023</v>
      </c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2:37" ht="13.5" customHeight="1" x14ac:dyDescent="0.2">
      <c r="B35" s="14">
        <v>615</v>
      </c>
      <c r="C35" s="14">
        <v>538</v>
      </c>
      <c r="D35" s="14">
        <v>568</v>
      </c>
      <c r="E35" s="14">
        <v>617</v>
      </c>
      <c r="F35" s="14">
        <v>653</v>
      </c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2:37" ht="13.5" customHeight="1" x14ac:dyDescent="0.2">
      <c r="B36">
        <f>B35/$B$35</f>
        <v>1</v>
      </c>
      <c r="C36">
        <f t="shared" ref="C36:F36" si="2">C35/$B$35</f>
        <v>0.87479674796747964</v>
      </c>
      <c r="D36">
        <f t="shared" si="2"/>
        <v>0.92357723577235773</v>
      </c>
      <c r="E36">
        <f t="shared" si="2"/>
        <v>1.0032520325203251</v>
      </c>
      <c r="F36">
        <f t="shared" si="2"/>
        <v>1.0617886178861788</v>
      </c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2:37" ht="13.5" customHeight="1" x14ac:dyDescent="0.2"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2:37" ht="13.5" customHeight="1" x14ac:dyDescent="0.2"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2:37" ht="13.5" customHeight="1" x14ac:dyDescent="0.2"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</row>
    <row r="40" spans="2:37" ht="13.5" customHeight="1" x14ac:dyDescent="0.2"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</sheetData>
  <mergeCells count="4">
    <mergeCell ref="A1:AK1"/>
    <mergeCell ref="A7:B7"/>
    <mergeCell ref="A8:B8"/>
    <mergeCell ref="A9:B9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703125" defaultRowHeight="15" customHeight="1" x14ac:dyDescent="0.2"/>
  <cols>
    <col min="2" max="2" width="34.5703125" customWidth="1"/>
    <col min="3" max="9" width="15.140625" customWidth="1"/>
    <col min="10" max="38" width="13.140625" customWidth="1"/>
  </cols>
  <sheetData>
    <row r="1" spans="2:38" ht="15.75" customHeight="1" x14ac:dyDescent="0.2"/>
    <row r="2" spans="2:38" ht="15.75" customHeight="1" x14ac:dyDescent="0.2"/>
    <row r="3" spans="2:38" ht="15.75" customHeight="1" x14ac:dyDescent="0.2">
      <c r="B3" s="100" t="s">
        <v>47</v>
      </c>
      <c r="C3" s="101"/>
      <c r="D3" s="101"/>
      <c r="E3" s="101"/>
      <c r="F3" s="101"/>
      <c r="G3" s="101"/>
      <c r="H3" s="101"/>
    </row>
    <row r="4" spans="2:38" ht="15.75" customHeight="1" x14ac:dyDescent="0.2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2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M5*Population!E$29</f>
        <v>29174768620.666592</v>
      </c>
      <c r="O5" s="14">
        <f>N5*Population!F$29</f>
        <v>29438870574.665211</v>
      </c>
      <c r="P5" s="14">
        <f>O5*Population!G$29</f>
        <v>29702972528.66383</v>
      </c>
      <c r="Q5" s="14">
        <f>P5*Population!H$29</f>
        <v>29967074482.662453</v>
      </c>
      <c r="R5" s="14">
        <f>Q5*Population!I$29</f>
        <v>30231176436.661072</v>
      </c>
      <c r="S5" s="14">
        <f>R5*Population!J$29</f>
        <v>30453479105.116859</v>
      </c>
      <c r="T5" s="14">
        <f>S5*Population!K$29</f>
        <v>30675781773.572651</v>
      </c>
      <c r="U5" s="14">
        <f>T5*Population!L$29</f>
        <v>30898084442.028442</v>
      </c>
      <c r="V5" s="14">
        <f>U5*Population!M$29</f>
        <v>31120387110.484234</v>
      </c>
      <c r="W5" s="14">
        <f>V5*Population!N$29</f>
        <v>31342689778.940022</v>
      </c>
      <c r="X5" s="14">
        <f>W5*Population!O$29</f>
        <v>31522790459.882084</v>
      </c>
      <c r="Y5" s="14">
        <f>X5*Population!P$29</f>
        <v>31702891140.824146</v>
      </c>
      <c r="Z5" s="14">
        <f>Y5*Population!Q$29</f>
        <v>31882991821.766205</v>
      </c>
      <c r="AA5" s="14">
        <f>Z5*Population!R$29</f>
        <v>32063092502.708263</v>
      </c>
      <c r="AB5" s="14">
        <f>AA5*Population!S$29</f>
        <v>32243193183.650326</v>
      </c>
      <c r="AC5" s="14">
        <f>AB5*Population!T$29</f>
        <v>32395233675.283394</v>
      </c>
      <c r="AD5" s="14">
        <f>AC5*Population!U$29</f>
        <v>32514181693.707096</v>
      </c>
      <c r="AE5" s="14">
        <f>AD5*Population!V$29</f>
        <v>32633129712.130795</v>
      </c>
      <c r="AF5" s="14">
        <f>AE5*Population!W$29</f>
        <v>32752077730.554497</v>
      </c>
      <c r="AG5" s="14">
        <f>AF5*Population!X$29</f>
        <v>32937210695.396908</v>
      </c>
      <c r="AH5" s="14">
        <f>AG5*Population!Y$29</f>
        <v>33036303229.894993</v>
      </c>
      <c r="AI5" s="14">
        <f>AH5*Population!Z$29</f>
        <v>33135395764.393078</v>
      </c>
      <c r="AJ5" s="14">
        <f>AI5*Population!AA$29</f>
        <v>33234488298.891163</v>
      </c>
      <c r="AK5" s="14">
        <f>AJ5*Population!AB$29</f>
        <v>33333580833.389244</v>
      </c>
      <c r="AL5" s="14">
        <f>AK5*Population!AC$29</f>
        <v>33432673367.887325</v>
      </c>
    </row>
    <row r="6" spans="2:38" ht="15.75" customHeight="1" x14ac:dyDescent="0.2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M6*Population!E$29</f>
        <v>791161921.73367071</v>
      </c>
      <c r="O6" s="14">
        <f>N6*Population!F$29</f>
        <v>798323843.46734142</v>
      </c>
      <c r="P6" s="14">
        <f>O6*Population!G$29</f>
        <v>805485765.20101213</v>
      </c>
      <c r="Q6" s="14">
        <f>P6*Population!H$29</f>
        <v>812647686.93468285</v>
      </c>
      <c r="R6" s="14">
        <f>Q6*Population!I$29</f>
        <v>819809608.66835344</v>
      </c>
      <c r="S6" s="14">
        <f>R6*Population!J$29</f>
        <v>825838016.5940094</v>
      </c>
      <c r="T6" s="14">
        <f>S6*Population!K$29</f>
        <v>831866424.51966536</v>
      </c>
      <c r="U6" s="14">
        <f>T6*Population!L$29</f>
        <v>837894832.44532144</v>
      </c>
      <c r="V6" s="14">
        <f>U6*Population!M$29</f>
        <v>843923240.3709774</v>
      </c>
      <c r="W6" s="14">
        <f>V6*Population!N$29</f>
        <v>849951648.29663336</v>
      </c>
      <c r="X6" s="14">
        <f>W6*Population!O$29</f>
        <v>854835621.9346875</v>
      </c>
      <c r="Y6" s="14">
        <f>X6*Population!P$29</f>
        <v>859719595.57274163</v>
      </c>
      <c r="Z6" s="14">
        <f>Y6*Population!Q$29</f>
        <v>864603569.21079564</v>
      </c>
      <c r="AA6" s="14">
        <f>Z6*Population!R$29</f>
        <v>869487542.84884965</v>
      </c>
      <c r="AB6" s="14">
        <f>AA6*Population!S$29</f>
        <v>874371516.48690379</v>
      </c>
      <c r="AC6" s="14">
        <f>AB6*Population!T$29</f>
        <v>878494553.38586795</v>
      </c>
      <c r="AD6" s="14">
        <f>AC6*Population!U$29</f>
        <v>881720187.97670567</v>
      </c>
      <c r="AE6" s="14">
        <f>AD6*Population!V$29</f>
        <v>884945822.56754327</v>
      </c>
      <c r="AF6" s="14">
        <f>AE6*Population!W$29</f>
        <v>888171457.15838099</v>
      </c>
      <c r="AG6" s="14">
        <f>AF6*Population!X$29</f>
        <v>893191896.36547101</v>
      </c>
      <c r="AH6" s="14">
        <f>AG6*Population!Y$29</f>
        <v>895879089.57143295</v>
      </c>
      <c r="AI6" s="14">
        <f>AH6*Population!Z$29</f>
        <v>898566282.77739489</v>
      </c>
      <c r="AJ6" s="14">
        <f>AI6*Population!AA$29</f>
        <v>901253475.98335683</v>
      </c>
      <c r="AK6" s="14">
        <f>AJ6*Population!AB$29</f>
        <v>903940669.18931866</v>
      </c>
      <c r="AL6" s="14">
        <f>AK6*Population!AC$29</f>
        <v>906627862.39528048</v>
      </c>
    </row>
    <row r="7" spans="2:38" ht="15.75" customHeight="1" x14ac:dyDescent="0.2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29965930542.400261</v>
      </c>
      <c r="O7" s="14">
        <f t="shared" si="2"/>
        <v>30237194418.132553</v>
      </c>
      <c r="P7" s="14">
        <f t="shared" si="2"/>
        <v>30508458293.864841</v>
      </c>
      <c r="Q7" s="14">
        <f t="shared" si="2"/>
        <v>30779722169.597137</v>
      </c>
      <c r="R7" s="14">
        <f t="shared" si="2"/>
        <v>31050986045.329426</v>
      </c>
      <c r="S7" s="14">
        <f t="shared" si="2"/>
        <v>31279317121.710869</v>
      </c>
      <c r="T7" s="14">
        <f t="shared" si="2"/>
        <v>31507648198.092316</v>
      </c>
      <c r="U7" s="14">
        <f t="shared" si="2"/>
        <v>31735979274.473763</v>
      </c>
      <c r="V7" s="14">
        <f t="shared" si="2"/>
        <v>31964310350.855209</v>
      </c>
      <c r="W7" s="14">
        <f t="shared" si="2"/>
        <v>32192641427.236656</v>
      </c>
      <c r="X7" s="14">
        <f t="shared" si="2"/>
        <v>32377626081.816772</v>
      </c>
      <c r="Y7" s="14">
        <f t="shared" si="2"/>
        <v>32562610736.396889</v>
      </c>
      <c r="Z7" s="14">
        <f t="shared" si="2"/>
        <v>32747595390.977001</v>
      </c>
      <c r="AA7" s="14">
        <f t="shared" si="2"/>
        <v>32932580045.557114</v>
      </c>
      <c r="AB7" s="14">
        <f t="shared" si="2"/>
        <v>33117564700.13723</v>
      </c>
      <c r="AC7" s="14">
        <f t="shared" si="2"/>
        <v>33273728228.669262</v>
      </c>
      <c r="AD7" s="14">
        <f t="shared" si="2"/>
        <v>33395901881.683804</v>
      </c>
      <c r="AE7" s="14">
        <f t="shared" si="2"/>
        <v>33518075534.698338</v>
      </c>
      <c r="AF7" s="14">
        <f t="shared" si="2"/>
        <v>33640249187.712879</v>
      </c>
      <c r="AG7" s="14">
        <f t="shared" si="2"/>
        <v>33830402591.762379</v>
      </c>
      <c r="AH7" s="14">
        <f t="shared" si="2"/>
        <v>33932182319.466427</v>
      </c>
      <c r="AI7" s="14">
        <f t="shared" si="2"/>
        <v>34033962047.170471</v>
      </c>
      <c r="AJ7" s="14">
        <f t="shared" si="2"/>
        <v>34135741774.874519</v>
      </c>
      <c r="AK7" s="14">
        <f t="shared" si="2"/>
        <v>34237521502.578564</v>
      </c>
      <c r="AL7" s="14">
        <f t="shared" si="2"/>
        <v>34339301230.282604</v>
      </c>
    </row>
    <row r="8" spans="2:38" ht="15.75" customHeight="1" x14ac:dyDescent="0.2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1.0308906888124487</v>
      </c>
      <c r="O8" s="18">
        <f>O7/G7</f>
        <v>1.0402227335259582</v>
      </c>
      <c r="P8" s="18">
        <f>P7/G7</f>
        <v>1.0495547782394674</v>
      </c>
      <c r="Q8" s="18">
        <f>Q7/G7</f>
        <v>1.0588868229529771</v>
      </c>
      <c r="R8" s="18">
        <f>R7/G7</f>
        <v>1.0682188676664863</v>
      </c>
      <c r="S8" s="18">
        <f>S7/G7</f>
        <v>1.0760739342820582</v>
      </c>
      <c r="T8" s="18">
        <f>T7/G7</f>
        <v>1.0839290008976303</v>
      </c>
      <c r="U8" s="18">
        <f>U7/G7</f>
        <v>1.0917840675132022</v>
      </c>
      <c r="V8" s="18">
        <f>V7/G7</f>
        <v>1.0996391341287741</v>
      </c>
      <c r="W8" s="18">
        <f>W7/G7</f>
        <v>1.1074942007443462</v>
      </c>
      <c r="X8" s="18">
        <f>X7/G7</f>
        <v>1.1138580597845318</v>
      </c>
      <c r="Y8" s="18">
        <f>Y7/G7</f>
        <v>1.1202219188247176</v>
      </c>
      <c r="Z8" s="18">
        <f>Z7/G7</f>
        <v>1.1265857778649031</v>
      </c>
      <c r="AA8" s="18">
        <f>AA7/G7</f>
        <v>1.1329496369050884</v>
      </c>
      <c r="AB8" s="18">
        <f>AB7/G7</f>
        <v>1.1393134959452742</v>
      </c>
      <c r="AC8" s="18">
        <f>AC7/G7</f>
        <v>1.1446858479657789</v>
      </c>
      <c r="AD8" s="18">
        <f>AD7/G7</f>
        <v>1.148888877173655</v>
      </c>
      <c r="AE8" s="18">
        <f>AE7/G7</f>
        <v>1.1530919063815308</v>
      </c>
      <c r="AF8" s="18">
        <f>AF7/G7</f>
        <v>1.1572949355894069</v>
      </c>
      <c r="AG8" s="18">
        <f>AG7/G7</f>
        <v>1.1638366104225395</v>
      </c>
      <c r="AH8" s="18">
        <f>AH7/G7</f>
        <v>1.1673380459428384</v>
      </c>
      <c r="AI8" s="18">
        <f>AI7/G7</f>
        <v>1.1708394814631371</v>
      </c>
      <c r="AJ8" s="18">
        <f>AJ7/G7</f>
        <v>1.174340916983436</v>
      </c>
      <c r="AK8" s="18">
        <f>AK7/G7</f>
        <v>1.1778423525037349</v>
      </c>
      <c r="AL8" s="18">
        <f>AL7/G7</f>
        <v>1.1813437880240334</v>
      </c>
    </row>
    <row r="9" spans="2:38" ht="15.75" customHeight="1" x14ac:dyDescent="0.2"/>
    <row r="10" spans="2:38" ht="15.75" customHeight="1" x14ac:dyDescent="0.2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2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2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L12*Population!D$29</f>
        <v>17703118090.811874</v>
      </c>
      <c r="N12" s="14">
        <f>M12*Population!E$29</f>
        <v>17864837920.159229</v>
      </c>
      <c r="O12" s="14">
        <f>N12*Population!F$29</f>
        <v>18026557749.50658</v>
      </c>
      <c r="P12" s="14">
        <f>O12*Population!G$29</f>
        <v>18188277578.853931</v>
      </c>
      <c r="Q12" s="14">
        <f>P12*Population!H$29</f>
        <v>18349997408.201286</v>
      </c>
      <c r="R12" s="14">
        <f>Q12*Population!I$29</f>
        <v>18511717237.548637</v>
      </c>
      <c r="S12" s="14">
        <f>R12*Population!J$29</f>
        <v>18647841749.547966</v>
      </c>
      <c r="T12" s="14">
        <f>S12*Population!K$29</f>
        <v>18783966261.547295</v>
      </c>
      <c r="U12" s="14">
        <f>T12*Population!L$29</f>
        <v>18920090773.546627</v>
      </c>
      <c r="V12" s="14">
        <f>U12*Population!M$29</f>
        <v>19056215285.545956</v>
      </c>
      <c r="W12" s="14">
        <f>V12*Population!N$29</f>
        <v>19192339797.545284</v>
      </c>
      <c r="X12" s="14">
        <f>W12*Population!O$29</f>
        <v>19302622402.222431</v>
      </c>
      <c r="Y12" s="14">
        <f>X12*Population!P$29</f>
        <v>19412905006.899578</v>
      </c>
      <c r="Z12" s="14">
        <f>Y12*Population!Q$29</f>
        <v>19523187611.576725</v>
      </c>
      <c r="AA12" s="14">
        <f>Z12*Population!R$29</f>
        <v>19633470216.253872</v>
      </c>
      <c r="AB12" s="14">
        <f>AA12*Population!S$29</f>
        <v>19743752820.931019</v>
      </c>
      <c r="AC12" s="14">
        <f>AB12*Population!T$29</f>
        <v>19836853087.659512</v>
      </c>
      <c r="AD12" s="14">
        <f>AC12*Population!U$29</f>
        <v>19909689554.59753</v>
      </c>
      <c r="AE12" s="14">
        <f>AD12*Population!V$29</f>
        <v>19982526021.535549</v>
      </c>
      <c r="AF12" s="14">
        <f>AE12*Population!W$29</f>
        <v>20055362488.473568</v>
      </c>
      <c r="AG12" s="14">
        <f>AF12*Population!X$29</f>
        <v>20168726554.992519</v>
      </c>
      <c r="AH12" s="14">
        <f>AG12*Population!Y$29</f>
        <v>20229404742.056259</v>
      </c>
      <c r="AI12" s="14">
        <f>AH12*Population!Z$29</f>
        <v>20290082929.119999</v>
      </c>
      <c r="AJ12" s="14">
        <f>AI12*Population!AA$29</f>
        <v>20350761116.183739</v>
      </c>
      <c r="AK12" s="14">
        <f>AJ12*Population!AB$29</f>
        <v>20411439303.247475</v>
      </c>
      <c r="AL12" s="14">
        <f>AK12*Population!AC$29</f>
        <v>20472117490.311211</v>
      </c>
    </row>
    <row r="13" spans="2:38" ht="15.75" customHeight="1" x14ac:dyDescent="0.2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1.1348152622315304</v>
      </c>
      <c r="N13" s="18">
        <f>N12/G12</f>
        <v>1.1451819179589249</v>
      </c>
      <c r="O13" s="18">
        <f>O12/G12</f>
        <v>1.1555485736863194</v>
      </c>
      <c r="P13" s="18">
        <f>P12/G12</f>
        <v>1.1659152294137136</v>
      </c>
      <c r="Q13" s="18">
        <f>Q12/G12</f>
        <v>1.1762818851411081</v>
      </c>
      <c r="R13" s="18">
        <f>R12/G12</f>
        <v>1.1866485408685024</v>
      </c>
      <c r="S13" s="18">
        <f>S12/G12</f>
        <v>1.1953744711248697</v>
      </c>
      <c r="T13" s="18">
        <f>T12/G12</f>
        <v>1.2041004013812369</v>
      </c>
      <c r="U13" s="18">
        <f>U12/G12</f>
        <v>1.2128263316376042</v>
      </c>
      <c r="V13" s="18">
        <f>V12/G12</f>
        <v>1.2215522618939716</v>
      </c>
      <c r="W13" s="18">
        <f>W12/G12</f>
        <v>1.2302781921503387</v>
      </c>
      <c r="X13" s="18">
        <f>X12/G12</f>
        <v>1.2373475898860533</v>
      </c>
      <c r="Y13" s="18">
        <f>Y12/G12</f>
        <v>1.2444169876217679</v>
      </c>
      <c r="Z13" s="18">
        <f>Z12/G12</f>
        <v>1.2514863853574825</v>
      </c>
      <c r="AA13" s="18">
        <f>AA12/G12</f>
        <v>1.2585557830931968</v>
      </c>
      <c r="AB13" s="18">
        <f>AB12/G12</f>
        <v>1.2656251808289114</v>
      </c>
      <c r="AC13" s="18">
        <f>AC12/G12</f>
        <v>1.2715931466448405</v>
      </c>
      <c r="AD13" s="18">
        <f>AD12/G12</f>
        <v>1.276262150935739</v>
      </c>
      <c r="AE13" s="18">
        <f>AE12/G12</f>
        <v>1.2809311552266378</v>
      </c>
      <c r="AF13" s="18">
        <f>AF12/G12</f>
        <v>1.2856001595175364</v>
      </c>
      <c r="AG13" s="18">
        <f>AG12/G12</f>
        <v>1.2928670868584948</v>
      </c>
      <c r="AH13" s="18">
        <f>AH12/G12</f>
        <v>1.2967567142343757</v>
      </c>
      <c r="AI13" s="18">
        <f>AI12/G12</f>
        <v>1.3006463416102563</v>
      </c>
      <c r="AJ13" s="18">
        <f>AJ12/G12</f>
        <v>1.3045359689861371</v>
      </c>
      <c r="AK13" s="18">
        <f>AK12/G12</f>
        <v>1.3084255963620177</v>
      </c>
      <c r="AL13" s="18">
        <f>AL12/G12</f>
        <v>1.3123152237378981</v>
      </c>
    </row>
    <row r="14" spans="2:38" ht="15.75" customHeight="1" x14ac:dyDescent="0.2">
      <c r="B14" s="98" t="s">
        <v>265</v>
      </c>
    </row>
    <row r="15" spans="2:38" ht="15.75" customHeight="1" x14ac:dyDescent="0.2">
      <c r="B15" s="97" t="s">
        <v>267</v>
      </c>
    </row>
    <row r="16" spans="2:38" ht="15.75" customHeight="1" x14ac:dyDescent="0.2">
      <c r="B16" s="75" t="s">
        <v>266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"/>
    <row r="20" spans="3:8" ht="15.75" customHeight="1" x14ac:dyDescent="0.2"/>
    <row r="21" spans="3:8" ht="15.75" customHeight="1" x14ac:dyDescent="0.2"/>
    <row r="22" spans="3:8" ht="15.75" customHeight="1" x14ac:dyDescent="0.2"/>
    <row r="23" spans="3:8" ht="15.75" customHeight="1" x14ac:dyDescent="0.2"/>
    <row r="24" spans="3:8" ht="15.75" customHeight="1" x14ac:dyDescent="0.2"/>
    <row r="25" spans="3:8" ht="15.75" customHeight="1" x14ac:dyDescent="0.2"/>
    <row r="26" spans="3:8" ht="15.75" customHeight="1" x14ac:dyDescent="0.2"/>
    <row r="27" spans="3:8" ht="15.75" customHeight="1" x14ac:dyDescent="0.2"/>
    <row r="28" spans="3:8" ht="15.75" customHeight="1" x14ac:dyDescent="0.2"/>
    <row r="29" spans="3:8" ht="15.75" customHeight="1" x14ac:dyDescent="0.2"/>
    <row r="30" spans="3:8" ht="15.75" customHeight="1" x14ac:dyDescent="0.2"/>
    <row r="31" spans="3:8" ht="15.75" customHeight="1" x14ac:dyDescent="0.2"/>
    <row r="32" spans="3:8" ht="15.75" customHeight="1" x14ac:dyDescent="0.2"/>
    <row r="33" spans="2:30" ht="15.75" customHeight="1" x14ac:dyDescent="0.2"/>
    <row r="34" spans="2:30" ht="15.75" customHeight="1" x14ac:dyDescent="0.2"/>
    <row r="35" spans="2:30" ht="15.75" customHeight="1" x14ac:dyDescent="0.2"/>
    <row r="36" spans="2:30" ht="15.75" customHeight="1" x14ac:dyDescent="0.2"/>
    <row r="37" spans="2:30" ht="15.75" customHeight="1" x14ac:dyDescent="0.2"/>
    <row r="38" spans="2:30" ht="15.75" customHeight="1" x14ac:dyDescent="0.2"/>
    <row r="39" spans="2:30" ht="15.75" customHeight="1" x14ac:dyDescent="0.2"/>
    <row r="40" spans="2:30" ht="15.75" customHeight="1" x14ac:dyDescent="0.2">
      <c r="B40" s="107" t="s">
        <v>246</v>
      </c>
      <c r="C40" s="107" t="s">
        <v>247</v>
      </c>
      <c r="D40" s="78" t="s">
        <v>98</v>
      </c>
      <c r="E40" s="79"/>
      <c r="F40" s="79"/>
      <c r="G40" s="79"/>
      <c r="H40" s="79"/>
      <c r="I40" s="79"/>
      <c r="J40" s="79"/>
      <c r="K40" s="79"/>
      <c r="L40" s="79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 spans="2:30" ht="15.75" customHeight="1" x14ac:dyDescent="0.2">
      <c r="B41" s="108"/>
      <c r="C41" s="108"/>
      <c r="D41" s="96">
        <v>2015</v>
      </c>
      <c r="E41" s="80">
        <v>2016</v>
      </c>
      <c r="F41" s="80">
        <v>2017</v>
      </c>
      <c r="G41" s="80">
        <v>2018</v>
      </c>
      <c r="H41" s="80">
        <v>2019</v>
      </c>
      <c r="I41" s="80">
        <v>2020</v>
      </c>
      <c r="J41" s="80">
        <v>2021</v>
      </c>
      <c r="K41" s="80">
        <v>2022</v>
      </c>
    </row>
    <row r="42" spans="2:30" ht="15.75" customHeight="1" x14ac:dyDescent="0.2">
      <c r="B42" s="81" t="s">
        <v>248</v>
      </c>
      <c r="C42" s="82"/>
      <c r="D42" s="83"/>
      <c r="E42" s="84"/>
      <c r="F42" s="84"/>
      <c r="G42" s="84"/>
      <c r="H42" s="85"/>
      <c r="I42" s="85"/>
      <c r="J42" s="85"/>
      <c r="K42" s="85"/>
    </row>
    <row r="43" spans="2:30" ht="15.75" customHeight="1" x14ac:dyDescent="0.2">
      <c r="B43" s="86" t="s">
        <v>249</v>
      </c>
      <c r="C43" s="87" t="s">
        <v>250</v>
      </c>
      <c r="D43" s="88">
        <v>320.60000000000002</v>
      </c>
      <c r="E43" s="89">
        <v>345.8</v>
      </c>
      <c r="F43" s="88">
        <v>386.4</v>
      </c>
      <c r="G43" s="89">
        <v>414.4</v>
      </c>
      <c r="H43" s="88">
        <v>418.7</v>
      </c>
      <c r="I43" s="89">
        <v>183.4</v>
      </c>
      <c r="J43" s="89">
        <v>147.5</v>
      </c>
      <c r="K43" s="89">
        <v>272.39999999999998</v>
      </c>
    </row>
    <row r="44" spans="2:30" ht="15.75" customHeight="1" x14ac:dyDescent="0.2">
      <c r="B44" s="86" t="s">
        <v>251</v>
      </c>
      <c r="C44" s="87" t="s">
        <v>252</v>
      </c>
      <c r="D44" s="95">
        <v>21463</v>
      </c>
      <c r="E44" s="91">
        <v>20837</v>
      </c>
      <c r="F44" s="90">
        <v>24792</v>
      </c>
      <c r="G44" s="91">
        <v>27045</v>
      </c>
      <c r="H44" s="90">
        <v>28085</v>
      </c>
      <c r="I44" s="91">
        <v>10194</v>
      </c>
      <c r="J44" s="91">
        <v>8489</v>
      </c>
      <c r="K44" s="91">
        <v>18459</v>
      </c>
    </row>
    <row r="45" spans="2:30" ht="15.75" customHeight="1" x14ac:dyDescent="0.2">
      <c r="B45" s="86" t="s">
        <v>253</v>
      </c>
      <c r="C45" s="92" t="s">
        <v>254</v>
      </c>
      <c r="D45" s="90">
        <v>67</v>
      </c>
      <c r="E45" s="91">
        <v>60</v>
      </c>
      <c r="F45" s="91">
        <v>64</v>
      </c>
      <c r="G45" s="91">
        <v>65</v>
      </c>
      <c r="H45" s="91">
        <v>67</v>
      </c>
      <c r="I45" s="91">
        <v>56</v>
      </c>
      <c r="J45" s="91">
        <v>58</v>
      </c>
      <c r="K45" s="91">
        <v>68</v>
      </c>
    </row>
    <row r="46" spans="2:30" ht="15.75" customHeight="1" x14ac:dyDescent="0.2">
      <c r="B46" s="81" t="s">
        <v>255</v>
      </c>
      <c r="C46" s="92"/>
      <c r="D46" s="93"/>
      <c r="E46" s="91"/>
      <c r="F46" s="93"/>
      <c r="G46" s="94"/>
      <c r="H46" s="93"/>
      <c r="I46" s="94"/>
      <c r="J46" s="94"/>
      <c r="K46" s="94"/>
    </row>
    <row r="47" spans="2:30" ht="15.75" customHeight="1" x14ac:dyDescent="0.2">
      <c r="B47" s="86" t="s">
        <v>249</v>
      </c>
      <c r="C47" s="92" t="s">
        <v>250</v>
      </c>
      <c r="D47" s="90">
        <v>5.3</v>
      </c>
      <c r="E47" s="91">
        <v>6</v>
      </c>
      <c r="F47" s="90">
        <v>6.9</v>
      </c>
      <c r="G47" s="91">
        <v>7.8</v>
      </c>
      <c r="H47" s="90">
        <v>8.1</v>
      </c>
      <c r="I47" s="91">
        <v>2.7</v>
      </c>
      <c r="J47" s="91">
        <v>2.2000000000000002</v>
      </c>
      <c r="K47" s="91">
        <v>4.7</v>
      </c>
    </row>
    <row r="48" spans="2:30" ht="15.75" customHeight="1" x14ac:dyDescent="0.2">
      <c r="B48" s="86" t="s">
        <v>251</v>
      </c>
      <c r="C48" s="92" t="s">
        <v>252</v>
      </c>
      <c r="D48" s="90">
        <v>833</v>
      </c>
      <c r="E48" s="91">
        <v>799</v>
      </c>
      <c r="F48" s="90">
        <v>862</v>
      </c>
      <c r="G48" s="91">
        <v>957</v>
      </c>
      <c r="H48" s="90">
        <v>983</v>
      </c>
      <c r="I48" s="91">
        <v>294</v>
      </c>
      <c r="J48" s="91">
        <v>210</v>
      </c>
      <c r="K48" s="91">
        <v>516</v>
      </c>
    </row>
    <row r="49" spans="2:30" ht="15.75" customHeight="1" x14ac:dyDescent="0.2">
      <c r="B49" s="86" t="s">
        <v>253</v>
      </c>
      <c r="C49" s="92" t="s">
        <v>254</v>
      </c>
      <c r="D49" s="90">
        <v>157</v>
      </c>
      <c r="E49" s="91">
        <v>133</v>
      </c>
      <c r="F49" s="90">
        <v>125</v>
      </c>
      <c r="G49" s="91">
        <v>123</v>
      </c>
      <c r="H49" s="90">
        <v>121</v>
      </c>
      <c r="I49" s="91">
        <v>109</v>
      </c>
      <c r="J49" s="91">
        <v>95</v>
      </c>
      <c r="K49" s="91">
        <v>110</v>
      </c>
    </row>
    <row r="50" spans="2:30" ht="15.75" customHeight="1" x14ac:dyDescent="0.2">
      <c r="B50" s="81" t="s">
        <v>50</v>
      </c>
      <c r="C50" s="92"/>
      <c r="D50" s="93"/>
      <c r="E50" s="91"/>
      <c r="F50" s="93"/>
      <c r="G50" s="94"/>
      <c r="H50" s="93"/>
      <c r="I50" s="94"/>
      <c r="J50" s="94"/>
      <c r="K50" s="94"/>
    </row>
    <row r="51" spans="2:30" ht="15.75" customHeight="1" x14ac:dyDescent="0.2">
      <c r="B51" s="86" t="s">
        <v>249</v>
      </c>
      <c r="C51" s="92" t="s">
        <v>250</v>
      </c>
      <c r="D51" s="90">
        <v>325.89999999999998</v>
      </c>
      <c r="E51" s="91">
        <v>351.8</v>
      </c>
      <c r="F51" s="90">
        <v>393.3</v>
      </c>
      <c r="G51" s="91">
        <v>422.2</v>
      </c>
      <c r="H51" s="90">
        <v>426.8</v>
      </c>
      <c r="I51" s="91">
        <v>186.1</v>
      </c>
      <c r="J51" s="91">
        <v>149.69999999999999</v>
      </c>
      <c r="K51" s="91">
        <v>277.10000000000002</v>
      </c>
    </row>
    <row r="52" spans="2:30" ht="15.75" customHeight="1" x14ac:dyDescent="0.2">
      <c r="B52" s="86" t="s">
        <v>251</v>
      </c>
      <c r="C52" s="92" t="s">
        <v>252</v>
      </c>
      <c r="D52" s="90" t="s">
        <v>256</v>
      </c>
      <c r="E52" s="91" t="s">
        <v>257</v>
      </c>
      <c r="F52" s="90" t="s">
        <v>258</v>
      </c>
      <c r="G52" s="91" t="s">
        <v>259</v>
      </c>
      <c r="H52" s="90" t="s">
        <v>260</v>
      </c>
      <c r="I52" s="91" t="s">
        <v>261</v>
      </c>
      <c r="J52" s="91" t="s">
        <v>262</v>
      </c>
      <c r="K52" s="91" t="s">
        <v>263</v>
      </c>
    </row>
    <row r="53" spans="2:30" ht="15.75" customHeight="1" x14ac:dyDescent="0.2">
      <c r="B53" s="86" t="s">
        <v>253</v>
      </c>
      <c r="C53" s="92" t="s">
        <v>254</v>
      </c>
      <c r="D53" s="90">
        <v>68</v>
      </c>
      <c r="E53" s="91">
        <v>62</v>
      </c>
      <c r="F53" s="90">
        <v>65</v>
      </c>
      <c r="G53" s="91">
        <v>66</v>
      </c>
      <c r="H53" s="90">
        <v>68</v>
      </c>
      <c r="I53" s="91">
        <v>56</v>
      </c>
      <c r="J53" s="91">
        <v>58</v>
      </c>
      <c r="K53" s="91">
        <v>68</v>
      </c>
    </row>
    <row r="54" spans="2:30" ht="15.75" customHeight="1" x14ac:dyDescent="0.2">
      <c r="B54" s="106" t="s">
        <v>264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76"/>
      <c r="Z54" s="76"/>
      <c r="AA54" s="76"/>
      <c r="AB54" s="76"/>
      <c r="AC54" s="76"/>
      <c r="AD54" s="76"/>
    </row>
    <row r="55" spans="2:30" ht="15.75" customHeight="1" x14ac:dyDescent="0.2"/>
    <row r="56" spans="2:30" ht="15.75" customHeight="1" x14ac:dyDescent="0.2"/>
    <row r="57" spans="2:30" ht="15.75" customHeight="1" x14ac:dyDescent="0.2"/>
    <row r="58" spans="2:30" ht="15.75" customHeight="1" x14ac:dyDescent="0.2"/>
    <row r="59" spans="2:30" ht="15.75" customHeight="1" x14ac:dyDescent="0.2"/>
    <row r="60" spans="2:30" ht="15.75" customHeight="1" x14ac:dyDescent="0.2"/>
    <row r="61" spans="2:30" ht="15.75" customHeight="1" x14ac:dyDescent="0.2"/>
    <row r="62" spans="2:30" ht="15.75" customHeight="1" x14ac:dyDescent="0.2"/>
    <row r="63" spans="2:30" ht="15.75" customHeight="1" x14ac:dyDescent="0.2"/>
    <row r="64" spans="2:3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Y3" workbookViewId="0">
      <selection activeCell="AS12" sqref="AS12"/>
    </sheetView>
  </sheetViews>
  <sheetFormatPr defaultColWidth="12.5703125" defaultRowHeight="15" customHeight="1" x14ac:dyDescent="0.2"/>
  <cols>
    <col min="2" max="2" width="49.140625" customWidth="1"/>
    <col min="3" max="9" width="15.140625" hidden="1" customWidth="1"/>
    <col min="10" max="17" width="12.5703125" hidden="1"/>
  </cols>
  <sheetData>
    <row r="1" spans="2:59" ht="15.75" customHeight="1" x14ac:dyDescent="0.2"/>
    <row r="2" spans="2:59" ht="15.75" customHeight="1" x14ac:dyDescent="0.2"/>
    <row r="3" spans="2:59" ht="15.75" customHeight="1" x14ac:dyDescent="0.2">
      <c r="B3" s="16" t="s">
        <v>55</v>
      </c>
      <c r="AB3" s="72"/>
    </row>
    <row r="4" spans="2:59" ht="15.75" customHeight="1" x14ac:dyDescent="0.2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AA5*Population!D29</f>
        <v>78174.945396561845</v>
      </c>
      <c r="AC5" s="22">
        <f>AB5*Population!E29</f>
        <v>78889.081672664091</v>
      </c>
      <c r="AD5" s="22">
        <f>AC5*Population!F29</f>
        <v>79603.217948766323</v>
      </c>
      <c r="AE5" s="22">
        <f>AD5*Population!G29</f>
        <v>80317.35422486857</v>
      </c>
      <c r="AF5" s="22">
        <f>AE5*Population!H29</f>
        <v>81031.490500970816</v>
      </c>
      <c r="AG5" s="22">
        <f>AF5*Population!I29</f>
        <v>81745.626777073048</v>
      </c>
      <c r="AH5" s="22">
        <f>AG5*Population!J29</f>
        <v>82346.737058216357</v>
      </c>
      <c r="AI5" s="22">
        <f>AH5*Population!K29</f>
        <v>82947.847339359665</v>
      </c>
      <c r="AJ5" s="22">
        <f>AI5*Population!L29</f>
        <v>83548.957620502988</v>
      </c>
      <c r="AK5" s="22">
        <f>AJ5*Population!M29</f>
        <v>84150.067901646296</v>
      </c>
      <c r="AL5" s="22">
        <f>AK5*Population!N29</f>
        <v>84751.178182789605</v>
      </c>
      <c r="AM5" s="22">
        <f>AL5*Population!O29</f>
        <v>85238.173555842062</v>
      </c>
      <c r="AN5" s="22">
        <f>AM5*Population!P29</f>
        <v>85725.16892889452</v>
      </c>
      <c r="AO5" s="22">
        <f>AN5*Population!Q29</f>
        <v>86212.164301946963</v>
      </c>
      <c r="AP5" s="22">
        <f>AO5*Population!R29</f>
        <v>86699.159674999406</v>
      </c>
      <c r="AQ5" s="22">
        <f>AP5*Population!S29</f>
        <v>87186.155048051864</v>
      </c>
      <c r="AR5" s="22">
        <f>AQ5*Population!T29</f>
        <v>87597.275181271936</v>
      </c>
      <c r="AS5" s="22">
        <f>AR5*Population!U29</f>
        <v>87918.912691486214</v>
      </c>
      <c r="AT5" s="22">
        <f>AS5*Population!V29</f>
        <v>88240.550201700491</v>
      </c>
      <c r="AU5" s="22">
        <f>AT5*Population!W29</f>
        <v>88562.187711914768</v>
      </c>
      <c r="AV5" s="22">
        <f>AU5*Population!X29</f>
        <v>89062.790468140563</v>
      </c>
      <c r="AW5" s="22">
        <f>AV5*Population!Y29</f>
        <v>89330.73840455139</v>
      </c>
      <c r="AX5" s="22">
        <f>AW5*Population!Z29</f>
        <v>89598.686340962216</v>
      </c>
      <c r="AY5" s="22">
        <f>AX5*Population!AA29</f>
        <v>89866.634277373043</v>
      </c>
      <c r="AZ5" s="22">
        <f>AY5*Population!AB29</f>
        <v>90134.582213783855</v>
      </c>
      <c r="BA5" s="22">
        <f>AZ5*Population!AC29</f>
        <v>90402.530150194667</v>
      </c>
    </row>
    <row r="6" spans="2:59" ht="15.75" customHeight="1" x14ac:dyDescent="0.2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AA6*Population!D29</f>
        <v>102839.69748805703</v>
      </c>
      <c r="AC6" s="22">
        <f>AB6*Population!E29</f>
        <v>103779.14884586805</v>
      </c>
      <c r="AD6" s="22">
        <f>AC6*Population!F29</f>
        <v>104718.60020367906</v>
      </c>
      <c r="AE6" s="22">
        <f>AD6*Population!G29</f>
        <v>105658.05156149008</v>
      </c>
      <c r="AF6" s="22">
        <f>AE6*Population!H29</f>
        <v>106597.5029193011</v>
      </c>
      <c r="AG6" s="22">
        <f>AF6*Population!I29</f>
        <v>107536.95427711211</v>
      </c>
      <c r="AH6" s="22">
        <f>AG6*Population!J29</f>
        <v>108327.71913350122</v>
      </c>
      <c r="AI6" s="22">
        <f>AH6*Population!K29</f>
        <v>109118.48398989033</v>
      </c>
      <c r="AJ6" s="22">
        <f>AI6*Population!L29</f>
        <v>109909.24884627946</v>
      </c>
      <c r="AK6" s="22">
        <f>AJ6*Population!M29</f>
        <v>110700.01370266857</v>
      </c>
      <c r="AL6" s="22">
        <f>AK6*Population!N29</f>
        <v>111490.77855905768</v>
      </c>
      <c r="AM6" s="22">
        <f>AL6*Population!O29</f>
        <v>112131.42444104381</v>
      </c>
      <c r="AN6" s="22">
        <f>AM6*Population!P29</f>
        <v>112772.07032302996</v>
      </c>
      <c r="AO6" s="22">
        <f>AN6*Population!Q29</f>
        <v>113412.71620501608</v>
      </c>
      <c r="AP6" s="22">
        <f>AO6*Population!R29</f>
        <v>114053.36208700221</v>
      </c>
      <c r="AQ6" s="22">
        <f>AP6*Population!S29</f>
        <v>114694.00796898834</v>
      </c>
      <c r="AR6" s="22">
        <f>AQ6*Population!T29</f>
        <v>115234.83943253626</v>
      </c>
      <c r="AS6" s="22">
        <f>AR6*Population!U29</f>
        <v>115657.95586815968</v>
      </c>
      <c r="AT6" s="22">
        <f>AS6*Population!V29</f>
        <v>116081.07230378309</v>
      </c>
      <c r="AU6" s="22">
        <f>AT6*Population!W29</f>
        <v>116504.18873940651</v>
      </c>
      <c r="AV6" s="22">
        <f>AU6*Population!X29</f>
        <v>117162.73523087885</v>
      </c>
      <c r="AW6" s="22">
        <f>AV6*Population!Y29</f>
        <v>117515.22264974758</v>
      </c>
      <c r="AX6" s="22">
        <f>AW6*Population!Z29</f>
        <v>117867.7100686163</v>
      </c>
      <c r="AY6" s="22">
        <f>AX6*Population!AA29</f>
        <v>118220.19748748503</v>
      </c>
      <c r="AZ6" s="22">
        <f>AY6*Population!AB29</f>
        <v>118572.68490635374</v>
      </c>
      <c r="BA6" s="22">
        <f>AZ6*Population!AC29</f>
        <v>118925.17232522245</v>
      </c>
    </row>
    <row r="7" spans="2:59" ht="15.75" customHeight="1" x14ac:dyDescent="0.2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181014.64288461889</v>
      </c>
      <c r="AC7" s="22">
        <f t="shared" si="0"/>
        <v>182668.23051853216</v>
      </c>
      <c r="AD7" s="22">
        <f t="shared" si="0"/>
        <v>184321.81815244537</v>
      </c>
      <c r="AE7" s="22">
        <f t="shared" si="0"/>
        <v>185975.40578635863</v>
      </c>
      <c r="AF7" s="22">
        <f t="shared" si="0"/>
        <v>187628.9934202719</v>
      </c>
      <c r="AG7" s="22">
        <f t="shared" si="0"/>
        <v>189282.58105418517</v>
      </c>
      <c r="AH7" s="22">
        <f t="shared" si="0"/>
        <v>190674.45619171759</v>
      </c>
      <c r="AI7" s="22">
        <f t="shared" si="0"/>
        <v>192066.33132925001</v>
      </c>
      <c r="AJ7" s="22">
        <f t="shared" si="0"/>
        <v>193458.20646678243</v>
      </c>
      <c r="AK7" s="22">
        <f t="shared" si="0"/>
        <v>194850.08160431485</v>
      </c>
      <c r="AL7" s="22">
        <f t="shared" si="0"/>
        <v>196241.95674184727</v>
      </c>
      <c r="AM7" s="22">
        <f t="shared" si="0"/>
        <v>197369.59799688589</v>
      </c>
      <c r="AN7" s="22">
        <f t="shared" si="0"/>
        <v>198497.23925192447</v>
      </c>
      <c r="AO7" s="22">
        <f t="shared" si="0"/>
        <v>199624.88050696306</v>
      </c>
      <c r="AP7" s="22">
        <f t="shared" si="0"/>
        <v>200752.52176200162</v>
      </c>
      <c r="AQ7" s="22">
        <f t="shared" si="0"/>
        <v>201880.16301704021</v>
      </c>
      <c r="AR7" s="22">
        <f t="shared" si="0"/>
        <v>202832.1146138082</v>
      </c>
      <c r="AS7" s="22">
        <f t="shared" si="0"/>
        <v>203576.8685596459</v>
      </c>
      <c r="AT7" s="22">
        <f t="shared" si="0"/>
        <v>204321.62250548357</v>
      </c>
      <c r="AU7" s="22">
        <f t="shared" si="0"/>
        <v>205066.3764513213</v>
      </c>
      <c r="AV7" s="22">
        <f t="shared" si="0"/>
        <v>206225.52569901943</v>
      </c>
      <c r="AW7" s="22">
        <f t="shared" si="0"/>
        <v>206845.96105429897</v>
      </c>
      <c r="AX7" s="22">
        <f t="shared" si="0"/>
        <v>207466.3964095785</v>
      </c>
      <c r="AY7" s="22">
        <f t="shared" si="0"/>
        <v>208086.83176485807</v>
      </c>
      <c r="AZ7" s="22">
        <f t="shared" si="0"/>
        <v>208707.26712013758</v>
      </c>
      <c r="BA7" s="22">
        <f t="shared" si="0"/>
        <v>209327.70247541711</v>
      </c>
    </row>
    <row r="8" spans="2:59" ht="15.75" customHeight="1" x14ac:dyDescent="0.2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1092.6950464989145</v>
      </c>
      <c r="AC8" s="22">
        <f t="shared" si="1"/>
        <v>1102.6769296644693</v>
      </c>
      <c r="AD8" s="22">
        <f t="shared" si="1"/>
        <v>1112.6588128300239</v>
      </c>
      <c r="AE8" s="22">
        <f t="shared" si="1"/>
        <v>1122.6406959955787</v>
      </c>
      <c r="AF8" s="22">
        <f t="shared" si="1"/>
        <v>1132.6225791611334</v>
      </c>
      <c r="AG8" s="22">
        <f t="shared" si="1"/>
        <v>1142.604462326688</v>
      </c>
      <c r="AH8" s="22">
        <f t="shared" si="1"/>
        <v>1151.0065177841357</v>
      </c>
      <c r="AI8" s="22">
        <f t="shared" si="1"/>
        <v>1159.4085732415836</v>
      </c>
      <c r="AJ8" s="22">
        <f t="shared" si="1"/>
        <v>1167.8106286990314</v>
      </c>
      <c r="AK8" s="22">
        <f t="shared" si="1"/>
        <v>1176.2126841564793</v>
      </c>
      <c r="AL8" s="22">
        <f t="shared" si="1"/>
        <v>1184.614739613927</v>
      </c>
      <c r="AM8" s="22">
        <f t="shared" si="1"/>
        <v>1191.4217470138415</v>
      </c>
      <c r="AN8" s="22">
        <f t="shared" si="1"/>
        <v>1198.228754413756</v>
      </c>
      <c r="AO8" s="22">
        <f t="shared" si="1"/>
        <v>1205.0357618136704</v>
      </c>
      <c r="AP8" s="22">
        <f t="shared" si="1"/>
        <v>1211.8427692135849</v>
      </c>
      <c r="AQ8" s="22">
        <f t="shared" si="1"/>
        <v>1218.6497766134994</v>
      </c>
      <c r="AR8" s="22">
        <f t="shared" si="1"/>
        <v>1224.3962332410892</v>
      </c>
      <c r="AS8" s="22">
        <f t="shared" si="1"/>
        <v>1228.8919410717319</v>
      </c>
      <c r="AT8" s="22">
        <f t="shared" si="1"/>
        <v>1233.3876489023746</v>
      </c>
      <c r="AU8" s="22">
        <f t="shared" si="1"/>
        <v>1237.8833567330173</v>
      </c>
      <c r="AV8" s="22">
        <f t="shared" si="1"/>
        <v>1244.8805621575532</v>
      </c>
      <c r="AW8" s="22">
        <f t="shared" si="1"/>
        <v>1248.6258207100279</v>
      </c>
      <c r="AX8" s="22">
        <f t="shared" si="1"/>
        <v>1252.3710792625025</v>
      </c>
      <c r="AY8" s="22">
        <f t="shared" si="1"/>
        <v>1256.116337814977</v>
      </c>
      <c r="AZ8" s="22">
        <f t="shared" si="1"/>
        <v>1259.8615963674515</v>
      </c>
      <c r="BA8" s="22">
        <f t="shared" si="1"/>
        <v>1263.606854919926</v>
      </c>
    </row>
    <row r="9" spans="2:59" ht="15.75" customHeight="1" x14ac:dyDescent="0.2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2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0.99097054090909475</v>
      </c>
      <c r="AC11" s="17">
        <f t="shared" si="3"/>
        <v>1.00002316011109</v>
      </c>
      <c r="AD11" s="17">
        <f t="shared" si="3"/>
        <v>1.0090757793130851</v>
      </c>
      <c r="AE11" s="17">
        <f t="shared" si="3"/>
        <v>1.0181283985150804</v>
      </c>
      <c r="AF11" s="17">
        <f t="shared" si="3"/>
        <v>1.0271810177170757</v>
      </c>
      <c r="AG11" s="17">
        <f t="shared" si="3"/>
        <v>1.036233636919071</v>
      </c>
      <c r="AH11" s="17">
        <f t="shared" si="3"/>
        <v>1.0438535025605351</v>
      </c>
      <c r="AI11" s="17">
        <f t="shared" si="3"/>
        <v>1.0514733682019994</v>
      </c>
      <c r="AJ11" s="17">
        <f t="shared" si="3"/>
        <v>1.0590932338434635</v>
      </c>
      <c r="AK11" s="17">
        <f t="shared" si="3"/>
        <v>1.0667130994849279</v>
      </c>
      <c r="AL11" s="17">
        <f t="shared" si="3"/>
        <v>1.074332965126392</v>
      </c>
      <c r="AM11" s="17">
        <f t="shared" si="3"/>
        <v>1.080506273797168</v>
      </c>
      <c r="AN11" s="17">
        <f t="shared" si="3"/>
        <v>1.0866795824679438</v>
      </c>
      <c r="AO11" s="17">
        <f t="shared" si="3"/>
        <v>1.0928528911387194</v>
      </c>
      <c r="AP11" s="17">
        <f t="shared" si="3"/>
        <v>1.0990261998094952</v>
      </c>
      <c r="AQ11" s="17">
        <f t="shared" si="3"/>
        <v>1.1051995084802708</v>
      </c>
      <c r="AR11" s="17">
        <f t="shared" si="3"/>
        <v>1.1104109984113355</v>
      </c>
      <c r="AS11" s="17">
        <f t="shared" si="3"/>
        <v>1.1144881780736537</v>
      </c>
      <c r="AT11" s="17">
        <f t="shared" si="3"/>
        <v>1.1185653577359718</v>
      </c>
      <c r="AU11" s="17">
        <f t="shared" si="3"/>
        <v>1.1226425373982902</v>
      </c>
      <c r="AV11" s="17">
        <f t="shared" si="3"/>
        <v>1.1289883375981005</v>
      </c>
      <c r="AW11" s="17">
        <f t="shared" si="3"/>
        <v>1.1323849310991709</v>
      </c>
      <c r="AX11" s="17">
        <f t="shared" si="3"/>
        <v>1.1357815246002414</v>
      </c>
      <c r="AY11" s="17">
        <f t="shared" si="3"/>
        <v>1.1391781181013121</v>
      </c>
      <c r="AZ11" s="17">
        <f t="shared" si="3"/>
        <v>1.1425747116023823</v>
      </c>
      <c r="BA11" s="17">
        <f t="shared" si="3"/>
        <v>1.1459713051034528</v>
      </c>
    </row>
    <row r="12" spans="2:59" ht="15.75" customHeight="1" x14ac:dyDescent="0.2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1.1130641198929556</v>
      </c>
      <c r="AC12" s="17">
        <f t="shared" si="5"/>
        <v>1.1232320766674841</v>
      </c>
      <c r="AD12" s="17">
        <f t="shared" si="5"/>
        <v>1.1334000334420127</v>
      </c>
      <c r="AE12" s="17">
        <f t="shared" si="5"/>
        <v>1.1435679902165412</v>
      </c>
      <c r="AF12" s="17">
        <f t="shared" si="5"/>
        <v>1.15373594699107</v>
      </c>
      <c r="AG12" s="17">
        <f t="shared" si="5"/>
        <v>1.1639039037655985</v>
      </c>
      <c r="AH12" s="17">
        <f t="shared" si="5"/>
        <v>1.1724625830540243</v>
      </c>
      <c r="AI12" s="17">
        <f t="shared" si="5"/>
        <v>1.1810212623424503</v>
      </c>
      <c r="AJ12" s="17">
        <f t="shared" si="5"/>
        <v>1.1895799416308763</v>
      </c>
      <c r="AK12" s="17">
        <f t="shared" si="5"/>
        <v>1.1981386209193026</v>
      </c>
      <c r="AL12" s="17">
        <f t="shared" si="5"/>
        <v>1.2066973002077284</v>
      </c>
      <c r="AM12" s="17">
        <f t="shared" si="5"/>
        <v>1.2136311979360714</v>
      </c>
      <c r="AN12" s="17">
        <f t="shared" si="5"/>
        <v>1.2205650956644147</v>
      </c>
      <c r="AO12" s="17">
        <f t="shared" si="5"/>
        <v>1.2274989933927578</v>
      </c>
      <c r="AP12" s="17">
        <f t="shared" si="5"/>
        <v>1.2344328911211011</v>
      </c>
      <c r="AQ12" s="17">
        <f t="shared" si="5"/>
        <v>1.2413667888494442</v>
      </c>
      <c r="AR12" s="17">
        <f t="shared" si="5"/>
        <v>1.2472203659377501</v>
      </c>
      <c r="AS12" s="17">
        <f t="shared" si="5"/>
        <v>1.2517998788547742</v>
      </c>
      <c r="AT12" s="17">
        <f t="shared" si="5"/>
        <v>1.2563793917717985</v>
      </c>
      <c r="AU12" s="17">
        <f t="shared" si="5"/>
        <v>1.2609589046888228</v>
      </c>
      <c r="AV12" s="17">
        <f t="shared" si="5"/>
        <v>1.268086545948409</v>
      </c>
      <c r="AW12" s="17">
        <f t="shared" si="5"/>
        <v>1.2719016203626647</v>
      </c>
      <c r="AX12" s="17">
        <f t="shared" si="5"/>
        <v>1.2757166947769201</v>
      </c>
      <c r="AY12" s="17">
        <f t="shared" si="5"/>
        <v>1.2795317691911754</v>
      </c>
      <c r="AZ12" s="17">
        <f t="shared" si="5"/>
        <v>1.2833468436054309</v>
      </c>
      <c r="BA12" s="17">
        <f t="shared" si="5"/>
        <v>1.2871619180196863</v>
      </c>
    </row>
    <row r="13" spans="2:59" ht="15.75" customHeight="1" x14ac:dyDescent="0.2">
      <c r="B13" s="3" t="s">
        <v>64</v>
      </c>
    </row>
    <row r="14" spans="2:59" ht="15.75" customHeight="1" x14ac:dyDescent="0.2">
      <c r="B14" s="15" t="s">
        <v>21</v>
      </c>
    </row>
    <row r="15" spans="2:59" ht="15.75" customHeight="1" x14ac:dyDescent="0.2">
      <c r="B15" s="9" t="s">
        <v>65</v>
      </c>
    </row>
    <row r="16" spans="2:5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703125" defaultRowHeight="15" customHeight="1" x14ac:dyDescent="0.2"/>
  <cols>
    <col min="1" max="1" width="25.42578125" customWidth="1"/>
    <col min="3" max="7" width="17.85546875" customWidth="1"/>
  </cols>
  <sheetData>
    <row r="1" spans="1:57" ht="15" customHeight="1" x14ac:dyDescent="0.25">
      <c r="A1" s="111" t="s">
        <v>66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2"/>
    </row>
    <row r="2" spans="1:57" ht="15.75" customHeight="1" x14ac:dyDescent="0.2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2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K3*Population!D$29</f>
        <v>27861.677331002094</v>
      </c>
      <c r="M3" s="26">
        <f>L3*Population!E$29</f>
        <v>28116.196658060035</v>
      </c>
      <c r="N3" s="26">
        <f>M3*Population!F$29</f>
        <v>28370.715985117971</v>
      </c>
      <c r="O3" s="26">
        <f>N3*Population!G$29</f>
        <v>28625.235312175912</v>
      </c>
      <c r="P3" s="26">
        <f>O3*Population!H$29</f>
        <v>28879.754639233852</v>
      </c>
      <c r="Q3" s="26">
        <f>P3*Population!I$29</f>
        <v>29134.273966291788</v>
      </c>
      <c r="R3" s="26">
        <f>Q3*Population!J$29</f>
        <v>29348.510645429902</v>
      </c>
      <c r="S3" s="26">
        <f>R3*Population!K$29</f>
        <v>29562.747324568019</v>
      </c>
      <c r="T3" s="26">
        <f>S3*Population!L$29</f>
        <v>29776.984003706137</v>
      </c>
      <c r="U3" s="26">
        <f>T3*Population!M$29</f>
        <v>29991.220682844254</v>
      </c>
      <c r="V3" s="26">
        <f>U3*Population!N$29</f>
        <v>30205.457361982368</v>
      </c>
      <c r="W3" s="26">
        <f>V3*Population!O$29</f>
        <v>30379.023302794336</v>
      </c>
      <c r="X3" s="26">
        <f>W3*Population!P$29</f>
        <v>30552.589243606304</v>
      </c>
      <c r="Y3" s="26">
        <f>X3*Population!Q$29</f>
        <v>30726.155184418269</v>
      </c>
      <c r="Z3" s="26">
        <f>Y3*Population!R$29</f>
        <v>30899.721125230233</v>
      </c>
      <c r="AA3" s="26">
        <f>Z3*Population!S$29</f>
        <v>31073.287066042201</v>
      </c>
      <c r="AB3" s="26">
        <f>AA3*Population!T$29</f>
        <v>31219.810948316124</v>
      </c>
      <c r="AC3" s="26">
        <f>AB3*Population!U$29</f>
        <v>31334.443078619235</v>
      </c>
      <c r="AD3" s="26">
        <f>AC3*Population!V$29</f>
        <v>31449.075208922342</v>
      </c>
      <c r="AE3" s="26">
        <f>AD3*Population!W$29</f>
        <v>31563.707339225453</v>
      </c>
      <c r="AF3" s="26">
        <f>AE3*Population!X$29</f>
        <v>31742.122973470166</v>
      </c>
      <c r="AG3" s="26">
        <f>AF3*Population!Y$29</f>
        <v>31837.620052590795</v>
      </c>
      <c r="AH3" s="26">
        <f>AG3*Population!Z$29</f>
        <v>31933.117131711424</v>
      </c>
      <c r="AI3" s="26">
        <f>AH3*Population!AA$29</f>
        <v>32028.614210832053</v>
      </c>
      <c r="AJ3" s="26">
        <f>AI3*Population!AB$29</f>
        <v>32124.111289952674</v>
      </c>
      <c r="AK3" s="26">
        <f>AJ3*Population!AC$29</f>
        <v>32219.608369073296</v>
      </c>
    </row>
    <row r="4" spans="1:57" ht="15.75" customHeight="1" x14ac:dyDescent="0.2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K4*Population!D$29</f>
        <v>27034.162956875341</v>
      </c>
      <c r="M4" s="26">
        <f>L4*Population!E$29</f>
        <v>27281.122853855497</v>
      </c>
      <c r="N4" s="26">
        <f>M4*Population!F$29</f>
        <v>27528.082750835649</v>
      </c>
      <c r="O4" s="26">
        <f>N4*Population!G$29</f>
        <v>27775.042647815804</v>
      </c>
      <c r="P4" s="26">
        <f>O4*Population!H$29</f>
        <v>28022.00254479596</v>
      </c>
      <c r="Q4" s="26">
        <f>P4*Population!I$29</f>
        <v>28268.962441776112</v>
      </c>
      <c r="R4" s="26">
        <f>Q4*Population!J$29</f>
        <v>28476.836118093332</v>
      </c>
      <c r="S4" s="26">
        <f>R4*Population!K$29</f>
        <v>28684.709794410555</v>
      </c>
      <c r="T4" s="26">
        <f>S4*Population!L$29</f>
        <v>28892.583470727779</v>
      </c>
      <c r="U4" s="26">
        <f>T4*Population!M$29</f>
        <v>29100.457147045003</v>
      </c>
      <c r="V4" s="26">
        <f>U4*Population!N$29</f>
        <v>29308.330823362223</v>
      </c>
      <c r="W4" s="26">
        <f>V4*Population!O$29</f>
        <v>29476.741715209464</v>
      </c>
      <c r="X4" s="26">
        <f>W4*Population!P$29</f>
        <v>29645.152607056705</v>
      </c>
      <c r="Y4" s="26">
        <f>X4*Population!Q$29</f>
        <v>29813.563498903943</v>
      </c>
      <c r="Z4" s="26">
        <f>Y4*Population!R$29</f>
        <v>29981.97439075118</v>
      </c>
      <c r="AA4" s="26">
        <f>Z4*Population!S$29</f>
        <v>30150.385282598421</v>
      </c>
      <c r="AB4" s="26">
        <f>AA4*Population!T$29</f>
        <v>30292.557286940013</v>
      </c>
      <c r="AC4" s="26">
        <f>AB4*Population!U$29</f>
        <v>30403.784750164552</v>
      </c>
      <c r="AD4" s="26">
        <f>AC4*Population!V$29</f>
        <v>30515.012213389091</v>
      </c>
      <c r="AE4" s="26">
        <f>AD4*Population!W$29</f>
        <v>30626.23967661363</v>
      </c>
      <c r="AF4" s="26">
        <f>AE4*Population!X$29</f>
        <v>30799.356222072249</v>
      </c>
      <c r="AG4" s="26">
        <f>AF4*Population!Y$29</f>
        <v>30892.016960626563</v>
      </c>
      <c r="AH4" s="26">
        <f>AG4*Population!Z$29</f>
        <v>30984.677699180877</v>
      </c>
      <c r="AI4" s="26">
        <f>AH4*Population!AA$29</f>
        <v>31077.33843773519</v>
      </c>
      <c r="AJ4" s="26">
        <f>AI4*Population!AB$29</f>
        <v>31169.999176289501</v>
      </c>
      <c r="AK4" s="26">
        <f>AJ4*Population!AC$29</f>
        <v>31262.659914843811</v>
      </c>
    </row>
    <row r="5" spans="1:57" ht="15.75" customHeight="1" x14ac:dyDescent="0.2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2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2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2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25">
      <c r="A9" s="111" t="s">
        <v>72</v>
      </c>
      <c r="B9" s="112"/>
      <c r="C9" s="112"/>
      <c r="D9" s="112"/>
      <c r="E9" s="112"/>
      <c r="F9" s="112"/>
      <c r="G9" s="112"/>
      <c r="H9" s="112"/>
      <c r="I9" s="110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2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2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K11*Population!D$29</f>
        <v>1067192.9008513389</v>
      </c>
      <c r="M11" s="26">
        <f>L11*Population!E$29</f>
        <v>1076941.8192577499</v>
      </c>
      <c r="N11" s="26">
        <f>M11*Population!F$29</f>
        <v>1086690.737664161</v>
      </c>
      <c r="O11" s="26">
        <f>N11*Population!G$29</f>
        <v>1096439.6560705721</v>
      </c>
      <c r="P11" s="26">
        <f>O11*Population!H$29</f>
        <v>1106188.5744769832</v>
      </c>
      <c r="Q11" s="26">
        <f>P11*Population!I$29</f>
        <v>1115937.4928833942</v>
      </c>
      <c r="R11" s="26">
        <f>Q11*Population!J$29</f>
        <v>1124143.4547988228</v>
      </c>
      <c r="S11" s="26">
        <f>R11*Population!K$29</f>
        <v>1132349.4167142513</v>
      </c>
      <c r="T11" s="26">
        <f>S11*Population!L$29</f>
        <v>1140555.37862968</v>
      </c>
      <c r="U11" s="26">
        <f>T11*Population!M$29</f>
        <v>1148761.3405451085</v>
      </c>
      <c r="V11" s="26">
        <f>U11*Population!N$29</f>
        <v>1156967.3024605371</v>
      </c>
      <c r="W11" s="26">
        <f>V11*Population!O$29</f>
        <v>1163615.4427596142</v>
      </c>
      <c r="X11" s="26">
        <f>W11*Population!P$29</f>
        <v>1170263.5830586914</v>
      </c>
      <c r="Y11" s="26">
        <f>X11*Population!Q$29</f>
        <v>1176911.7233577683</v>
      </c>
      <c r="Z11" s="26">
        <f>Y11*Population!R$29</f>
        <v>1183559.8636568452</v>
      </c>
      <c r="AA11" s="26">
        <f>Z11*Population!S$29</f>
        <v>1190208.0039559223</v>
      </c>
      <c r="AB11" s="26">
        <f>AA11*Population!T$29</f>
        <v>1195820.3454208747</v>
      </c>
      <c r="AC11" s="26">
        <f>AB11*Population!U$29</f>
        <v>1200211.1290128166</v>
      </c>
      <c r="AD11" s="26">
        <f>AC11*Population!V$29</f>
        <v>1204601.9126047585</v>
      </c>
      <c r="AE11" s="26">
        <f>AD11*Population!W$29</f>
        <v>1208992.6961967004</v>
      </c>
      <c r="AF11" s="26">
        <f>AE11*Population!X$29</f>
        <v>1215826.5955346625</v>
      </c>
      <c r="AG11" s="26">
        <f>AF11*Population!Y$29</f>
        <v>1219484.4444027983</v>
      </c>
      <c r="AH11" s="26">
        <f>AG11*Population!Z$29</f>
        <v>1223142.2932709341</v>
      </c>
      <c r="AI11" s="26">
        <f>AH11*Population!AA$29</f>
        <v>1226800.14213907</v>
      </c>
      <c r="AJ11" s="26">
        <f>AI11*Population!AB$29</f>
        <v>1230457.9910072056</v>
      </c>
      <c r="AK11" s="26">
        <f>AJ11*Population!AC$29</f>
        <v>1234115.8398753412</v>
      </c>
    </row>
    <row r="12" spans="1:57" ht="15.75" customHeight="1" x14ac:dyDescent="0.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2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2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2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25">
      <c r="A16" s="113" t="s">
        <v>74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112"/>
      <c r="BD16" s="112"/>
      <c r="BE16" s="112"/>
    </row>
    <row r="17" spans="1:57" ht="15.75" customHeight="1" x14ac:dyDescent="0.2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0.97932770462365626</v>
      </c>
      <c r="M20" s="29">
        <f t="shared" si="5"/>
        <v>0.98827396530239353</v>
      </c>
      <c r="N20" s="29">
        <f t="shared" si="5"/>
        <v>0.99722022598113069</v>
      </c>
      <c r="O20" s="29">
        <f t="shared" si="5"/>
        <v>1.0061664866598681</v>
      </c>
      <c r="P20" s="29">
        <f t="shared" si="5"/>
        <v>1.0151127473386052</v>
      </c>
      <c r="Q20" s="29">
        <f t="shared" si="5"/>
        <v>1.0240590080173424</v>
      </c>
      <c r="R20" s="29">
        <f t="shared" si="5"/>
        <v>1.0315893484463829</v>
      </c>
      <c r="S20" s="29">
        <f t="shared" si="5"/>
        <v>1.0391196888754233</v>
      </c>
      <c r="T20" s="29">
        <f t="shared" si="5"/>
        <v>1.0466500293044638</v>
      </c>
      <c r="U20" s="29">
        <f t="shared" si="5"/>
        <v>1.0541803697335044</v>
      </c>
      <c r="V20" s="29">
        <f t="shared" si="5"/>
        <v>1.0617107101625449</v>
      </c>
      <c r="W20" s="29">
        <f t="shared" si="5"/>
        <v>1.0678114891069299</v>
      </c>
      <c r="X20" s="29">
        <f t="shared" si="5"/>
        <v>1.0739122680513151</v>
      </c>
      <c r="Y20" s="29">
        <f t="shared" si="5"/>
        <v>1.0800130469957001</v>
      </c>
      <c r="Z20" s="29">
        <f t="shared" si="5"/>
        <v>1.0861138259400851</v>
      </c>
      <c r="AA20" s="29">
        <f t="shared" si="5"/>
        <v>1.0922146048844703</v>
      </c>
      <c r="AB20" s="29">
        <f t="shared" si="5"/>
        <v>1.0973648654231709</v>
      </c>
      <c r="AC20" s="29">
        <f t="shared" si="5"/>
        <v>1.101394142616793</v>
      </c>
      <c r="AD20" s="29">
        <f t="shared" si="5"/>
        <v>1.1054234198104149</v>
      </c>
      <c r="AE20" s="29">
        <f t="shared" si="5"/>
        <v>1.109452697004037</v>
      </c>
      <c r="AF20" s="29">
        <f t="shared" si="5"/>
        <v>1.1157239408878152</v>
      </c>
      <c r="AG20" s="29">
        <f t="shared" si="5"/>
        <v>1.1190806280743906</v>
      </c>
      <c r="AH20" s="29">
        <f t="shared" si="5"/>
        <v>1.1224373152609659</v>
      </c>
      <c r="AI20" s="29">
        <f t="shared" si="5"/>
        <v>1.125794002447541</v>
      </c>
      <c r="AJ20" s="29">
        <f t="shared" si="5"/>
        <v>1.1291506896341161</v>
      </c>
      <c r="AK20" s="29">
        <f t="shared" si="5"/>
        <v>1.132507376820691</v>
      </c>
    </row>
    <row r="21" spans="1:57" ht="15.75" customHeight="1" x14ac:dyDescent="0.2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1.191691271352028</v>
      </c>
      <c r="M21" s="28">
        <f t="shared" si="6"/>
        <v>1.2025774953521833</v>
      </c>
      <c r="N21" s="28">
        <f t="shared" si="6"/>
        <v>1.2134637193523385</v>
      </c>
      <c r="O21" s="28">
        <f t="shared" si="6"/>
        <v>1.2243499433524938</v>
      </c>
      <c r="P21" s="28">
        <f t="shared" si="6"/>
        <v>1.2352361673526491</v>
      </c>
      <c r="Q21" s="28">
        <f t="shared" si="6"/>
        <v>1.2461223913528043</v>
      </c>
      <c r="R21" s="28">
        <f t="shared" si="6"/>
        <v>1.2552856580685614</v>
      </c>
      <c r="S21" s="28">
        <f t="shared" si="6"/>
        <v>1.2644489247843187</v>
      </c>
      <c r="T21" s="28">
        <f t="shared" si="6"/>
        <v>1.273612191500076</v>
      </c>
      <c r="U21" s="28">
        <f t="shared" si="6"/>
        <v>1.2827754582158331</v>
      </c>
      <c r="V21" s="28">
        <f t="shared" si="6"/>
        <v>1.2919387249315901</v>
      </c>
      <c r="W21" s="28">
        <f t="shared" si="6"/>
        <v>1.2993624350769761</v>
      </c>
      <c r="X21" s="28">
        <f t="shared" si="6"/>
        <v>1.3067861452223619</v>
      </c>
      <c r="Y21" s="28">
        <f t="shared" si="6"/>
        <v>1.3142098553677475</v>
      </c>
      <c r="Z21" s="28">
        <f t="shared" si="6"/>
        <v>1.3216335655131333</v>
      </c>
      <c r="AA21" s="28">
        <f t="shared" si="6"/>
        <v>1.3290572756585191</v>
      </c>
      <c r="AB21" s="28">
        <f t="shared" si="6"/>
        <v>1.3353243510207102</v>
      </c>
      <c r="AC21" s="28">
        <f t="shared" si="6"/>
        <v>1.3402273619728435</v>
      </c>
      <c r="AD21" s="28">
        <f t="shared" si="6"/>
        <v>1.3451303729249766</v>
      </c>
      <c r="AE21" s="28">
        <f t="shared" si="6"/>
        <v>1.3500333838771099</v>
      </c>
      <c r="AF21" s="28">
        <f t="shared" si="6"/>
        <v>1.3576645236493583</v>
      </c>
      <c r="AG21" s="28">
        <f t="shared" si="6"/>
        <v>1.3617490959554568</v>
      </c>
      <c r="AH21" s="28">
        <f t="shared" si="6"/>
        <v>1.3658336682615553</v>
      </c>
      <c r="AI21" s="28">
        <f t="shared" si="6"/>
        <v>1.369918240567654</v>
      </c>
      <c r="AJ21" s="28">
        <f t="shared" si="6"/>
        <v>1.3740028128737523</v>
      </c>
      <c r="AK21" s="28">
        <f t="shared" si="6"/>
        <v>1.3780873851798505</v>
      </c>
    </row>
    <row r="22" spans="1:57" ht="15.75" customHeight="1" x14ac:dyDescent="0.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2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2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2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2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2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2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x14ac:dyDescent="0.25">
      <c r="A29" s="111" t="s">
        <v>66</v>
      </c>
      <c r="B29" s="112"/>
      <c r="C29" s="112"/>
      <c r="D29" s="112"/>
      <c r="E29" s="110"/>
      <c r="F29" s="26"/>
      <c r="G29" s="111" t="s">
        <v>79</v>
      </c>
      <c r="H29" s="112"/>
      <c r="I29" s="112"/>
      <c r="J29" s="112"/>
      <c r="K29" s="112"/>
      <c r="L29" s="112"/>
      <c r="M29" s="112"/>
      <c r="N29" s="112"/>
      <c r="O29" s="110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25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25">
      <c r="A31" s="32"/>
      <c r="B31" s="32"/>
      <c r="C31" s="32"/>
      <c r="D31" s="32"/>
      <c r="E31" s="32"/>
      <c r="F31" s="26"/>
      <c r="G31" s="115" t="s">
        <v>40</v>
      </c>
      <c r="H31" s="109" t="s">
        <v>80</v>
      </c>
      <c r="I31" s="112"/>
      <c r="J31" s="112"/>
      <c r="K31" s="110"/>
      <c r="L31" s="109" t="s">
        <v>81</v>
      </c>
      <c r="M31" s="112"/>
      <c r="N31" s="112"/>
      <c r="O31" s="110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2">
      <c r="A32" s="34" t="s">
        <v>40</v>
      </c>
      <c r="B32" s="109" t="s">
        <v>67</v>
      </c>
      <c r="C32" s="110"/>
      <c r="D32" s="109" t="s">
        <v>68</v>
      </c>
      <c r="E32" s="110"/>
      <c r="F32" s="26"/>
      <c r="G32" s="116"/>
      <c r="H32" s="109" t="s">
        <v>82</v>
      </c>
      <c r="I32" s="110"/>
      <c r="J32" s="109" t="s">
        <v>83</v>
      </c>
      <c r="K32" s="110"/>
      <c r="L32" s="109" t="s">
        <v>82</v>
      </c>
      <c r="M32" s="110"/>
      <c r="N32" s="109" t="s">
        <v>83</v>
      </c>
      <c r="O32" s="110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2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2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2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2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2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2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2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2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2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2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2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2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2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2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2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2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2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2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2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2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2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2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2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2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2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2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2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2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2">
      <c r="A61" s="114" t="s">
        <v>85</v>
      </c>
      <c r="B61" s="110"/>
      <c r="C61" s="51"/>
      <c r="D61" s="51"/>
      <c r="E61" s="33"/>
      <c r="F61" s="26"/>
      <c r="G61" s="114" t="s">
        <v>86</v>
      </c>
      <c r="H61" s="110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2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2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2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2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2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2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2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2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2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2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2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2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2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2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2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2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2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2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2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2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2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2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2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2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2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2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2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2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2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2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2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2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2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2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2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2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2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2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2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2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2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2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2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2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2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2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2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2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2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2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2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2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2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2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2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2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2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2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2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2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2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2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2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2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2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2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2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2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2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2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2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2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2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2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2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2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2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2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2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2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2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2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2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2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2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2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2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2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2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2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2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2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2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2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2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2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2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2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2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2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2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2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2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2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2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2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2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2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2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2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2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2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2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2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2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2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2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2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2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2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2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2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2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2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2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2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2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2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2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2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2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2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2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2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2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2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2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2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2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2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2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2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2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2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2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2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2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2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2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2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2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2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2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2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2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2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2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2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2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2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2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2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2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2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2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2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2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2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2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2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2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2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2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2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2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2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2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2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2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2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2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2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2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2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2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2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2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2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2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2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2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2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2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2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2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2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2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2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2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2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2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2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2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2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2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2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2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2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2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2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2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2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2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2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2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2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2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2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2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2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2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2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2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2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2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2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2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2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2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2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2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2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2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2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2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2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2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2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2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2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2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2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2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2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2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2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2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2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2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2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2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2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2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2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2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2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2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2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2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2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2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2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2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2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2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2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2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2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2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2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2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2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2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2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2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2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2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2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2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2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2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2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2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2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2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2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2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2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2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2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2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2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2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2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2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2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2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2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2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2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2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2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2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2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2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2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2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2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2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2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2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2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2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2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2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2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2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2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2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2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2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2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2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2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2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2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2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2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2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2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2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2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2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2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2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2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2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2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2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2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2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2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2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2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2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2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2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2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2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2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2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2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2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2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2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2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2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2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2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2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2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2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2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2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2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2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2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2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2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2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2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2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2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2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2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2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2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2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2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2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2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2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2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2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2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2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2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2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2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2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2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2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2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2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2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2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2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2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2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2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2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2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2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2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2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2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2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2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2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2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2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2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2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2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2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2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2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2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2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2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2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2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2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2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2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2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2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2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2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2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2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2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2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2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2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2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2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2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2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2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2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2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2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2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2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2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2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2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2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2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2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2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2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2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2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2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2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2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2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2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2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2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2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2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2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2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2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2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2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2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2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2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2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2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2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2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2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2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2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2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2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2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2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2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2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2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2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2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2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2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2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2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2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2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2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2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2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2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2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2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2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2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2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2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2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2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2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2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2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2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2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2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2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2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2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2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2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2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2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2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2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2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2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2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2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2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2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2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2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2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2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2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2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2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2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2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2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2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2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2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2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2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2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2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2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2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2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2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2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2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2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2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2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2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2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2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2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2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2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2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2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2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2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2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2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2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2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2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2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2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2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2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2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2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2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2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2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2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2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2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2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2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2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2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2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2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2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2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2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2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2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2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2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2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2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2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2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2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2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2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2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2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2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2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2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2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2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2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2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2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2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2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2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2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2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2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2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2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2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2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2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2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2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2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2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2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2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2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2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2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2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2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2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2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2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2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2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2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2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2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2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2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2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2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2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2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2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2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2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2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2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2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2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2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2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2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2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2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2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2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2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2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2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2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2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2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2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2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2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2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2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2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2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2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2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2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2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2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2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2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2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2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2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2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2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2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2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2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2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2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2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2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2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2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2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2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2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2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2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2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2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2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2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2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2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2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2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2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2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2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2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2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2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2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2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2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2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2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2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2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2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2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2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2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2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2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2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2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2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2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2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2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2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2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2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2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2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2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2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2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2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2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2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2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2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2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2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2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2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2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2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2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2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2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2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2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2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2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2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2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2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2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2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2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2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2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2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2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2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2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2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2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2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2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2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2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2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2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2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2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2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2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2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2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2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2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2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2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2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2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2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2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2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2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2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2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2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2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2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2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2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2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2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2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2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2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2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2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2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2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2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2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2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2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2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2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2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2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2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2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2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2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2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2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2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2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2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2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2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2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2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2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2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2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2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2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2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2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2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2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2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2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2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2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2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2">
      <c r="A1008" s="26"/>
      <c r="B1008" s="26"/>
      <c r="C1008" s="26"/>
      <c r="D1008" s="26"/>
      <c r="E1008" s="26"/>
    </row>
  </sheetData>
  <mergeCells count="16">
    <mergeCell ref="A61:B61"/>
    <mergeCell ref="G61:H61"/>
    <mergeCell ref="G31:G32"/>
    <mergeCell ref="H32:I32"/>
    <mergeCell ref="J32:K32"/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topLeftCell="I1" workbookViewId="0">
      <selection activeCell="AB22" sqref="AB22"/>
    </sheetView>
  </sheetViews>
  <sheetFormatPr defaultColWidth="12.5703125" defaultRowHeight="15" customHeight="1" x14ac:dyDescent="0.2"/>
  <cols>
    <col min="1" max="1" width="20.5703125" customWidth="1"/>
    <col min="2" max="33" width="10.5703125" customWidth="1"/>
  </cols>
  <sheetData>
    <row r="1" spans="1:33" ht="75" x14ac:dyDescent="0.25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25">
      <c r="A2" s="55" t="s">
        <v>88</v>
      </c>
      <c r="B2" s="55">
        <f>LDVs!B5</f>
        <v>1</v>
      </c>
      <c r="C2" s="55">
        <f>LDVs!C5</f>
        <v>0.87479674796747964</v>
      </c>
      <c r="D2" s="55">
        <f>LDVs!D5</f>
        <v>0.92357723577235773</v>
      </c>
      <c r="E2" s="55">
        <f>LDVs!E5</f>
        <v>1.0032520325203251</v>
      </c>
      <c r="F2" s="55">
        <f>LDVs!F5</f>
        <v>1.0617886178861788</v>
      </c>
      <c r="G2" s="55">
        <f>LDVs!G5</f>
        <v>1.0731214029908265</v>
      </c>
      <c r="H2" s="55">
        <f>LDVs!H5</f>
        <v>1.0844541880954741</v>
      </c>
      <c r="I2" s="55">
        <f>LDVs!I5</f>
        <v>1.0943607901603865</v>
      </c>
      <c r="J2" s="55">
        <f>LDVs!J5</f>
        <v>1.1042673922252986</v>
      </c>
      <c r="K2" s="55">
        <f>LDVs!K5</f>
        <v>1.1141739942902109</v>
      </c>
      <c r="L2" s="55">
        <f>LDVs!L5</f>
        <v>1.1240805963551233</v>
      </c>
      <c r="M2" s="55">
        <f>LDVs!M5</f>
        <v>1.1339871984200354</v>
      </c>
      <c r="N2" s="55">
        <f>LDVs!N5</f>
        <v>1.1423258874793791</v>
      </c>
      <c r="O2" s="55">
        <f>LDVs!O5</f>
        <v>1.1506645765387229</v>
      </c>
      <c r="P2" s="55">
        <f>LDVs!P5</f>
        <v>1.1590032655980669</v>
      </c>
      <c r="Q2" s="55">
        <f>LDVs!Q5</f>
        <v>1.1673419546574106</v>
      </c>
      <c r="R2" s="55">
        <f>LDVs!R5</f>
        <v>1.1756806437167544</v>
      </c>
      <c r="S2" s="55">
        <f>LDVs!S5</f>
        <v>1.1824363142095295</v>
      </c>
      <c r="T2" s="55">
        <f>LDVs!T5</f>
        <v>1.1891919847023047</v>
      </c>
      <c r="U2" s="55">
        <f>LDVs!U5</f>
        <v>1.1959476551950796</v>
      </c>
      <c r="V2" s="55">
        <f>LDVs!V5</f>
        <v>1.2027033256878545</v>
      </c>
      <c r="W2" s="55">
        <f>LDVs!W5</f>
        <v>1.2094589961806297</v>
      </c>
      <c r="X2" s="55">
        <f>LDVs!X5</f>
        <v>1.2151621143346525</v>
      </c>
      <c r="Y2" s="55">
        <f>LDVs!Y5</f>
        <v>1.2196239165556979</v>
      </c>
      <c r="Z2" s="55">
        <f>LDVs!Z5</f>
        <v>1.2240857187767431</v>
      </c>
      <c r="AA2" s="55">
        <f>LDVs!AA5</f>
        <v>1.2285475209977885</v>
      </c>
      <c r="AB2" s="55">
        <f>LDVs!AB5</f>
        <v>1.2354919550847878</v>
      </c>
      <c r="AC2" s="55">
        <f>LDVs!AC5</f>
        <v>1.2392089677460469</v>
      </c>
      <c r="AD2" s="55">
        <f>LDVs!AD5</f>
        <v>1.2429259804073061</v>
      </c>
      <c r="AE2" s="55">
        <f>LDVs!AE5</f>
        <v>1.2466429930685652</v>
      </c>
      <c r="AF2" s="55">
        <f>LDVs!AF5</f>
        <v>1.2503600057298241</v>
      </c>
      <c r="AG2" s="55">
        <f>LDVs!AG5</f>
        <v>1.254077018391083</v>
      </c>
    </row>
    <row r="3" spans="1:33" ht="16.5" customHeight="1" x14ac:dyDescent="0.25">
      <c r="A3" s="55" t="s">
        <v>89</v>
      </c>
      <c r="B3" s="55">
        <f>'HDVs and Motorcycles'!C18</f>
        <v>1</v>
      </c>
      <c r="C3" s="55">
        <f>'HDVs and Motorcycles'!D18</f>
        <v>0.36344545319697019</v>
      </c>
      <c r="D3" s="55">
        <f>'HDVs and Motorcycles'!E18</f>
        <v>0.30701390419135982</v>
      </c>
      <c r="E3" s="55">
        <f>'HDVs and Motorcycles'!F18</f>
        <v>0.73978916730672584</v>
      </c>
      <c r="F3" s="55">
        <f>'HDVs and Motorcycles'!G18</f>
        <v>0.85951059556801634</v>
      </c>
      <c r="G3" s="55">
        <f>'HDVs and Motorcycles'!H18</f>
        <v>1.0476824526228938</v>
      </c>
      <c r="H3" s="55">
        <f>'HDVs and Motorcycles'!I18</f>
        <v>1.0587465876409772</v>
      </c>
      <c r="I3" s="55">
        <f>'HDVs and Motorcycles'!J18</f>
        <v>1.0684183480956655</v>
      </c>
      <c r="J3" s="55">
        <f>'HDVs and Motorcycles'!K18</f>
        <v>1.0780901085503538</v>
      </c>
      <c r="K3" s="55">
        <f>'HDVs and Motorcycles'!L18</f>
        <v>1.0877618690050421</v>
      </c>
      <c r="L3" s="55">
        <f>'HDVs and Motorcycles'!M18</f>
        <v>1.0974336294597304</v>
      </c>
      <c r="M3" s="55">
        <f>'HDVs and Motorcycles'!N18</f>
        <v>1.1071053899144185</v>
      </c>
      <c r="N3" s="55">
        <f>'HDVs and Motorcycles'!O18</f>
        <v>1.1152464056289544</v>
      </c>
      <c r="O3" s="55">
        <f>'HDVs and Motorcycles'!P18</f>
        <v>1.1233874213434902</v>
      </c>
      <c r="P3" s="55">
        <f>'HDVs and Motorcycles'!Q18</f>
        <v>1.1315284370580261</v>
      </c>
      <c r="Q3" s="55">
        <f>'HDVs and Motorcycles'!R18</f>
        <v>1.1396694527725619</v>
      </c>
      <c r="R3" s="55">
        <f>'HDVs and Motorcycles'!S18</f>
        <v>1.1478104684870976</v>
      </c>
      <c r="S3" s="55">
        <f>'HDVs and Motorcycles'!T18</f>
        <v>1.1544059919863556</v>
      </c>
      <c r="T3" s="55">
        <f>'HDVs and Motorcycles'!U18</f>
        <v>1.1610015154856137</v>
      </c>
      <c r="U3" s="55">
        <f>'HDVs and Motorcycles'!V18</f>
        <v>1.1675970389848715</v>
      </c>
      <c r="V3" s="55">
        <f>'HDVs and Motorcycles'!W18</f>
        <v>1.1741925624841294</v>
      </c>
      <c r="W3" s="55">
        <f>'HDVs and Motorcycles'!X18</f>
        <v>1.1807880859833875</v>
      </c>
      <c r="X3" s="55">
        <f>'HDVs and Motorcycles'!Y18</f>
        <v>1.186356008492949</v>
      </c>
      <c r="Y3" s="55">
        <f>'HDVs and Motorcycles'!Z18</f>
        <v>1.1907120411664516</v>
      </c>
      <c r="Z3" s="55">
        <f>'HDVs and Motorcycles'!AA18</f>
        <v>1.1950680738399542</v>
      </c>
      <c r="AA3" s="55">
        <f>'HDVs and Motorcycles'!AB18</f>
        <v>1.1994241065134568</v>
      </c>
      <c r="AB3" s="55">
        <f>'HDVs and Motorcycles'!AC18</f>
        <v>1.2062039188590761</v>
      </c>
      <c r="AC3" s="55">
        <f>'HDVs and Motorcycles'!AD18</f>
        <v>1.2098328176309436</v>
      </c>
      <c r="AD3" s="55">
        <f>'HDVs and Motorcycles'!AE18</f>
        <v>1.2134617164028112</v>
      </c>
      <c r="AE3" s="55">
        <f>'HDVs and Motorcycles'!AF18</f>
        <v>1.2170906151746788</v>
      </c>
      <c r="AF3" s="55">
        <f>'HDVs and Motorcycles'!AG18</f>
        <v>1.2207195139465461</v>
      </c>
      <c r="AG3" s="55">
        <f>'HDVs and Motorcycles'!AH18</f>
        <v>1.2243484127184134</v>
      </c>
    </row>
    <row r="4" spans="1:33" ht="16.5" customHeight="1" x14ac:dyDescent="0.2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0.99097054090909475</v>
      </c>
      <c r="I4" s="55">
        <f>Aircraft!AC11</f>
        <v>1.00002316011109</v>
      </c>
      <c r="J4" s="55">
        <f>Aircraft!AD11</f>
        <v>1.0090757793130851</v>
      </c>
      <c r="K4" s="55">
        <f>Aircraft!AE11</f>
        <v>1.0181283985150804</v>
      </c>
      <c r="L4" s="55">
        <f>Aircraft!AF11</f>
        <v>1.0271810177170757</v>
      </c>
      <c r="M4" s="55">
        <f>Aircraft!AG11</f>
        <v>1.036233636919071</v>
      </c>
      <c r="N4" s="55">
        <f>Aircraft!AH11</f>
        <v>1.0438535025605351</v>
      </c>
      <c r="O4" s="55">
        <f>Aircraft!AI11</f>
        <v>1.0514733682019994</v>
      </c>
      <c r="P4" s="55">
        <f>Aircraft!AJ11</f>
        <v>1.0590932338434635</v>
      </c>
      <c r="Q4" s="55">
        <f>Aircraft!AK11</f>
        <v>1.0667130994849279</v>
      </c>
      <c r="R4" s="55">
        <f>Aircraft!AL11</f>
        <v>1.074332965126392</v>
      </c>
      <c r="S4" s="55">
        <f>Aircraft!AM11</f>
        <v>1.080506273797168</v>
      </c>
      <c r="T4" s="55">
        <f>Aircraft!AN11</f>
        <v>1.0866795824679438</v>
      </c>
      <c r="U4" s="55">
        <f>Aircraft!AO11</f>
        <v>1.0928528911387194</v>
      </c>
      <c r="V4" s="55">
        <f>Aircraft!AP11</f>
        <v>1.0990261998094952</v>
      </c>
      <c r="W4" s="55">
        <f>Aircraft!AQ11</f>
        <v>1.1051995084802708</v>
      </c>
      <c r="X4" s="55">
        <f>Aircraft!AR11</f>
        <v>1.1104109984113355</v>
      </c>
      <c r="Y4" s="55">
        <f>Aircraft!AS11</f>
        <v>1.1144881780736537</v>
      </c>
      <c r="Z4" s="55">
        <f>Aircraft!AT11</f>
        <v>1.1185653577359718</v>
      </c>
      <c r="AA4" s="55">
        <f>Aircraft!AU11</f>
        <v>1.1226425373982902</v>
      </c>
      <c r="AB4" s="55">
        <f>Aircraft!AV11</f>
        <v>1.1289883375981005</v>
      </c>
      <c r="AC4" s="55">
        <f>Aircraft!AW11</f>
        <v>1.1323849310991709</v>
      </c>
      <c r="AD4" s="55">
        <f>Aircraft!AX11</f>
        <v>1.1357815246002414</v>
      </c>
      <c r="AE4" s="55">
        <f>Aircraft!AY11</f>
        <v>1.1391781181013121</v>
      </c>
      <c r="AF4" s="55">
        <f>Aircraft!AZ11</f>
        <v>1.1425747116023823</v>
      </c>
      <c r="AG4" s="55">
        <f>Aircraft!BA11</f>
        <v>1.1459713051034528</v>
      </c>
    </row>
    <row r="5" spans="1:33" ht="15.75" customHeight="1" x14ac:dyDescent="0.2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1.0308906888124487</v>
      </c>
      <c r="J5" s="55">
        <f>Rail!O8</f>
        <v>1.0402227335259582</v>
      </c>
      <c r="K5" s="55">
        <f>Rail!P8</f>
        <v>1.0495547782394674</v>
      </c>
      <c r="L5" s="55">
        <f>Rail!Q8</f>
        <v>1.0588868229529771</v>
      </c>
      <c r="M5" s="55">
        <f>Rail!R8</f>
        <v>1.0682188676664863</v>
      </c>
      <c r="N5" s="55">
        <f>Rail!S8</f>
        <v>1.0760739342820582</v>
      </c>
      <c r="O5" s="55">
        <f>Rail!T8</f>
        <v>1.0839290008976303</v>
      </c>
      <c r="P5" s="55">
        <f>Rail!U8</f>
        <v>1.0917840675132022</v>
      </c>
      <c r="Q5" s="55">
        <f>Rail!V8</f>
        <v>1.0996391341287741</v>
      </c>
      <c r="R5" s="55">
        <f>Rail!W8</f>
        <v>1.1074942007443462</v>
      </c>
      <c r="S5" s="55">
        <f>Rail!X8</f>
        <v>1.1138580597845318</v>
      </c>
      <c r="T5" s="55">
        <f>Rail!Y8</f>
        <v>1.1202219188247176</v>
      </c>
      <c r="U5" s="55">
        <f>Rail!Z8</f>
        <v>1.1265857778649031</v>
      </c>
      <c r="V5" s="55">
        <f>Rail!AA8</f>
        <v>1.1329496369050884</v>
      </c>
      <c r="W5" s="55">
        <f>Rail!AB8</f>
        <v>1.1393134959452742</v>
      </c>
      <c r="X5" s="55">
        <f>Rail!AC8</f>
        <v>1.1446858479657789</v>
      </c>
      <c r="Y5" s="55">
        <f>Rail!AD8</f>
        <v>1.148888877173655</v>
      </c>
      <c r="Z5" s="55">
        <f>Rail!AE8</f>
        <v>1.1530919063815308</v>
      </c>
      <c r="AA5" s="55">
        <f>Rail!AF8</f>
        <v>1.1572949355894069</v>
      </c>
      <c r="AB5" s="55">
        <f>Rail!AG8</f>
        <v>1.1638366104225395</v>
      </c>
      <c r="AC5" s="55">
        <f>Rail!AH8</f>
        <v>1.1673380459428384</v>
      </c>
      <c r="AD5" s="55">
        <f>Rail!AI8</f>
        <v>1.1708394814631371</v>
      </c>
      <c r="AE5" s="55">
        <f>Rail!AJ8</f>
        <v>1.174340916983436</v>
      </c>
      <c r="AF5" s="55">
        <f>Rail!AK8</f>
        <v>1.1778423525037349</v>
      </c>
      <c r="AG5" s="55">
        <f>Rail!AL8</f>
        <v>1.1813437880240334</v>
      </c>
    </row>
    <row r="6" spans="1:33" ht="16.5" customHeight="1" x14ac:dyDescent="0.2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0.97932770462365626</v>
      </c>
      <c r="I6" s="55">
        <f>Ships!M20</f>
        <v>0.98827396530239353</v>
      </c>
      <c r="J6" s="55">
        <f>Ships!N20</f>
        <v>0.99722022598113069</v>
      </c>
      <c r="K6" s="55">
        <f>Ships!O20</f>
        <v>1.0061664866598681</v>
      </c>
      <c r="L6" s="55">
        <f>Ships!P20</f>
        <v>1.0151127473386052</v>
      </c>
      <c r="M6" s="55">
        <f>Ships!Q20</f>
        <v>1.0240590080173424</v>
      </c>
      <c r="N6" s="55">
        <f>Ships!R20</f>
        <v>1.0315893484463829</v>
      </c>
      <c r="O6" s="55">
        <f>Ships!S20</f>
        <v>1.0391196888754233</v>
      </c>
      <c r="P6" s="55">
        <f>Ships!T20</f>
        <v>1.0466500293044638</v>
      </c>
      <c r="Q6" s="55">
        <f>Ships!U20</f>
        <v>1.0541803697335044</v>
      </c>
      <c r="R6" s="55">
        <f>Ships!V20</f>
        <v>1.0617107101625449</v>
      </c>
      <c r="S6" s="55">
        <f>Ships!W20</f>
        <v>1.0678114891069299</v>
      </c>
      <c r="T6" s="55">
        <f>Ships!X20</f>
        <v>1.0739122680513151</v>
      </c>
      <c r="U6" s="55">
        <f>Ships!Y20</f>
        <v>1.0800130469957001</v>
      </c>
      <c r="V6" s="55">
        <f>Ships!Z20</f>
        <v>1.0861138259400851</v>
      </c>
      <c r="W6" s="55">
        <f>Ships!AA20</f>
        <v>1.0922146048844703</v>
      </c>
      <c r="X6" s="55">
        <f>Ships!AB20</f>
        <v>1.0973648654231709</v>
      </c>
      <c r="Y6" s="55">
        <f>Ships!AC20</f>
        <v>1.101394142616793</v>
      </c>
      <c r="Z6" s="55">
        <f>Ships!AD20</f>
        <v>1.1054234198104149</v>
      </c>
      <c r="AA6" s="55">
        <f>Ships!AE20</f>
        <v>1.109452697004037</v>
      </c>
      <c r="AB6" s="55">
        <f>Ships!AF20</f>
        <v>1.1157239408878152</v>
      </c>
      <c r="AC6" s="55">
        <f>Ships!AG20</f>
        <v>1.1190806280743906</v>
      </c>
      <c r="AD6" s="55">
        <f>Ships!AH20</f>
        <v>1.1224373152609659</v>
      </c>
      <c r="AE6" s="55">
        <f>Ships!AI20</f>
        <v>1.125794002447541</v>
      </c>
      <c r="AF6" s="55">
        <f>Ships!AJ20</f>
        <v>1.1291506896341161</v>
      </c>
      <c r="AG6" s="55">
        <f>Ships!AK20</f>
        <v>1.132507376820691</v>
      </c>
    </row>
    <row r="7" spans="1:33" ht="16.5" customHeight="1" x14ac:dyDescent="0.25">
      <c r="A7" s="55" t="s">
        <v>93</v>
      </c>
      <c r="B7" s="55">
        <f>'HDVs and Motorcycles'!C20</f>
        <v>1</v>
      </c>
      <c r="C7" s="55">
        <f>'HDVs and Motorcycles'!D20</f>
        <v>0.87479674796747964</v>
      </c>
      <c r="D7" s="55">
        <f>'HDVs and Motorcycles'!E20</f>
        <v>0.92357723577235773</v>
      </c>
      <c r="E7" s="55">
        <f>'HDVs and Motorcycles'!F20</f>
        <v>1.0032520325203251</v>
      </c>
      <c r="F7" s="55">
        <f>'HDVs and Motorcycles'!G20</f>
        <v>1.0617886178861788</v>
      </c>
      <c r="G7" s="55">
        <f>'HDVs and Motorcycles'!H20</f>
        <v>1.0731214029908265</v>
      </c>
      <c r="H7" s="55">
        <f>'HDVs and Motorcycles'!I20</f>
        <v>1.0844541880954741</v>
      </c>
      <c r="I7" s="55">
        <f>'HDVs and Motorcycles'!J20</f>
        <v>1.0943607901603865</v>
      </c>
      <c r="J7" s="55">
        <f>'HDVs and Motorcycles'!K20</f>
        <v>1.1042673922252986</v>
      </c>
      <c r="K7" s="55">
        <f>'HDVs and Motorcycles'!L20</f>
        <v>1.1141739942902109</v>
      </c>
      <c r="L7" s="55">
        <f>'HDVs and Motorcycles'!M20</f>
        <v>1.1240805963551233</v>
      </c>
      <c r="M7" s="55">
        <f>'HDVs and Motorcycles'!N20</f>
        <v>1.1339871984200354</v>
      </c>
      <c r="N7" s="55">
        <f>'HDVs and Motorcycles'!O20</f>
        <v>1.1423258874793791</v>
      </c>
      <c r="O7" s="55">
        <f>'HDVs and Motorcycles'!P20</f>
        <v>1.1506645765387229</v>
      </c>
      <c r="P7" s="55">
        <f>'HDVs and Motorcycles'!Q20</f>
        <v>1.1590032655980669</v>
      </c>
      <c r="Q7" s="55">
        <f>'HDVs and Motorcycles'!R20</f>
        <v>1.1673419546574106</v>
      </c>
      <c r="R7" s="55">
        <f>'HDVs and Motorcycles'!S20</f>
        <v>1.1756806437167544</v>
      </c>
      <c r="S7" s="55">
        <f>'HDVs and Motorcycles'!T20</f>
        <v>1.1824363142095295</v>
      </c>
      <c r="T7" s="55">
        <f>'HDVs and Motorcycles'!U20</f>
        <v>1.1891919847023047</v>
      </c>
      <c r="U7" s="55">
        <f>'HDVs and Motorcycles'!V20</f>
        <v>1.1959476551950796</v>
      </c>
      <c r="V7" s="55">
        <f>'HDVs and Motorcycles'!W20</f>
        <v>1.2027033256878545</v>
      </c>
      <c r="W7" s="55">
        <f>'HDVs and Motorcycles'!X20</f>
        <v>1.2094589961806297</v>
      </c>
      <c r="X7" s="55">
        <f>'HDVs and Motorcycles'!Y20</f>
        <v>1.2151621143346525</v>
      </c>
      <c r="Y7" s="55">
        <f>'HDVs and Motorcycles'!Z20</f>
        <v>1.2196239165556979</v>
      </c>
      <c r="Z7" s="55">
        <f>'HDVs and Motorcycles'!AA20</f>
        <v>1.2240857187767431</v>
      </c>
      <c r="AA7" s="55">
        <f>'HDVs and Motorcycles'!AB20</f>
        <v>1.2285475209977885</v>
      </c>
      <c r="AB7" s="55">
        <f>'HDVs and Motorcycles'!AC20</f>
        <v>1.2354919550847878</v>
      </c>
      <c r="AC7" s="55">
        <f>'HDVs and Motorcycles'!AD20</f>
        <v>1.2392089677460469</v>
      </c>
      <c r="AD7" s="55">
        <f>'HDVs and Motorcycles'!AE20</f>
        <v>1.2429259804073061</v>
      </c>
      <c r="AE7" s="55">
        <f>'HDVs and Motorcycles'!AF20</f>
        <v>1.2466429930685652</v>
      </c>
      <c r="AF7" s="55">
        <f>'HDVs and Motorcycles'!AG20</f>
        <v>1.2503600057298241</v>
      </c>
      <c r="AG7" s="55">
        <f>'HDVs and Motorcycles'!AH20</f>
        <v>1.254077018391083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topLeftCell="I1" zoomScaleNormal="100" workbookViewId="0">
      <selection activeCell="AD21" sqref="AD21"/>
    </sheetView>
  </sheetViews>
  <sheetFormatPr defaultColWidth="12.5703125" defaultRowHeight="15" customHeight="1" x14ac:dyDescent="0.2"/>
  <cols>
    <col min="1" max="1" width="21.85546875" customWidth="1"/>
    <col min="2" max="33" width="10.5703125" customWidth="1"/>
  </cols>
  <sheetData>
    <row r="1" spans="1:33" ht="60" x14ac:dyDescent="0.2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25">
      <c r="A2" s="55" t="s">
        <v>88</v>
      </c>
      <c r="B2" s="55">
        <v>1</v>
      </c>
      <c r="C2" s="55">
        <f t="shared" ref="C2:AG2" si="0">C3</f>
        <v>0.74032051282051281</v>
      </c>
      <c r="D2" s="55">
        <f t="shared" si="0"/>
        <v>0.81960400694937252</v>
      </c>
      <c r="E2" s="55">
        <f t="shared" si="0"/>
        <v>0.94587087830818861</v>
      </c>
      <c r="F2" s="55">
        <f t="shared" si="0"/>
        <v>1.0262086335846474</v>
      </c>
      <c r="G2" s="55">
        <f t="shared" si="0"/>
        <v>1.122956192810691</v>
      </c>
      <c r="H2" s="55">
        <f t="shared" si="0"/>
        <v>1.1348152622315304</v>
      </c>
      <c r="I2" s="55">
        <f t="shared" si="0"/>
        <v>1.1451819179589249</v>
      </c>
      <c r="J2" s="55">
        <f t="shared" si="0"/>
        <v>1.1555485736863194</v>
      </c>
      <c r="K2" s="55">
        <f t="shared" si="0"/>
        <v>1.1659152294137136</v>
      </c>
      <c r="L2" s="55">
        <f t="shared" si="0"/>
        <v>1.1762818851411081</v>
      </c>
      <c r="M2" s="55">
        <f t="shared" si="0"/>
        <v>1.1866485408685024</v>
      </c>
      <c r="N2" s="55">
        <f t="shared" si="0"/>
        <v>1.1953744711248697</v>
      </c>
      <c r="O2" s="55">
        <f t="shared" si="0"/>
        <v>1.2041004013812369</v>
      </c>
      <c r="P2" s="55">
        <f t="shared" si="0"/>
        <v>1.2128263316376042</v>
      </c>
      <c r="Q2" s="55">
        <f t="shared" si="0"/>
        <v>1.2215522618939716</v>
      </c>
      <c r="R2" s="55">
        <f t="shared" si="0"/>
        <v>1.2302781921503387</v>
      </c>
      <c r="S2" s="55">
        <f t="shared" si="0"/>
        <v>1.2373475898860533</v>
      </c>
      <c r="T2" s="55">
        <f t="shared" si="0"/>
        <v>1.2444169876217679</v>
      </c>
      <c r="U2" s="55">
        <f t="shared" si="0"/>
        <v>1.2514863853574825</v>
      </c>
      <c r="V2" s="55">
        <f t="shared" si="0"/>
        <v>1.2585557830931968</v>
      </c>
      <c r="W2" s="55">
        <f t="shared" si="0"/>
        <v>1.2656251808289114</v>
      </c>
      <c r="X2" s="55">
        <f t="shared" si="0"/>
        <v>1.2715931466448405</v>
      </c>
      <c r="Y2" s="55">
        <f t="shared" si="0"/>
        <v>1.276262150935739</v>
      </c>
      <c r="Z2" s="55">
        <f t="shared" si="0"/>
        <v>1.2809311552266378</v>
      </c>
      <c r="AA2" s="55">
        <f t="shared" si="0"/>
        <v>1.2856001595175364</v>
      </c>
      <c r="AB2" s="55">
        <f t="shared" si="0"/>
        <v>1.2928670868584948</v>
      </c>
      <c r="AC2" s="55">
        <f t="shared" si="0"/>
        <v>1.2967567142343757</v>
      </c>
      <c r="AD2" s="55">
        <f t="shared" si="0"/>
        <v>1.3006463416102563</v>
      </c>
      <c r="AE2" s="55">
        <f t="shared" si="0"/>
        <v>1.3045359689861371</v>
      </c>
      <c r="AF2" s="55">
        <f t="shared" si="0"/>
        <v>1.3084255963620177</v>
      </c>
      <c r="AG2" s="55">
        <f t="shared" si="0"/>
        <v>1.3123152237378981</v>
      </c>
    </row>
    <row r="3" spans="1:33" ht="12.75" customHeight="1" x14ac:dyDescent="0.25">
      <c r="A3" s="55" t="s">
        <v>89</v>
      </c>
      <c r="B3" s="55">
        <f>'HDVs and Motorcycles'!C19</f>
        <v>1</v>
      </c>
      <c r="C3" s="55">
        <f>'HDVs and Motorcycles'!D19</f>
        <v>0.74032051282051281</v>
      </c>
      <c r="D3" s="55">
        <f>'HDVs and Motorcycles'!E19</f>
        <v>0.81960400694937252</v>
      </c>
      <c r="E3" s="55">
        <f>'HDVs and Motorcycles'!F19</f>
        <v>0.94587087830818861</v>
      </c>
      <c r="F3" s="55">
        <f>'HDVs and Motorcycles'!G19</f>
        <v>1.0262086335846474</v>
      </c>
      <c r="G3" s="55">
        <f>'HDVs and Motorcycles'!H19</f>
        <v>1.122956192810691</v>
      </c>
      <c r="H3" s="55">
        <f>'HDVs and Motorcycles'!I19</f>
        <v>1.1348152622315304</v>
      </c>
      <c r="I3" s="55">
        <f>'HDVs and Motorcycles'!J19</f>
        <v>1.1451819179589249</v>
      </c>
      <c r="J3" s="55">
        <f>'HDVs and Motorcycles'!K19</f>
        <v>1.1555485736863194</v>
      </c>
      <c r="K3" s="55">
        <f>'HDVs and Motorcycles'!L19</f>
        <v>1.1659152294137136</v>
      </c>
      <c r="L3" s="55">
        <f>'HDVs and Motorcycles'!M19</f>
        <v>1.1762818851411081</v>
      </c>
      <c r="M3" s="55">
        <f>'HDVs and Motorcycles'!N19</f>
        <v>1.1866485408685024</v>
      </c>
      <c r="N3" s="55">
        <f>'HDVs and Motorcycles'!O19</f>
        <v>1.1953744711248697</v>
      </c>
      <c r="O3" s="55">
        <f>'HDVs and Motorcycles'!P19</f>
        <v>1.2041004013812369</v>
      </c>
      <c r="P3" s="55">
        <f>'HDVs and Motorcycles'!Q19</f>
        <v>1.2128263316376042</v>
      </c>
      <c r="Q3" s="55">
        <f>'HDVs and Motorcycles'!R19</f>
        <v>1.2215522618939716</v>
      </c>
      <c r="R3" s="55">
        <f>'HDVs and Motorcycles'!S19</f>
        <v>1.2302781921503387</v>
      </c>
      <c r="S3" s="55">
        <f>'HDVs and Motorcycles'!T19</f>
        <v>1.2373475898860533</v>
      </c>
      <c r="T3" s="55">
        <f>'HDVs and Motorcycles'!U19</f>
        <v>1.2444169876217679</v>
      </c>
      <c r="U3" s="55">
        <f>'HDVs and Motorcycles'!V19</f>
        <v>1.2514863853574825</v>
      </c>
      <c r="V3" s="55">
        <f>'HDVs and Motorcycles'!W19</f>
        <v>1.2585557830931968</v>
      </c>
      <c r="W3" s="55">
        <f>'HDVs and Motorcycles'!X19</f>
        <v>1.2656251808289114</v>
      </c>
      <c r="X3" s="55">
        <f>'HDVs and Motorcycles'!Y19</f>
        <v>1.2715931466448405</v>
      </c>
      <c r="Y3" s="55">
        <f>'HDVs and Motorcycles'!Z19</f>
        <v>1.276262150935739</v>
      </c>
      <c r="Z3" s="55">
        <f>'HDVs and Motorcycles'!AA19</f>
        <v>1.2809311552266378</v>
      </c>
      <c r="AA3" s="55">
        <f>'HDVs and Motorcycles'!AB19</f>
        <v>1.2856001595175364</v>
      </c>
      <c r="AB3" s="55">
        <f>'HDVs and Motorcycles'!AC19</f>
        <v>1.2928670868584948</v>
      </c>
      <c r="AC3" s="55">
        <f>'HDVs and Motorcycles'!AD19</f>
        <v>1.2967567142343757</v>
      </c>
      <c r="AD3" s="55">
        <f>'HDVs and Motorcycles'!AE19</f>
        <v>1.3006463416102563</v>
      </c>
      <c r="AE3" s="55">
        <f>'HDVs and Motorcycles'!AF19</f>
        <v>1.3045359689861371</v>
      </c>
      <c r="AF3" s="55">
        <f>'HDVs and Motorcycles'!AG19</f>
        <v>1.3084255963620177</v>
      </c>
      <c r="AG3" s="55">
        <f>'HDVs and Motorcycles'!AH19</f>
        <v>1.3123152237378981</v>
      </c>
    </row>
    <row r="4" spans="1:33" ht="12.75" customHeight="1" x14ac:dyDescent="0.2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1.1130641198929556</v>
      </c>
      <c r="I4" s="55">
        <f>Aircraft!AC12</f>
        <v>1.1232320766674841</v>
      </c>
      <c r="J4" s="55">
        <f>Aircraft!AD12</f>
        <v>1.1334000334420127</v>
      </c>
      <c r="K4" s="55">
        <f>Aircraft!AE12</f>
        <v>1.1435679902165412</v>
      </c>
      <c r="L4" s="55">
        <f>Aircraft!AF12</f>
        <v>1.15373594699107</v>
      </c>
      <c r="M4" s="55">
        <f>Aircraft!AG12</f>
        <v>1.1639039037655985</v>
      </c>
      <c r="N4" s="55">
        <f>Aircraft!AH12</f>
        <v>1.1724625830540243</v>
      </c>
      <c r="O4" s="55">
        <f>Aircraft!AI12</f>
        <v>1.1810212623424503</v>
      </c>
      <c r="P4" s="55">
        <f>Aircraft!AJ12</f>
        <v>1.1895799416308763</v>
      </c>
      <c r="Q4" s="55">
        <f>Aircraft!AK12</f>
        <v>1.1981386209193026</v>
      </c>
      <c r="R4" s="55">
        <f>Aircraft!AL12</f>
        <v>1.2066973002077284</v>
      </c>
      <c r="S4" s="55">
        <f>Aircraft!AM12</f>
        <v>1.2136311979360714</v>
      </c>
      <c r="T4" s="55">
        <f>Aircraft!AN12</f>
        <v>1.2205650956644147</v>
      </c>
      <c r="U4" s="55">
        <f>Aircraft!AO12</f>
        <v>1.2274989933927578</v>
      </c>
      <c r="V4" s="55">
        <f>Aircraft!AP12</f>
        <v>1.2344328911211011</v>
      </c>
      <c r="W4" s="55">
        <f>Aircraft!AQ12</f>
        <v>1.2413667888494442</v>
      </c>
      <c r="X4" s="55">
        <f>Aircraft!AR12</f>
        <v>1.2472203659377501</v>
      </c>
      <c r="Y4" s="55">
        <f>Aircraft!AS12</f>
        <v>1.2517998788547742</v>
      </c>
      <c r="Z4" s="55">
        <f>Aircraft!AT12</f>
        <v>1.2563793917717985</v>
      </c>
      <c r="AA4" s="55">
        <f>Aircraft!AU12</f>
        <v>1.2609589046888228</v>
      </c>
      <c r="AB4" s="55">
        <f>Aircraft!AV12</f>
        <v>1.268086545948409</v>
      </c>
      <c r="AC4" s="55">
        <f>Aircraft!AW12</f>
        <v>1.2719016203626647</v>
      </c>
      <c r="AD4" s="55">
        <f>Aircraft!AX12</f>
        <v>1.2757166947769201</v>
      </c>
      <c r="AE4" s="55">
        <f>Aircraft!AY12</f>
        <v>1.2795317691911754</v>
      </c>
      <c r="AF4" s="55">
        <f>Aircraft!AZ12</f>
        <v>1.2833468436054309</v>
      </c>
      <c r="AG4" s="55">
        <f>Aircraft!BA12</f>
        <v>1.2871619180196863</v>
      </c>
    </row>
    <row r="5" spans="1:33" ht="12.75" customHeight="1" x14ac:dyDescent="0.2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1.1348152622315304</v>
      </c>
      <c r="I5" s="55">
        <f>Rail!N13</f>
        <v>1.1451819179589249</v>
      </c>
      <c r="J5" s="55">
        <f>Rail!O13</f>
        <v>1.1555485736863194</v>
      </c>
      <c r="K5" s="55">
        <f>Rail!P13</f>
        <v>1.1659152294137136</v>
      </c>
      <c r="L5" s="55">
        <f>Rail!Q13</f>
        <v>1.1762818851411081</v>
      </c>
      <c r="M5" s="55">
        <f>Rail!R13</f>
        <v>1.1866485408685024</v>
      </c>
      <c r="N5" s="55">
        <f>Rail!S13</f>
        <v>1.1953744711248697</v>
      </c>
      <c r="O5" s="55">
        <f>Rail!T13</f>
        <v>1.2041004013812369</v>
      </c>
      <c r="P5" s="55">
        <f>Rail!U13</f>
        <v>1.2128263316376042</v>
      </c>
      <c r="Q5" s="55">
        <f>Rail!V13</f>
        <v>1.2215522618939716</v>
      </c>
      <c r="R5" s="55">
        <f>Rail!W13</f>
        <v>1.2302781921503387</v>
      </c>
      <c r="S5" s="55">
        <f>Rail!X13</f>
        <v>1.2373475898860533</v>
      </c>
      <c r="T5" s="55">
        <f>Rail!Y13</f>
        <v>1.2444169876217679</v>
      </c>
      <c r="U5" s="55">
        <f>Rail!Z13</f>
        <v>1.2514863853574825</v>
      </c>
      <c r="V5" s="55">
        <f>Rail!AA13</f>
        <v>1.2585557830931968</v>
      </c>
      <c r="W5" s="55">
        <f>Rail!AB13</f>
        <v>1.2656251808289114</v>
      </c>
      <c r="X5" s="55">
        <f>Rail!AC13</f>
        <v>1.2715931466448405</v>
      </c>
      <c r="Y5" s="55">
        <f>Rail!AD13</f>
        <v>1.276262150935739</v>
      </c>
      <c r="Z5" s="55">
        <f>Rail!AE13</f>
        <v>1.2809311552266378</v>
      </c>
      <c r="AA5" s="55">
        <f>Rail!AF13</f>
        <v>1.2856001595175364</v>
      </c>
      <c r="AB5" s="55">
        <f>Rail!AG13</f>
        <v>1.2928670868584948</v>
      </c>
      <c r="AC5" s="55">
        <f>Rail!AH13</f>
        <v>1.2967567142343757</v>
      </c>
      <c r="AD5" s="55">
        <f>Rail!AI13</f>
        <v>1.3006463416102563</v>
      </c>
      <c r="AE5" s="55">
        <f>Rail!AJ13</f>
        <v>1.3045359689861371</v>
      </c>
      <c r="AF5" s="55">
        <f>Rail!AK13</f>
        <v>1.3084255963620177</v>
      </c>
      <c r="AG5" s="55">
        <f>Rail!AL13</f>
        <v>1.3123152237378981</v>
      </c>
    </row>
    <row r="6" spans="1:33" ht="12.75" customHeight="1" x14ac:dyDescent="0.2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1.191691271352028</v>
      </c>
      <c r="I6" s="55">
        <f>Ships!M21</f>
        <v>1.2025774953521833</v>
      </c>
      <c r="J6" s="55">
        <f>Ships!N21</f>
        <v>1.2134637193523385</v>
      </c>
      <c r="K6" s="55">
        <f>Ships!O21</f>
        <v>1.2243499433524938</v>
      </c>
      <c r="L6" s="55">
        <f>Ships!P21</f>
        <v>1.2352361673526491</v>
      </c>
      <c r="M6" s="55">
        <f>Ships!Q21</f>
        <v>1.2461223913528043</v>
      </c>
      <c r="N6" s="55">
        <f>Ships!R21</f>
        <v>1.2552856580685614</v>
      </c>
      <c r="O6" s="55">
        <f>Ships!S21</f>
        <v>1.2644489247843187</v>
      </c>
      <c r="P6" s="55">
        <f>Ships!T21</f>
        <v>1.273612191500076</v>
      </c>
      <c r="Q6" s="55">
        <f>Ships!U21</f>
        <v>1.2827754582158331</v>
      </c>
      <c r="R6" s="55">
        <f>Ships!V21</f>
        <v>1.2919387249315901</v>
      </c>
      <c r="S6" s="55">
        <f>Ships!W21</f>
        <v>1.2993624350769761</v>
      </c>
      <c r="T6" s="55">
        <f>Ships!X21</f>
        <v>1.3067861452223619</v>
      </c>
      <c r="U6" s="55">
        <f>Ships!Y21</f>
        <v>1.3142098553677475</v>
      </c>
      <c r="V6" s="55">
        <f>Ships!Z21</f>
        <v>1.3216335655131333</v>
      </c>
      <c r="W6" s="55">
        <f>Ships!AA21</f>
        <v>1.3290572756585191</v>
      </c>
      <c r="X6" s="55">
        <f>Ships!AB21</f>
        <v>1.3353243510207102</v>
      </c>
      <c r="Y6" s="55">
        <f>Ships!AC21</f>
        <v>1.3402273619728435</v>
      </c>
      <c r="Z6" s="55">
        <f>Ships!AD21</f>
        <v>1.3451303729249766</v>
      </c>
      <c r="AA6" s="55">
        <f>Ships!AE21</f>
        <v>1.3500333838771099</v>
      </c>
      <c r="AB6" s="55">
        <f>Ships!AF21</f>
        <v>1.3576645236493583</v>
      </c>
      <c r="AC6" s="55">
        <f>Ships!AG21</f>
        <v>1.3617490959554568</v>
      </c>
      <c r="AD6" s="55">
        <f>Ships!AH21</f>
        <v>1.3658336682615553</v>
      </c>
      <c r="AE6" s="55">
        <f>Ships!AI21</f>
        <v>1.369918240567654</v>
      </c>
      <c r="AF6" s="55">
        <f>Ships!AJ21</f>
        <v>1.3740028128737523</v>
      </c>
      <c r="AG6" s="55">
        <f>Ships!AK21</f>
        <v>1.3780873851798505</v>
      </c>
    </row>
    <row r="7" spans="1:33" ht="12.75" customHeight="1" x14ac:dyDescent="0.2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Population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2025-11-04T21:08:52Z</dcterms:modified>
</cp:coreProperties>
</file>