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trans\SYFAFE\"/>
    </mc:Choice>
  </mc:AlternateContent>
  <xr:revisionPtr revIDLastSave="0" documentId="8_{004EC676-0252-4FEA-B216-0641B570BB56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Cal" sheetId="2" r:id="rId2"/>
    <sheet name="SYFAFE-psgr" sheetId="3" r:id="rId3"/>
    <sheet name="SYFAFE-frgt" sheetId="4" r:id="rId4"/>
  </sheets>
  <externalReferences>
    <externalReference r:id="rId5"/>
  </externalReferences>
  <definedNames>
    <definedName name="billion">About!$A$84</definedName>
    <definedName name="Eno_TM">'[1]1997  Table 1a Modified'!#REF!</definedName>
    <definedName name="Eno_Tons">'[1]1997  Table 1a Modified'!#REF!</definedName>
    <definedName name="NTS_YR">About!$B$149</definedName>
    <definedName name="Sum_T2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  <definedName name="trillion">About!$A$85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tiefOsmEbP6vhH4l37vDheTDUDeEHTM2LUgdZA+GCw="/>
    </ext>
  </extLst>
</workbook>
</file>

<file path=xl/calcChain.xml><?xml version="1.0" encoding="utf-8"?>
<calcChain xmlns="http://schemas.openxmlformats.org/spreadsheetml/2006/main">
  <c r="B7" i="4" l="1"/>
  <c r="H6" i="4"/>
  <c r="G5" i="4"/>
  <c r="G4" i="4"/>
  <c r="F4" i="4"/>
  <c r="E3" i="4"/>
  <c r="D2" i="4"/>
  <c r="C7" i="3"/>
  <c r="C6" i="3"/>
  <c r="B5" i="3"/>
  <c r="H4" i="3"/>
  <c r="H3" i="3"/>
  <c r="G2" i="3"/>
  <c r="H52" i="2"/>
  <c r="E52" i="2"/>
  <c r="N16" i="2" s="1"/>
  <c r="E6" i="4" s="1"/>
  <c r="B52" i="2"/>
  <c r="H51" i="2"/>
  <c r="Q15" i="2" s="1"/>
  <c r="H5" i="4" s="1"/>
  <c r="E51" i="2"/>
  <c r="B51" i="2"/>
  <c r="H50" i="2"/>
  <c r="E50" i="2"/>
  <c r="B50" i="2"/>
  <c r="H49" i="2"/>
  <c r="G49" i="2"/>
  <c r="F49" i="2"/>
  <c r="O13" i="2" s="1"/>
  <c r="F3" i="4" s="1"/>
  <c r="E49" i="2"/>
  <c r="D49" i="2"/>
  <c r="C49" i="2"/>
  <c r="B49" i="2"/>
  <c r="H48" i="2"/>
  <c r="G48" i="2"/>
  <c r="F48" i="2"/>
  <c r="E48" i="2"/>
  <c r="N12" i="2" s="1"/>
  <c r="E2" i="4" s="1"/>
  <c r="D48" i="2"/>
  <c r="C48" i="2"/>
  <c r="B48" i="2"/>
  <c r="H45" i="2"/>
  <c r="G45" i="2"/>
  <c r="F45" i="2"/>
  <c r="E45" i="2"/>
  <c r="D45" i="2"/>
  <c r="M9" i="2" s="1"/>
  <c r="D7" i="3" s="1"/>
  <c r="C45" i="2"/>
  <c r="B45" i="2"/>
  <c r="H44" i="2"/>
  <c r="E44" i="2"/>
  <c r="D44" i="2"/>
  <c r="B44" i="2"/>
  <c r="K8" i="2" s="1"/>
  <c r="B6" i="3" s="1"/>
  <c r="H43" i="2"/>
  <c r="Q7" i="2" s="1"/>
  <c r="H5" i="3" s="1"/>
  <c r="E43" i="2"/>
  <c r="N7" i="2" s="1"/>
  <c r="E5" i="3" s="1"/>
  <c r="B43" i="2"/>
  <c r="H42" i="2"/>
  <c r="E42" i="2"/>
  <c r="B42" i="2"/>
  <c r="H41" i="2"/>
  <c r="G41" i="2"/>
  <c r="P5" i="2" s="1"/>
  <c r="G3" i="3" s="1"/>
  <c r="F41" i="2"/>
  <c r="O5" i="2" s="1"/>
  <c r="F3" i="3" s="1"/>
  <c r="E41" i="2"/>
  <c r="N5" i="2" s="1"/>
  <c r="E3" i="3" s="1"/>
  <c r="D41" i="2"/>
  <c r="C41" i="2"/>
  <c r="B41" i="2"/>
  <c r="H40" i="2"/>
  <c r="G40" i="2"/>
  <c r="F40" i="2"/>
  <c r="O4" i="2" s="1"/>
  <c r="F2" i="3" s="1"/>
  <c r="E40" i="2"/>
  <c r="N4" i="2" s="1"/>
  <c r="E2" i="3" s="1"/>
  <c r="D40" i="2"/>
  <c r="M4" i="2" s="1"/>
  <c r="D2" i="3" s="1"/>
  <c r="C40" i="2"/>
  <c r="B40" i="2"/>
  <c r="Q17" i="2"/>
  <c r="H7" i="4" s="1"/>
  <c r="P17" i="2"/>
  <c r="G7" i="4" s="1"/>
  <c r="O17" i="2"/>
  <c r="F7" i="4" s="1"/>
  <c r="N17" i="2"/>
  <c r="E7" i="4" s="1"/>
  <c r="M17" i="2"/>
  <c r="D7" i="4" s="1"/>
  <c r="L17" i="2"/>
  <c r="C7" i="4" s="1"/>
  <c r="K17" i="2"/>
  <c r="Q16" i="2"/>
  <c r="P16" i="2"/>
  <c r="G6" i="4" s="1"/>
  <c r="O16" i="2"/>
  <c r="F6" i="4" s="1"/>
  <c r="M16" i="2"/>
  <c r="D6" i="4" s="1"/>
  <c r="L16" i="2"/>
  <c r="C6" i="4" s="1"/>
  <c r="K16" i="2"/>
  <c r="B6" i="4" s="1"/>
  <c r="P15" i="2"/>
  <c r="O15" i="2"/>
  <c r="F5" i="4" s="1"/>
  <c r="N15" i="2"/>
  <c r="E5" i="4" s="1"/>
  <c r="M15" i="2"/>
  <c r="D5" i="4" s="1"/>
  <c r="L15" i="2"/>
  <c r="C5" i="4" s="1"/>
  <c r="K15" i="2"/>
  <c r="B5" i="4" s="1"/>
  <c r="Q14" i="2"/>
  <c r="H4" i="4" s="1"/>
  <c r="P14" i="2"/>
  <c r="O14" i="2"/>
  <c r="N14" i="2"/>
  <c r="E4" i="4" s="1"/>
  <c r="M14" i="2"/>
  <c r="D4" i="4" s="1"/>
  <c r="L14" i="2"/>
  <c r="C4" i="4" s="1"/>
  <c r="K14" i="2"/>
  <c r="B4" i="4" s="1"/>
  <c r="Q13" i="2"/>
  <c r="H3" i="4" s="1"/>
  <c r="P13" i="2"/>
  <c r="G3" i="4" s="1"/>
  <c r="N13" i="2"/>
  <c r="M13" i="2"/>
  <c r="D3" i="4" s="1"/>
  <c r="L13" i="2"/>
  <c r="C3" i="4" s="1"/>
  <c r="K13" i="2"/>
  <c r="B3" i="4" s="1"/>
  <c r="Q12" i="2"/>
  <c r="H2" i="4" s="1"/>
  <c r="P12" i="2"/>
  <c r="G2" i="4" s="1"/>
  <c r="O12" i="2"/>
  <c r="F2" i="4" s="1"/>
  <c r="M12" i="2"/>
  <c r="L12" i="2"/>
  <c r="C2" i="4" s="1"/>
  <c r="K12" i="2"/>
  <c r="B2" i="4" s="1"/>
  <c r="Q9" i="2"/>
  <c r="H7" i="3" s="1"/>
  <c r="P9" i="2"/>
  <c r="G7" i="3" s="1"/>
  <c r="O9" i="2"/>
  <c r="F7" i="3" s="1"/>
  <c r="N9" i="2"/>
  <c r="E7" i="3" s="1"/>
  <c r="L9" i="2"/>
  <c r="K9" i="2"/>
  <c r="B7" i="3" s="1"/>
  <c r="Q8" i="2"/>
  <c r="H6" i="3" s="1"/>
  <c r="P8" i="2"/>
  <c r="G6" i="3" s="1"/>
  <c r="O8" i="2"/>
  <c r="F6" i="3" s="1"/>
  <c r="N8" i="2"/>
  <c r="E6" i="3" s="1"/>
  <c r="M8" i="2"/>
  <c r="D6" i="3" s="1"/>
  <c r="L8" i="2"/>
  <c r="P7" i="2"/>
  <c r="G5" i="3" s="1"/>
  <c r="O7" i="2"/>
  <c r="F5" i="3" s="1"/>
  <c r="M7" i="2"/>
  <c r="D5" i="3" s="1"/>
  <c r="L7" i="2"/>
  <c r="C5" i="3" s="1"/>
  <c r="K7" i="2"/>
  <c r="Q6" i="2"/>
  <c r="P6" i="2"/>
  <c r="G4" i="3" s="1"/>
  <c r="O6" i="2"/>
  <c r="F4" i="3" s="1"/>
  <c r="N6" i="2"/>
  <c r="E4" i="3" s="1"/>
  <c r="M6" i="2"/>
  <c r="D4" i="3" s="1"/>
  <c r="L6" i="2"/>
  <c r="C4" i="3" s="1"/>
  <c r="K6" i="2"/>
  <c r="B4" i="3" s="1"/>
  <c r="Q5" i="2"/>
  <c r="M5" i="2"/>
  <c r="D3" i="3" s="1"/>
  <c r="L5" i="2"/>
  <c r="C3" i="3" s="1"/>
  <c r="K5" i="2"/>
  <c r="B3" i="3" s="1"/>
  <c r="Q4" i="2"/>
  <c r="H2" i="3" s="1"/>
  <c r="P4" i="2"/>
  <c r="L4" i="2"/>
  <c r="C2" i="3" s="1"/>
  <c r="K4" i="2"/>
  <c r="B2" i="3" s="1"/>
  <c r="A85" i="1"/>
  <c r="A84" i="1"/>
</calcChain>
</file>

<file path=xl/sharedStrings.xml><?xml version="1.0" encoding="utf-8"?>
<sst xmlns="http://schemas.openxmlformats.org/spreadsheetml/2006/main" count="232" uniqueCount="79">
  <si>
    <t>SYFAFE Start Year Fleet Avg Fuel Economy</t>
  </si>
  <si>
    <t>Sources:</t>
  </si>
  <si>
    <t>See Notes section for which vehicle types use which sources</t>
  </si>
  <si>
    <t>EIA</t>
  </si>
  <si>
    <t>Annual Energy Outlook 2020</t>
  </si>
  <si>
    <t>https://www.eia.gov/outlooks/aeo/tables_ref.cfm</t>
  </si>
  <si>
    <t>Tables 7, 25, 36, 37, 38, 40, 41, 43, 46, 47, 48, 49</t>
  </si>
  <si>
    <t>Bureau of Transportation Statistics</t>
  </si>
  <si>
    <t>National Transportation Statistics</t>
  </si>
  <si>
    <t>https://www.bts.gov/content/us-passenger-miles</t>
  </si>
  <si>
    <t>Table 1-40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</si>
  <si>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</si>
  <si>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</si>
  <si>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</si>
  <si>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</si>
  <si>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U.S. Department of Energy</t>
  </si>
  <si>
    <t>Fuel Cells Fact Sheet</t>
  </si>
  <si>
    <t>https://www.energy.gov/sites/prod/files/2015/11/f27/fcto_fuel_cells_fact_sheet.pdf</t>
  </si>
  <si>
    <t>Others as noted on "Calculations Etc" tab</t>
  </si>
  <si>
    <t>Indonesia LDVs, HDVs, and motorcycles</t>
  </si>
  <si>
    <t xml:space="preserve">Setiawan et al. </t>
  </si>
  <si>
    <t>Quantitative analysis of automobile sector in Indonesian automotive roadmap for achieving national oil and CO2 emission reduction targets by 2030</t>
  </si>
  <si>
    <t>https://www.sciencedirect.com/science/article/pii/S0301421521000045#appsec1</t>
  </si>
  <si>
    <t xml:space="preserve">Used the ratio between SYFAFE and BNVFE from the US version to estimate the SYFAFE values for Indonesia. </t>
  </si>
  <si>
    <t>Notes</t>
  </si>
  <si>
    <t>This variable gives fleet-wide fuel economy in units of cargo distance per BTU.</t>
  </si>
  <si>
    <t>passenger LDVs, freight LDVs and HDVs</t>
  </si>
  <si>
    <t>Sources: AEO 37, 41, 43, 36, 49</t>
  </si>
  <si>
    <t>Vehicle distance traveled and energy consumption by vehicle technology is available for passenger LDVs, commercial light trucks and HDVs.</t>
  </si>
  <si>
    <t>We sum vehicle distance traveled by technology, divide by energy consumption of that technology, and multiply by the vehicle loading values used in the</t>
  </si>
  <si>
    <t>EPS to convert from miles/BTU to thing-miles/BTU. The AEO shows 0 energy consumption by battery electric and plug-in hybrid commercial freight</t>
  </si>
  <si>
    <t>trucks in 2019. Therefore, we use 2020 data for those two technologies.</t>
  </si>
  <si>
    <t>freight rail</t>
  </si>
  <si>
    <t>Sources: AEO 7</t>
  </si>
  <si>
    <t>Freight rail efficiency is available directly from AEO 7.</t>
  </si>
  <si>
    <t>passenger rail</t>
  </si>
  <si>
    <t>Sources: AEO 7, 36, and others as noted on "Calculations Etc" tab</t>
  </si>
  <si>
    <t>Energy demand by fuel type is available from AEO 36. We adjust the energy demand for diesel and electricity by an efficiency factor for electric rail</t>
  </si>
  <si>
    <t>technologies to find the share of travel demand from each vehicle technology, then apply those shares to the passenger-miles reported in AEO 7.</t>
  </si>
  <si>
    <t>We divide the passenger-miles for each technology by the energy demand for the respective technologies.</t>
  </si>
  <si>
    <t>freight ships</t>
  </si>
  <si>
    <t>Sources: AEO 7, AEO 48, AEO 49</t>
  </si>
  <si>
    <t>Freight ship efficiency (for domestic shipping) is available directly from AEO 7.  We</t>
  </si>
  <si>
    <t>use this value to represent all freight shipping.</t>
  </si>
  <si>
    <t>other vehicle types</t>
  </si>
  <si>
    <t>Sources: EPS files BAADTbVT, AVLo, SYVbT, AEO 7 and 36, and other sources as noted in Calcualtions tab</t>
  </si>
  <si>
    <t>We classify AEO's light commercial trucks category as well as light-medium and medium duty vehicles</t>
  </si>
  <si>
    <t>in "freight LDVs" and heavy duty vehicles in "freight HDVs."</t>
  </si>
  <si>
    <t>Although vehicle distance traveled is available for some of these vehicle types in the AEO, vehicle distance travled varies by technology type, and the EPS assigns a</t>
  </si>
  <si>
    <t>constant average distance traveled across technologies. To ensure energy consumption is calculated correctly, we therefore divide cargo distance in the EPS</t>
  </si>
  <si>
    <t>(BAADTbVT * AVLo * SYVbT) by energy consumption from AEO to find fuel economy.</t>
  </si>
  <si>
    <t>freight motorbikes</t>
  </si>
  <si>
    <t>This vehicle type is not used in the U.S. model.</t>
  </si>
  <si>
    <t>Indonesia-specific data</t>
  </si>
  <si>
    <t xml:space="preserve">Updated the data with Indonesia-specific figures for LDVs, HDVs, and motorcycles - but used the US data (as noted above) for aircraft, rail, and ships 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</si>
  <si>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</si>
  <si>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</si>
  <si>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</si>
  <si>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</si>
  <si>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US Start Year Fleet Avg Fuel Economy (2019)</t>
  </si>
  <si>
    <t>Indonesia Start Year Fleet Avg Fuel Economy (2019)</t>
  </si>
  <si>
    <t>Fuel Economy (passenger*miles/BTU)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</si>
  <si>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</si>
  <si>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</si>
  <si>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</si>
  <si>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</si>
  <si>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</si>
  <si>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</si>
  <si>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</si>
  <si>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</si>
  <si>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</si>
  <si>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</si>
  <si>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</si>
  <si>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</si>
  <si>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</si>
  <si>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</si>
  <si>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US BAU New Vehicle Fuel Economy (2020)</t>
  </si>
  <si>
    <t xml:space="preserve">Indonesia BAU New Vehicle Fuel Economy (2020) 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</si>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</sst>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i/>
      <sz val="11"/>
      <color theme="1"/>
      <name val="Calibri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BD4B4"/>
        <bgColor rgb="FFFBD4B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1" xfId="0" applyFont="1" applyFill="1" applyBorder="1"/>
    <xf numFmtId="0" fontId="3" fillId="3" borderId="1" xfId="0" applyFont="1" applyFill="1" applyBorder="1"/>
    <xf numFmtId="0" fontId="7" fillId="4" borderId="0" xfId="0" applyFont="1" applyFill="1"/>
    <xf numFmtId="0" fontId="2" fillId="4" borderId="0" xfId="0" applyFont="1" applyFill="1"/>
    <xf numFmtId="0" fontId="7" fillId="5" borderId="0" xfId="0" applyFont="1" applyFill="1"/>
    <xf numFmtId="164" fontId="2" fillId="0" borderId="0" xfId="0" applyNumberFormat="1" applyFont="1"/>
    <xf numFmtId="11" fontId="2" fillId="0" borderId="0" xfId="0" applyNumberFormat="1" applyFont="1"/>
    <xf numFmtId="0" fontId="8" fillId="0" borderId="0" xfId="0" applyFont="1"/>
    <xf numFmtId="10" fontId="2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3" fillId="0" borderId="0" xfId="0" applyNumberFormat="1" applyFont="1"/>
    <xf numFmtId="11" fontId="3" fillId="0" borderId="0" xfId="0" applyNumberFormat="1" applyFont="1"/>
    <xf numFmtId="0" fontId="3" fillId="0" borderId="0" xfId="0" applyFont="1" applyAlignment="1">
      <alignment horizontal="left" wrapText="1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301421521000045" TargetMode="External"/><Relationship Id="rId1" Type="http://schemas.openxmlformats.org/officeDocument/2006/relationships/hyperlink" Target="https://www.energy.gov/sites/prod/files/2015/11/f27/fcto_fuel_cells_fact_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3"/>
  <sheetViews>
    <sheetView workbookViewId="0"/>
  </sheetViews>
  <sheetFormatPr defaultColWidth="14.42578125" defaultRowHeight="15" customHeight="1" x14ac:dyDescent="0.25"/>
  <cols>
    <col min="1" max="1" width="13.42578125" customWidth="1"/>
    <col min="2" max="2" width="107.42578125" customWidth="1"/>
    <col min="3" max="26" width="8.7109375" customWidth="1"/>
  </cols>
  <sheetData>
    <row r="1" spans="1:2" ht="14.25" customHeight="1" x14ac:dyDescent="0.25">
      <c r="A1" s="1" t="s">
        <v>0</v>
      </c>
    </row>
    <row r="2" spans="1:2" ht="14.25" customHeight="1" x14ac:dyDescent="0.25"/>
    <row r="3" spans="1:2" ht="14.25" customHeight="1" x14ac:dyDescent="0.25">
      <c r="A3" s="1" t="s">
        <v>1</v>
      </c>
      <c r="B3" s="2" t="s">
        <v>2</v>
      </c>
    </row>
    <row r="4" spans="1:2" ht="14.25" customHeight="1" x14ac:dyDescent="0.25">
      <c r="B4" s="3" t="s">
        <v>3</v>
      </c>
    </row>
    <row r="5" spans="1:2" ht="14.25" customHeight="1" x14ac:dyDescent="0.25">
      <c r="B5" s="4">
        <v>2020</v>
      </c>
    </row>
    <row r="6" spans="1:2" ht="14.25" customHeight="1" x14ac:dyDescent="0.25">
      <c r="B6" s="3" t="s">
        <v>4</v>
      </c>
    </row>
    <row r="7" spans="1:2" ht="14.25" customHeight="1" x14ac:dyDescent="0.25">
      <c r="B7" s="3" t="s">
        <v>5</v>
      </c>
    </row>
    <row r="8" spans="1:2" ht="14.25" customHeight="1" x14ac:dyDescent="0.25">
      <c r="B8" s="3" t="s">
        <v>6</v>
      </c>
    </row>
    <row r="9" spans="1:2" ht="14.25" customHeight="1" x14ac:dyDescent="0.25"/>
    <row r="10" spans="1:2" ht="14.25" customHeight="1" x14ac:dyDescent="0.25">
      <c r="B10" s="5" t="s">
        <v>7</v>
      </c>
    </row>
    <row r="11" spans="1:2" ht="14.25" customHeight="1" x14ac:dyDescent="0.25">
      <c r="B11" s="4">
        <v>2018</v>
      </c>
    </row>
    <row r="12" spans="1:2" ht="14.25" customHeight="1" x14ac:dyDescent="0.25">
      <c r="B12" s="3" t="s">
        <v>8</v>
      </c>
    </row>
    <row r="13" spans="1:2" ht="14.25" customHeight="1" x14ac:dyDescent="0.25">
      <c r="B13" s="6" t="s">
        <v>9</v>
      </c>
    </row>
    <row r="14" spans="1:2" ht="14.25" customHeight="1" x14ac:dyDescent="0.25">
      <c r="B14" s="3" t="s">
        <v>10</v>
      </c>
    </row>
    <row r="15" spans="1:2" ht="14.25" customHeight="1" x14ac:dyDescent="0.25"/>
    <row r="16" spans="1:2" ht="14.25" customHeight="1" x14ac:dyDescent="0.25">
      <c r="B16" s="3" t="s">
        <v>11</v>
      </c>
    </row>
    <row r="17" spans="1:2" ht="14.25" customHeight="1" x14ac:dyDescent="0.25">
      <c r="B17" s="4">
        <v>2013</v>
      </c>
    </row>
    <row r="18" spans="1:2" ht="14.25" customHeight="1" x14ac:dyDescent="0.25">
      <c r="B18" s="3" t="s">
        <v>12</v>
      </c>
    </row>
    <row r="19" spans="1:2" ht="14.25" customHeight="1" x14ac:dyDescent="0.25">
      <c r="B19" s="3" t="s">
        <v>13</v>
      </c>
    </row>
    <row r="20" spans="1:2" ht="14.25" customHeight="1" x14ac:dyDescent="0.25">
      <c r="B20" s="3" t="s">
        <v>14</v>
      </c>
    </row>
    <row r="21" spans="1:2" ht="14.25" customHeight="1" x14ac:dyDescent="0.25"/>
    <row r="22" spans="1:2" ht="14.25" customHeight="1" x14ac:dyDescent="0.25">
      <c r="B22" s="3" t="s">
        <v>15</v>
      </c>
    </row>
    <row r="23" spans="1:2" ht="14.25" customHeight="1" x14ac:dyDescent="0.25">
      <c r="B23" s="4">
        <v>2015</v>
      </c>
    </row>
    <row r="24" spans="1:2" ht="14.25" customHeight="1" x14ac:dyDescent="0.25">
      <c r="B24" s="3" t="s">
        <v>16</v>
      </c>
    </row>
    <row r="25" spans="1:2" ht="14.25" customHeight="1" x14ac:dyDescent="0.25">
      <c r="B25" s="6" t="s">
        <v>17</v>
      </c>
    </row>
    <row r="26" spans="1:2" ht="14.25" customHeight="1" x14ac:dyDescent="0.25"/>
    <row r="27" spans="1:2" ht="14.25" customHeight="1" x14ac:dyDescent="0.25">
      <c r="B27" s="3" t="s">
        <v>18</v>
      </c>
    </row>
    <row r="28" spans="1:2" ht="14.25" customHeight="1" x14ac:dyDescent="0.25"/>
    <row r="29" spans="1:2" ht="14.25" customHeight="1" x14ac:dyDescent="0.25">
      <c r="A29" s="1"/>
      <c r="B29" s="2" t="s">
        <v>19</v>
      </c>
    </row>
    <row r="30" spans="1:2" ht="14.25" customHeight="1" x14ac:dyDescent="0.25">
      <c r="A30" s="1"/>
      <c r="B30" s="3" t="s">
        <v>20</v>
      </c>
    </row>
    <row r="31" spans="1:2" ht="14.25" customHeight="1" x14ac:dyDescent="0.25">
      <c r="A31" s="1"/>
      <c r="B31" s="3" t="s">
        <v>21</v>
      </c>
    </row>
    <row r="32" spans="1:2" x14ac:dyDescent="0.25">
      <c r="A32" s="1"/>
      <c r="B32" s="4">
        <v>2021</v>
      </c>
    </row>
    <row r="33" spans="1:2" x14ac:dyDescent="0.25">
      <c r="A33" s="1"/>
      <c r="B33" s="7" t="s">
        <v>22</v>
      </c>
    </row>
    <row r="34" spans="1:2" ht="14.25" customHeight="1" x14ac:dyDescent="0.25">
      <c r="A34" s="1"/>
      <c r="B34" s="3" t="s">
        <v>23</v>
      </c>
    </row>
    <row r="35" spans="1:2" ht="14.25" customHeight="1" x14ac:dyDescent="0.25">
      <c r="A35" s="1"/>
    </row>
    <row r="36" spans="1:2" ht="14.25" customHeight="1" x14ac:dyDescent="0.25">
      <c r="A36" s="1"/>
    </row>
    <row r="37" spans="1:2" ht="14.25" customHeight="1" x14ac:dyDescent="0.25">
      <c r="A37" s="1"/>
    </row>
    <row r="38" spans="1:2" ht="14.25" customHeight="1" x14ac:dyDescent="0.25">
      <c r="A38" s="1"/>
    </row>
    <row r="39" spans="1:2" ht="14.25" customHeight="1" x14ac:dyDescent="0.25">
      <c r="A39" s="1" t="s">
        <v>24</v>
      </c>
    </row>
    <row r="40" spans="1:2" ht="14.25" customHeight="1" x14ac:dyDescent="0.25">
      <c r="A40" s="3" t="s">
        <v>25</v>
      </c>
    </row>
    <row r="41" spans="1:2" ht="14.25" customHeight="1" x14ac:dyDescent="0.25"/>
    <row r="42" spans="1:2" ht="14.25" customHeight="1" x14ac:dyDescent="0.25">
      <c r="A42" s="1" t="s">
        <v>26</v>
      </c>
    </row>
    <row r="43" spans="1:2" ht="14.25" customHeight="1" x14ac:dyDescent="0.25">
      <c r="A43" s="8" t="s">
        <v>27</v>
      </c>
    </row>
    <row r="44" spans="1:2" ht="14.25" customHeight="1" x14ac:dyDescent="0.25">
      <c r="A44" s="3" t="s">
        <v>28</v>
      </c>
    </row>
    <row r="45" spans="1:2" ht="14.25" customHeight="1" x14ac:dyDescent="0.25">
      <c r="A45" s="3" t="s">
        <v>29</v>
      </c>
    </row>
    <row r="46" spans="1:2" ht="14.25" customHeight="1" x14ac:dyDescent="0.25">
      <c r="A46" s="3" t="s">
        <v>30</v>
      </c>
    </row>
    <row r="47" spans="1:2" ht="14.25" customHeight="1" x14ac:dyDescent="0.25">
      <c r="A47" s="3" t="s">
        <v>31</v>
      </c>
    </row>
    <row r="48" spans="1:2" ht="14.25" customHeight="1" x14ac:dyDescent="0.25"/>
    <row r="49" spans="1:1" ht="14.25" customHeight="1" x14ac:dyDescent="0.25">
      <c r="A49" s="1" t="s">
        <v>32</v>
      </c>
    </row>
    <row r="50" spans="1:1" ht="14.25" customHeight="1" x14ac:dyDescent="0.25">
      <c r="A50" s="8" t="s">
        <v>33</v>
      </c>
    </row>
    <row r="51" spans="1:1" ht="14.25" customHeight="1" x14ac:dyDescent="0.25">
      <c r="A51" s="3" t="s">
        <v>34</v>
      </c>
    </row>
    <row r="52" spans="1:1" ht="14.25" customHeight="1" x14ac:dyDescent="0.25"/>
    <row r="53" spans="1:1" ht="14.25" customHeight="1" x14ac:dyDescent="0.25">
      <c r="A53" s="1" t="s">
        <v>35</v>
      </c>
    </row>
    <row r="54" spans="1:1" ht="14.25" customHeight="1" x14ac:dyDescent="0.25">
      <c r="A54" s="8" t="s">
        <v>36</v>
      </c>
    </row>
    <row r="55" spans="1:1" ht="14.25" customHeight="1" x14ac:dyDescent="0.25">
      <c r="A55" s="5" t="s">
        <v>37</v>
      </c>
    </row>
    <row r="56" spans="1:1" ht="14.25" customHeight="1" x14ac:dyDescent="0.25">
      <c r="A56" s="5" t="s">
        <v>38</v>
      </c>
    </row>
    <row r="57" spans="1:1" ht="14.25" customHeight="1" x14ac:dyDescent="0.25">
      <c r="A57" s="5" t="s">
        <v>39</v>
      </c>
    </row>
    <row r="58" spans="1:1" ht="14.25" customHeight="1" x14ac:dyDescent="0.25"/>
    <row r="59" spans="1:1" ht="14.25" customHeight="1" x14ac:dyDescent="0.25">
      <c r="A59" s="1" t="s">
        <v>40</v>
      </c>
    </row>
    <row r="60" spans="1:1" ht="14.25" customHeight="1" x14ac:dyDescent="0.25">
      <c r="A60" s="8" t="s">
        <v>41</v>
      </c>
    </row>
    <row r="61" spans="1:1" ht="14.25" customHeight="1" x14ac:dyDescent="0.25">
      <c r="A61" s="3" t="s">
        <v>42</v>
      </c>
    </row>
    <row r="62" spans="1:1" ht="14.25" customHeight="1" x14ac:dyDescent="0.25">
      <c r="A62" s="3" t="s">
        <v>43</v>
      </c>
    </row>
    <row r="63" spans="1:1" ht="14.25" customHeight="1" x14ac:dyDescent="0.25"/>
    <row r="64" spans="1:1" ht="14.25" customHeight="1" x14ac:dyDescent="0.25">
      <c r="A64" s="1" t="s">
        <v>44</v>
      </c>
    </row>
    <row r="65" spans="1:2" ht="14.25" customHeight="1" x14ac:dyDescent="0.25">
      <c r="A65" s="8" t="s">
        <v>45</v>
      </c>
    </row>
    <row r="66" spans="1:2" ht="14.25" customHeight="1" x14ac:dyDescent="0.25">
      <c r="A66" s="3" t="s">
        <v>46</v>
      </c>
    </row>
    <row r="67" spans="1:2" ht="14.25" customHeight="1" x14ac:dyDescent="0.25">
      <c r="A67" s="3" t="s">
        <v>47</v>
      </c>
    </row>
    <row r="68" spans="1:2" ht="14.25" customHeight="1" x14ac:dyDescent="0.25"/>
    <row r="69" spans="1:2" ht="14.25" customHeight="1" x14ac:dyDescent="0.25">
      <c r="A69" s="3" t="s">
        <v>48</v>
      </c>
    </row>
    <row r="70" spans="1:2" ht="14.25" customHeight="1" x14ac:dyDescent="0.25">
      <c r="A70" s="3" t="s">
        <v>49</v>
      </c>
    </row>
    <row r="71" spans="1:2" ht="14.25" customHeight="1" x14ac:dyDescent="0.25">
      <c r="A71" s="3" t="s">
        <v>50</v>
      </c>
    </row>
    <row r="72" spans="1:2" ht="14.25" customHeight="1" x14ac:dyDescent="0.25"/>
    <row r="73" spans="1:2" ht="14.25" customHeight="1" x14ac:dyDescent="0.25">
      <c r="A73" s="1" t="s">
        <v>51</v>
      </c>
    </row>
    <row r="74" spans="1:2" ht="14.25" customHeight="1" x14ac:dyDescent="0.25">
      <c r="A74" s="3" t="s">
        <v>52</v>
      </c>
    </row>
    <row r="75" spans="1:2" ht="14.25" customHeight="1" x14ac:dyDescent="0.25"/>
    <row r="76" spans="1:2" ht="14.25" customHeight="1" x14ac:dyDescent="0.25">
      <c r="A76" s="9" t="s">
        <v>53</v>
      </c>
    </row>
    <row r="77" spans="1:2" ht="14.25" customHeight="1" x14ac:dyDescent="0.25">
      <c r="A77" s="3" t="s">
        <v>54</v>
      </c>
    </row>
    <row r="78" spans="1:2" ht="14.25" customHeight="1" x14ac:dyDescent="0.25"/>
    <row r="79" spans="1:2" ht="14.25" customHeight="1" x14ac:dyDescent="0.25">
      <c r="A79" s="10" t="s">
        <v>55</v>
      </c>
      <c r="B79" s="11"/>
    </row>
    <row r="80" spans="1:2" ht="14.25" customHeight="1" x14ac:dyDescent="0.25">
      <c r="A80" s="3" t="s">
        <v>56</v>
      </c>
    </row>
    <row r="81" spans="1:1" ht="14.25" customHeight="1" x14ac:dyDescent="0.25">
      <c r="A81" s="3" t="s">
        <v>57</v>
      </c>
    </row>
    <row r="82" spans="1:1" ht="14.25" customHeight="1" x14ac:dyDescent="0.25">
      <c r="A82" s="3" t="s">
        <v>58</v>
      </c>
    </row>
    <row r="83" spans="1:1" ht="14.25" customHeight="1" x14ac:dyDescent="0.25"/>
    <row r="84" spans="1:1" ht="14.25" customHeight="1" x14ac:dyDescent="0.25">
      <c r="A84" s="3">
        <f>10^9</f>
        <v>1000000000</v>
      </c>
    </row>
    <row r="85" spans="1:1" ht="14.25" customHeight="1" x14ac:dyDescent="0.25">
      <c r="A85" s="3">
        <f>10^12</f>
        <v>1000000000000</v>
      </c>
    </row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</sheetData>
  <hyperlinks>
    <hyperlink ref="B25" r:id="rId1" xr:uid="{00000000-0004-0000-0000-000000000000}"/>
    <hyperlink ref="B33" r:id="rId2" location="appsec1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Q54"/>
  <sheetViews>
    <sheetView workbookViewId="0"/>
  </sheetViews>
  <sheetFormatPr defaultColWidth="14.42578125" defaultRowHeight="15" customHeight="1" x14ac:dyDescent="0.25"/>
  <cols>
    <col min="1" max="1" width="33.42578125" customWidth="1"/>
    <col min="10" max="10" width="33.42578125" customWidth="1"/>
  </cols>
  <sheetData>
    <row r="2" spans="1:17" x14ac:dyDescent="0.25">
      <c r="A2" s="12" t="s">
        <v>59</v>
      </c>
      <c r="B2" s="13"/>
      <c r="C2" s="13"/>
      <c r="J2" s="14" t="s">
        <v>60</v>
      </c>
      <c r="K2" s="14"/>
      <c r="L2" s="14"/>
      <c r="M2" s="14"/>
      <c r="N2" s="14"/>
    </row>
    <row r="3" spans="1:17" x14ac:dyDescent="0.25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67</v>
      </c>
      <c r="H3" s="3" t="s">
        <v>68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3" t="s">
        <v>68</v>
      </c>
    </row>
    <row r="4" spans="1:17" x14ac:dyDescent="0.25">
      <c r="A4" s="3" t="s">
        <v>69</v>
      </c>
      <c r="B4" s="15">
        <v>1.3034527706475435E-3</v>
      </c>
      <c r="C4" s="15">
        <v>3.2678701664683445E-4</v>
      </c>
      <c r="D4" s="15">
        <v>3.1652760292406873E-4</v>
      </c>
      <c r="E4" s="15">
        <v>3.9332496832109406E-4</v>
      </c>
      <c r="F4" s="15">
        <v>6.7451596682727188E-4</v>
      </c>
      <c r="G4" s="15">
        <v>2.7638078960570732E-4</v>
      </c>
      <c r="H4" s="15">
        <v>5.8732402773689196E-4</v>
      </c>
      <c r="J4" s="3" t="s">
        <v>69</v>
      </c>
      <c r="K4" s="15">
        <f t="shared" ref="K4:Q4" si="0">K21*B40</f>
        <v>1.3034527706475435E-3</v>
      </c>
      <c r="L4" s="15">
        <f t="shared" si="0"/>
        <v>3.2678701664683445E-4</v>
      </c>
      <c r="M4" s="15">
        <f t="shared" si="0"/>
        <v>3.799611830272991E-4</v>
      </c>
      <c r="N4" s="15">
        <f t="shared" si="0"/>
        <v>4.1508078497827744E-4</v>
      </c>
      <c r="O4" s="15">
        <f t="shared" si="0"/>
        <v>6.7451596682727188E-4</v>
      </c>
      <c r="P4" s="15">
        <f t="shared" si="0"/>
        <v>2.7638078960570732E-4</v>
      </c>
      <c r="Q4" s="15">
        <f t="shared" si="0"/>
        <v>5.8732402773689196E-4</v>
      </c>
    </row>
    <row r="5" spans="1:17" x14ac:dyDescent="0.25">
      <c r="A5" s="3" t="s">
        <v>70</v>
      </c>
      <c r="B5" s="15">
        <v>2.8716216192227239E-3</v>
      </c>
      <c r="C5" s="15">
        <v>7.6571862036197878E-4</v>
      </c>
      <c r="D5" s="15">
        <v>8.9341397788199632E-4</v>
      </c>
      <c r="E5" s="15">
        <v>8.9361888315505733E-4</v>
      </c>
      <c r="F5" s="15">
        <v>1.9815203879922738E-3</v>
      </c>
      <c r="G5" s="15">
        <v>8.9361888315505722E-4</v>
      </c>
      <c r="H5" s="15">
        <v>2.6808566494651714E-3</v>
      </c>
      <c r="J5" s="3" t="s">
        <v>70</v>
      </c>
      <c r="K5" s="15">
        <f t="shared" ref="K5:Q5" si="1">K22*B41</f>
        <v>2.8716216192227239E-3</v>
      </c>
      <c r="L5" s="15">
        <f t="shared" si="1"/>
        <v>7.6571862036197878E-4</v>
      </c>
      <c r="M5" s="15">
        <f t="shared" si="1"/>
        <v>3.2980409646264789E-3</v>
      </c>
      <c r="N5" s="15">
        <f t="shared" si="1"/>
        <v>2.8181402669873318E-3</v>
      </c>
      <c r="O5" s="15">
        <f t="shared" si="1"/>
        <v>1.9815203879922738E-3</v>
      </c>
      <c r="P5" s="15">
        <f t="shared" si="1"/>
        <v>8.9361888315505722E-4</v>
      </c>
      <c r="Q5" s="15">
        <f t="shared" si="1"/>
        <v>2.6808566494651714E-3</v>
      </c>
    </row>
    <row r="6" spans="1:17" x14ac:dyDescent="0.25">
      <c r="A6" s="3" t="s">
        <v>71</v>
      </c>
      <c r="B6" s="15">
        <v>1.4185802505818058E-3</v>
      </c>
      <c r="C6" s="15">
        <v>4.4144747020460906E-4</v>
      </c>
      <c r="D6" s="15">
        <v>4.4144747020460906E-4</v>
      </c>
      <c r="E6" s="15">
        <v>4.4144747020460906E-4</v>
      </c>
      <c r="F6" s="3">
        <v>0</v>
      </c>
      <c r="G6" s="3">
        <v>0</v>
      </c>
      <c r="H6" s="15">
        <v>1.3243424106138271E-3</v>
      </c>
      <c r="J6" s="3" t="s">
        <v>71</v>
      </c>
      <c r="K6" s="15">
        <f t="shared" ref="K6:Q6" si="2">K23*B42</f>
        <v>1.4185802505818058E-3</v>
      </c>
      <c r="L6" s="15">
        <f t="shared" si="2"/>
        <v>0</v>
      </c>
      <c r="M6" s="15">
        <f t="shared" si="2"/>
        <v>0</v>
      </c>
      <c r="N6" s="15">
        <f t="shared" si="2"/>
        <v>4.4144747020460906E-4</v>
      </c>
      <c r="O6" s="15">
        <f t="shared" si="2"/>
        <v>0</v>
      </c>
      <c r="P6" s="15">
        <f t="shared" si="2"/>
        <v>0</v>
      </c>
      <c r="Q6" s="15">
        <f t="shared" si="2"/>
        <v>1.3243424106138271E-3</v>
      </c>
    </row>
    <row r="7" spans="1:17" x14ac:dyDescent="0.25">
      <c r="A7" s="3" t="s">
        <v>72</v>
      </c>
      <c r="B7" s="15">
        <v>1.2405209526886144E-3</v>
      </c>
      <c r="C7" s="15">
        <v>4.2438874697242065E-4</v>
      </c>
      <c r="D7" s="15">
        <v>4.2438874697242065E-4</v>
      </c>
      <c r="E7" s="15">
        <v>4.2438874697242065E-4</v>
      </c>
      <c r="F7" s="3">
        <v>0</v>
      </c>
      <c r="G7" s="3">
        <v>0</v>
      </c>
      <c r="H7" s="15">
        <v>1.2731662409172617E-3</v>
      </c>
      <c r="J7" s="3" t="s">
        <v>72</v>
      </c>
      <c r="K7" s="15">
        <f t="shared" ref="K7:Q7" si="3">K24*B43</f>
        <v>1.2405209526886144E-3</v>
      </c>
      <c r="L7" s="15">
        <f t="shared" si="3"/>
        <v>0</v>
      </c>
      <c r="M7" s="15">
        <f t="shared" si="3"/>
        <v>0</v>
      </c>
      <c r="N7" s="15">
        <f t="shared" si="3"/>
        <v>4.243887469724207E-4</v>
      </c>
      <c r="O7" s="15">
        <f t="shared" si="3"/>
        <v>0</v>
      </c>
      <c r="P7" s="15">
        <f t="shared" si="3"/>
        <v>0</v>
      </c>
      <c r="Q7" s="15">
        <f t="shared" si="3"/>
        <v>1.2731662409172617E-3</v>
      </c>
    </row>
    <row r="8" spans="1:17" x14ac:dyDescent="0.25">
      <c r="A8" s="3" t="s">
        <v>73</v>
      </c>
      <c r="B8" s="15">
        <v>3.2293482418666772E-5</v>
      </c>
      <c r="C8" s="15">
        <v>0</v>
      </c>
      <c r="D8" s="15">
        <v>1.0049397002369564E-5</v>
      </c>
      <c r="E8" s="15">
        <v>1.0049397002369565E-5</v>
      </c>
      <c r="F8" s="3">
        <v>0</v>
      </c>
      <c r="G8" s="3">
        <v>0</v>
      </c>
      <c r="H8" s="15">
        <v>3.0148191007108693E-5</v>
      </c>
      <c r="J8" s="3" t="s">
        <v>73</v>
      </c>
      <c r="K8" s="15">
        <f t="shared" ref="K8:Q8" si="4">K25*B44</f>
        <v>3.2293482418666772E-5</v>
      </c>
      <c r="L8" s="15">
        <f t="shared" si="4"/>
        <v>0</v>
      </c>
      <c r="M8" s="15">
        <f t="shared" si="4"/>
        <v>1.0049397002369564E-5</v>
      </c>
      <c r="N8" s="15">
        <f t="shared" si="4"/>
        <v>1.0049397002369565E-5</v>
      </c>
      <c r="O8" s="15">
        <f t="shared" si="4"/>
        <v>0</v>
      </c>
      <c r="P8" s="15">
        <f t="shared" si="4"/>
        <v>0</v>
      </c>
      <c r="Q8" s="15">
        <f t="shared" si="4"/>
        <v>3.0148191007108693E-5</v>
      </c>
    </row>
    <row r="9" spans="1:17" x14ac:dyDescent="0.25">
      <c r="A9" s="3" t="s">
        <v>74</v>
      </c>
      <c r="B9" s="15">
        <v>3.5367364645723983E-3</v>
      </c>
      <c r="C9" s="15">
        <v>1.110710625237613E-3</v>
      </c>
      <c r="D9" s="15">
        <v>1.110710625237613E-3</v>
      </c>
      <c r="E9" s="15">
        <v>1.110710625237613E-3</v>
      </c>
      <c r="F9" s="15">
        <v>2.4450248368717451E-3</v>
      </c>
      <c r="G9" s="15">
        <v>8.6080073455915005E-4</v>
      </c>
      <c r="H9" s="15">
        <v>3.3321318757128385E-3</v>
      </c>
      <c r="J9" s="3" t="s">
        <v>74</v>
      </c>
      <c r="K9" s="15">
        <f t="shared" ref="K9:Q9" si="5">K26*B45</f>
        <v>3.5367364645723983E-3</v>
      </c>
      <c r="L9" s="15">
        <f t="shared" si="5"/>
        <v>1.110710625237613E-3</v>
      </c>
      <c r="M9" s="15">
        <f t="shared" si="5"/>
        <v>1.110710625237613E-3</v>
      </c>
      <c r="N9" s="15">
        <f t="shared" si="5"/>
        <v>1.110710625237613E-3</v>
      </c>
      <c r="O9" s="15">
        <f t="shared" si="5"/>
        <v>2.4450248368717451E-3</v>
      </c>
      <c r="P9" s="15">
        <f t="shared" si="5"/>
        <v>8.6080073455915005E-4</v>
      </c>
      <c r="Q9" s="15">
        <f t="shared" si="5"/>
        <v>3.3321318757128385E-3</v>
      </c>
    </row>
    <row r="10" spans="1:17" x14ac:dyDescent="0.25">
      <c r="K10" s="15"/>
      <c r="L10" s="15"/>
      <c r="M10" s="15"/>
      <c r="N10" s="15"/>
      <c r="O10" s="15"/>
      <c r="P10" s="15"/>
      <c r="Q10" s="15"/>
    </row>
    <row r="11" spans="1:17" x14ac:dyDescent="0.25">
      <c r="A11" s="3" t="s">
        <v>75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J11" s="3" t="s">
        <v>75</v>
      </c>
      <c r="K11" s="3" t="s">
        <v>62</v>
      </c>
      <c r="L11" s="3" t="s">
        <v>63</v>
      </c>
      <c r="M11" s="3" t="s">
        <v>64</v>
      </c>
      <c r="N11" s="3" t="s">
        <v>65</v>
      </c>
      <c r="O11" s="3" t="s">
        <v>66</v>
      </c>
      <c r="P11" s="3" t="s">
        <v>67</v>
      </c>
      <c r="Q11" s="3" t="s">
        <v>68</v>
      </c>
    </row>
    <row r="12" spans="1:17" x14ac:dyDescent="0.25">
      <c r="A12" s="3" t="s">
        <v>69</v>
      </c>
      <c r="B12" s="15">
        <v>1.2098850095054675E-4</v>
      </c>
      <c r="C12" s="15">
        <v>6.8530242152742244E-5</v>
      </c>
      <c r="D12" s="15">
        <v>1.043975093608511E-4</v>
      </c>
      <c r="E12" s="15">
        <v>7.3948395495852042E-5</v>
      </c>
      <c r="F12" s="15">
        <v>2.3149219108236567E-4</v>
      </c>
      <c r="G12" s="15">
        <v>4.0198415563294249E-5</v>
      </c>
      <c r="H12" s="15">
        <v>2.0735934964818689E-3</v>
      </c>
      <c r="J12" s="3" t="s">
        <v>69</v>
      </c>
      <c r="K12" s="15">
        <f t="shared" ref="K12:Q12" si="6">K29*B48</f>
        <v>1.1735747964643135E-3</v>
      </c>
      <c r="L12" s="15">
        <f t="shared" si="6"/>
        <v>3.4288911248844751E-4</v>
      </c>
      <c r="M12" s="15">
        <f t="shared" si="6"/>
        <v>3.3422323147456459E-4</v>
      </c>
      <c r="N12" s="15">
        <f t="shared" si="6"/>
        <v>3.8017465741321934E-4</v>
      </c>
      <c r="O12" s="15">
        <f t="shared" si="6"/>
        <v>1.2086638162679614E-3</v>
      </c>
      <c r="P12" s="15">
        <f t="shared" si="6"/>
        <v>3.27911005819932E-4</v>
      </c>
      <c r="Q12" s="15">
        <f t="shared" si="6"/>
        <v>4.9549859454504847E-3</v>
      </c>
    </row>
    <row r="13" spans="1:17" x14ac:dyDescent="0.25">
      <c r="A13" s="3" t="s">
        <v>70</v>
      </c>
      <c r="B13" s="15">
        <v>2.2211467051641521E-3</v>
      </c>
      <c r="C13" s="15">
        <v>4.7352548463232166E-4</v>
      </c>
      <c r="D13" s="15">
        <v>6.7839079634331792E-3</v>
      </c>
      <c r="E13" s="15">
        <v>6.9119783216062313E-4</v>
      </c>
      <c r="F13" s="15">
        <v>1.0867252882872924E-3</v>
      </c>
      <c r="G13" s="15">
        <v>2.9305916427068614E-3</v>
      </c>
      <c r="H13" s="15">
        <v>2.7605411165548288E-3</v>
      </c>
      <c r="J13" s="3" t="s">
        <v>70</v>
      </c>
      <c r="K13" s="15">
        <f t="shared" ref="K13:Q13" si="7">K30*B49</f>
        <v>7.0269576149373271E-3</v>
      </c>
      <c r="L13" s="15">
        <f t="shared" si="7"/>
        <v>8.0021761367327451E-4</v>
      </c>
      <c r="M13" s="15">
        <f t="shared" si="7"/>
        <v>9.336662089595145E-4</v>
      </c>
      <c r="N13" s="15">
        <f t="shared" si="7"/>
        <v>9.7168344881157665E-5</v>
      </c>
      <c r="O13" s="15">
        <f t="shared" si="7"/>
        <v>2.0707966009426986E-3</v>
      </c>
      <c r="P13" s="15">
        <f t="shared" si="7"/>
        <v>9.3388034611679115E-4</v>
      </c>
      <c r="Q13" s="15">
        <f t="shared" si="7"/>
        <v>2.8016410383503725E-3</v>
      </c>
    </row>
    <row r="14" spans="1:17" x14ac:dyDescent="0.25">
      <c r="A14" s="3" t="s">
        <v>71</v>
      </c>
      <c r="B14" s="15">
        <v>3.6524335252792104E-4</v>
      </c>
      <c r="C14" s="15">
        <v>1.136599455098666E-4</v>
      </c>
      <c r="D14" s="15">
        <v>1.136599455098666E-4</v>
      </c>
      <c r="E14" s="15">
        <v>1.136599455098666E-4</v>
      </c>
      <c r="F14" s="3">
        <v>0</v>
      </c>
      <c r="G14" s="3">
        <v>0</v>
      </c>
      <c r="H14" s="15">
        <v>3.4097983652959976E-4</v>
      </c>
      <c r="J14" s="3" t="s">
        <v>71</v>
      </c>
      <c r="K14" s="15">
        <f t="shared" ref="K14:Q14" si="8">K31*B50</f>
        <v>1.4185802505818058E-3</v>
      </c>
      <c r="L14" s="15">
        <f t="shared" si="8"/>
        <v>0</v>
      </c>
      <c r="M14" s="15">
        <f t="shared" si="8"/>
        <v>0</v>
      </c>
      <c r="N14" s="15">
        <f t="shared" si="8"/>
        <v>4.4144747020460906E-4</v>
      </c>
      <c r="O14" s="15">
        <f t="shared" si="8"/>
        <v>0</v>
      </c>
      <c r="P14" s="15">
        <f t="shared" si="8"/>
        <v>0</v>
      </c>
      <c r="Q14" s="15">
        <f t="shared" si="8"/>
        <v>1.3243424106138273E-3</v>
      </c>
    </row>
    <row r="15" spans="1:17" x14ac:dyDescent="0.25">
      <c r="A15" s="3" t="s">
        <v>72</v>
      </c>
      <c r="B15" s="15">
        <v>1.1140743815291445E-2</v>
      </c>
      <c r="C15" s="15">
        <v>3.4668839999999999E-3</v>
      </c>
      <c r="D15" s="15">
        <v>3.4668839999999999E-3</v>
      </c>
      <c r="E15" s="15">
        <v>3.4668839999999999E-3</v>
      </c>
      <c r="F15" s="3">
        <v>0</v>
      </c>
      <c r="G15" s="3">
        <v>0</v>
      </c>
      <c r="H15" s="15">
        <v>1.0400651999999998E-2</v>
      </c>
      <c r="J15" s="3" t="s">
        <v>72</v>
      </c>
      <c r="K15" s="15">
        <f t="shared" ref="K15:Q15" si="9">K32*B51</f>
        <v>1.2409935871973876E-3</v>
      </c>
      <c r="L15" s="15">
        <f t="shared" si="9"/>
        <v>0</v>
      </c>
      <c r="M15" s="15">
        <f t="shared" si="9"/>
        <v>0</v>
      </c>
      <c r="N15" s="15">
        <f t="shared" si="9"/>
        <v>3.861843412691988E-4</v>
      </c>
      <c r="O15" s="15">
        <f t="shared" si="9"/>
        <v>0</v>
      </c>
      <c r="P15" s="15">
        <f t="shared" si="9"/>
        <v>0</v>
      </c>
      <c r="Q15" s="15">
        <f t="shared" si="9"/>
        <v>1.1585530238075962E-3</v>
      </c>
    </row>
    <row r="16" spans="1:17" x14ac:dyDescent="0.25">
      <c r="A16" s="3" t="s">
        <v>73</v>
      </c>
      <c r="B16" s="15">
        <v>1.5467626362604087E-2</v>
      </c>
      <c r="C16" s="15">
        <v>4.813365E-3</v>
      </c>
      <c r="D16" s="15">
        <v>4.813365E-3</v>
      </c>
      <c r="E16" s="15">
        <v>4.813365E-3</v>
      </c>
      <c r="F16" s="3">
        <v>0</v>
      </c>
      <c r="G16" s="3">
        <v>0</v>
      </c>
      <c r="H16" s="15">
        <v>1.4440094999999998E-2</v>
      </c>
      <c r="J16" s="3" t="s">
        <v>73</v>
      </c>
      <c r="K16" s="15">
        <f t="shared" ref="K16:Q16" si="10">K33*B52</f>
        <v>3.126611973990308E-5</v>
      </c>
      <c r="L16" s="15">
        <f t="shared" si="10"/>
        <v>0</v>
      </c>
      <c r="M16" s="15">
        <f t="shared" si="10"/>
        <v>1.0049397002369564E-5</v>
      </c>
      <c r="N16" s="15">
        <f t="shared" si="10"/>
        <v>9.7296923854916272E-6</v>
      </c>
      <c r="O16" s="15">
        <f t="shared" si="10"/>
        <v>0</v>
      </c>
      <c r="P16" s="15">
        <f t="shared" si="10"/>
        <v>0</v>
      </c>
      <c r="Q16" s="15">
        <f t="shared" si="10"/>
        <v>2.9189077156474882E-5</v>
      </c>
    </row>
    <row r="17" spans="1:17" x14ac:dyDescent="0.25">
      <c r="A17" s="3" t="s">
        <v>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s">
        <v>74</v>
      </c>
      <c r="K17" s="15">
        <f t="shared" ref="K17:Q17" si="11">K34*B53</f>
        <v>3.5367364645723983E-3</v>
      </c>
      <c r="L17" s="15">
        <f t="shared" si="11"/>
        <v>1.110710625237613E-3</v>
      </c>
      <c r="M17" s="15">
        <f t="shared" si="11"/>
        <v>1.110710625237613E-3</v>
      </c>
      <c r="N17" s="15">
        <f t="shared" si="11"/>
        <v>1.110710625237613E-3</v>
      </c>
      <c r="O17" s="15">
        <f t="shared" si="11"/>
        <v>2.4450248368717451E-3</v>
      </c>
      <c r="P17" s="15">
        <f t="shared" si="11"/>
        <v>8.6080073455915005E-4</v>
      </c>
      <c r="Q17" s="15">
        <f t="shared" si="11"/>
        <v>3.3321318757128385E-3</v>
      </c>
    </row>
    <row r="18" spans="1:17" x14ac:dyDescent="0.25">
      <c r="K18" s="15"/>
      <c r="L18" s="15"/>
      <c r="M18" s="15"/>
      <c r="N18" s="15"/>
      <c r="O18" s="15"/>
      <c r="P18" s="15"/>
      <c r="Q18" s="15"/>
    </row>
    <row r="19" spans="1:17" x14ac:dyDescent="0.25">
      <c r="A19" s="12" t="s">
        <v>76</v>
      </c>
      <c r="B19" s="13"/>
      <c r="C19" s="13"/>
      <c r="J19" s="14" t="s">
        <v>77</v>
      </c>
      <c r="K19" s="14"/>
      <c r="L19" s="14"/>
      <c r="M19" s="14"/>
      <c r="N19" s="14"/>
    </row>
    <row r="20" spans="1:17" x14ac:dyDescent="0.25">
      <c r="A20" s="3" t="s">
        <v>61</v>
      </c>
      <c r="B20" s="3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J20" s="3" t="s">
        <v>61</v>
      </c>
      <c r="K20" s="3" t="s">
        <v>62</v>
      </c>
      <c r="L20" s="3" t="s">
        <v>63</v>
      </c>
      <c r="M20" s="3" t="s">
        <v>64</v>
      </c>
      <c r="N20" s="3" t="s">
        <v>65</v>
      </c>
      <c r="O20" s="3" t="s">
        <v>66</v>
      </c>
      <c r="P20" s="3" t="s">
        <v>67</v>
      </c>
      <c r="Q20" s="3" t="s">
        <v>68</v>
      </c>
    </row>
    <row r="21" spans="1:17" x14ac:dyDescent="0.25">
      <c r="A21" s="3" t="s">
        <v>69</v>
      </c>
      <c r="B21" s="16">
        <v>1.3016014821008825E-3</v>
      </c>
      <c r="C21" s="16">
        <v>3.8029529805498928E-4</v>
      </c>
      <c r="D21" s="16">
        <v>3.7068404566156505E-4</v>
      </c>
      <c r="E21" s="16">
        <v>4.2164836790723349E-4</v>
      </c>
      <c r="F21" s="16">
        <v>6.5738318568648571E-4</v>
      </c>
      <c r="G21" s="16">
        <v>3.6368321172053488E-4</v>
      </c>
      <c r="H21" s="16">
        <v>5.8794415231938754E-4</v>
      </c>
      <c r="J21" s="3" t="s">
        <v>69</v>
      </c>
      <c r="K21" s="15">
        <v>1.3016014821008825E-3</v>
      </c>
      <c r="L21" s="15">
        <v>3.8029529805498928E-4</v>
      </c>
      <c r="M21" s="15">
        <v>4.449708247173022E-4</v>
      </c>
      <c r="N21" s="15">
        <v>4.449708247173022E-4</v>
      </c>
      <c r="O21" s="15">
        <v>6.5738318568648571E-4</v>
      </c>
      <c r="P21" s="15">
        <v>3.6368321172053488E-4</v>
      </c>
      <c r="Q21" s="15">
        <v>5.8794415231938754E-4</v>
      </c>
    </row>
    <row r="22" spans="1:17" x14ac:dyDescent="0.25">
      <c r="A22" s="3" t="s">
        <v>70</v>
      </c>
      <c r="B22" s="16">
        <v>3.1663477151009402E-3</v>
      </c>
      <c r="C22" s="16">
        <v>8.4430740727243017E-4</v>
      </c>
      <c r="D22" s="16">
        <v>9.8510865378970158E-4</v>
      </c>
      <c r="E22" s="16">
        <v>9.8533458931645266E-4</v>
      </c>
      <c r="F22" s="16">
        <v>2.184891808497921E-3</v>
      </c>
      <c r="G22" s="16">
        <v>9.8533458931645266E-4</v>
      </c>
      <c r="H22" s="16">
        <v>2.9560037679493573E-3</v>
      </c>
      <c r="J22" s="3" t="s">
        <v>70</v>
      </c>
      <c r="K22" s="15">
        <v>3.1663477151009402E-3</v>
      </c>
      <c r="L22" s="15">
        <v>8.4430740727243017E-4</v>
      </c>
      <c r="M22" s="15">
        <v>3.63653219586811E-3</v>
      </c>
      <c r="N22" s="15">
        <v>3.1073773562216669E-3</v>
      </c>
      <c r="O22" s="15">
        <v>2.184891808497921E-3</v>
      </c>
      <c r="P22" s="15">
        <v>9.8533458931645266E-4</v>
      </c>
      <c r="Q22" s="15">
        <v>2.9560037679493573E-3</v>
      </c>
    </row>
    <row r="23" spans="1:17" x14ac:dyDescent="0.25">
      <c r="A23" s="3" t="s">
        <v>71</v>
      </c>
      <c r="B23" s="16">
        <v>1.4980235812240234E-3</v>
      </c>
      <c r="C23" s="3">
        <v>0</v>
      </c>
      <c r="D23" s="3">
        <v>0</v>
      </c>
      <c r="E23" s="16">
        <v>4.6616941125958422E-4</v>
      </c>
      <c r="F23" s="3">
        <v>0</v>
      </c>
      <c r="G23" s="3">
        <v>0</v>
      </c>
      <c r="H23" s="16">
        <v>1.3985082337787526E-3</v>
      </c>
      <c r="J23" s="3" t="s">
        <v>71</v>
      </c>
      <c r="K23" s="15">
        <v>1.4980235812240234E-3</v>
      </c>
      <c r="L23" s="15">
        <v>0</v>
      </c>
      <c r="M23" s="15">
        <v>0</v>
      </c>
      <c r="N23" s="15">
        <v>4.6616941125958422E-4</v>
      </c>
      <c r="O23" s="15">
        <v>0</v>
      </c>
      <c r="P23" s="15">
        <v>0</v>
      </c>
      <c r="Q23" s="15">
        <v>1.3985082337787526E-3</v>
      </c>
    </row>
    <row r="24" spans="1:17" x14ac:dyDescent="0.25">
      <c r="A24" s="3" t="s">
        <v>72</v>
      </c>
      <c r="B24" s="16">
        <v>1.2490429545241593E-3</v>
      </c>
      <c r="C24" s="16">
        <v>0</v>
      </c>
      <c r="D24" s="16">
        <v>0</v>
      </c>
      <c r="E24" s="16">
        <v>3.8868922094850749E-4</v>
      </c>
      <c r="F24" s="16">
        <v>0</v>
      </c>
      <c r="G24" s="16">
        <v>0</v>
      </c>
      <c r="H24" s="16">
        <v>1.1660676628455222E-3</v>
      </c>
      <c r="J24" s="3" t="s">
        <v>72</v>
      </c>
      <c r="K24" s="15">
        <v>1.2490429545241593E-3</v>
      </c>
      <c r="L24" s="15">
        <v>0</v>
      </c>
      <c r="M24" s="15">
        <v>0</v>
      </c>
      <c r="N24" s="15">
        <v>3.8868922094850749E-4</v>
      </c>
      <c r="O24" s="15">
        <v>0</v>
      </c>
      <c r="P24" s="15">
        <v>0</v>
      </c>
      <c r="Q24" s="15">
        <v>1.1660676628455222E-3</v>
      </c>
    </row>
    <row r="25" spans="1:17" x14ac:dyDescent="0.25">
      <c r="A25" s="3" t="s">
        <v>73</v>
      </c>
      <c r="B25" s="16">
        <v>3.2293482418666772E-5</v>
      </c>
      <c r="C25" s="3">
        <v>0</v>
      </c>
      <c r="D25" s="16">
        <v>1.0049397002369564E-5</v>
      </c>
      <c r="E25" s="16">
        <v>1.0049397002369565E-5</v>
      </c>
      <c r="F25" s="3">
        <v>0</v>
      </c>
      <c r="G25" s="15">
        <v>0</v>
      </c>
      <c r="H25" s="16">
        <v>3.0148191007108693E-5</v>
      </c>
      <c r="J25" s="3" t="s">
        <v>73</v>
      </c>
      <c r="K25" s="15">
        <v>3.2293482418666772E-5</v>
      </c>
      <c r="L25" s="15">
        <v>0</v>
      </c>
      <c r="M25" s="15">
        <v>1.0049397002369564E-5</v>
      </c>
      <c r="N25" s="15">
        <v>1.0049397002369565E-5</v>
      </c>
      <c r="O25" s="15">
        <v>0</v>
      </c>
      <c r="P25" s="15">
        <v>0</v>
      </c>
      <c r="Q25" s="15">
        <v>3.0148191007108693E-5</v>
      </c>
    </row>
    <row r="26" spans="1:17" x14ac:dyDescent="0.25">
      <c r="A26" s="3" t="s">
        <v>74</v>
      </c>
      <c r="B26" s="16">
        <v>3.5367364645723983E-3</v>
      </c>
      <c r="C26" s="16">
        <v>1.110710625237613E-3</v>
      </c>
      <c r="D26" s="16">
        <v>1.110710625237613E-3</v>
      </c>
      <c r="E26" s="16">
        <v>1.110710625237613E-3</v>
      </c>
      <c r="F26" s="16">
        <v>2.4450248368717451E-3</v>
      </c>
      <c r="G26" s="16">
        <v>8.6080073455915005E-4</v>
      </c>
      <c r="H26" s="16">
        <v>3.3321318757128385E-3</v>
      </c>
      <c r="J26" s="3" t="s">
        <v>74</v>
      </c>
      <c r="K26" s="15">
        <v>3.5367364645723983E-3</v>
      </c>
      <c r="L26" s="15">
        <v>1.110710625237613E-3</v>
      </c>
      <c r="M26" s="15">
        <v>1.110710625237613E-3</v>
      </c>
      <c r="N26" s="15">
        <v>1.110710625237613E-3</v>
      </c>
      <c r="O26" s="15">
        <v>2.4450248368717451E-3</v>
      </c>
      <c r="P26" s="15">
        <v>8.6080073455915005E-4</v>
      </c>
      <c r="Q26" s="15">
        <v>3.3321318757128385E-3</v>
      </c>
    </row>
    <row r="27" spans="1:17" x14ac:dyDescent="0.25">
      <c r="K27" s="15"/>
      <c r="L27" s="15"/>
      <c r="M27" s="15"/>
      <c r="N27" s="15"/>
      <c r="O27" s="15"/>
      <c r="P27" s="15"/>
      <c r="Q27" s="15"/>
    </row>
    <row r="28" spans="1:17" x14ac:dyDescent="0.25">
      <c r="A28" s="3" t="s">
        <v>75</v>
      </c>
      <c r="B28" s="3" t="s">
        <v>62</v>
      </c>
      <c r="C28" s="3" t="s">
        <v>63</v>
      </c>
      <c r="D28" s="3" t="s">
        <v>64</v>
      </c>
      <c r="E28" s="3" t="s">
        <v>65</v>
      </c>
      <c r="F28" s="3" t="s">
        <v>66</v>
      </c>
      <c r="G28" s="3" t="s">
        <v>67</v>
      </c>
      <c r="H28" s="3" t="s">
        <v>68</v>
      </c>
      <c r="J28" s="3" t="s">
        <v>75</v>
      </c>
      <c r="K28" s="3" t="s">
        <v>62</v>
      </c>
      <c r="L28" s="3" t="s">
        <v>63</v>
      </c>
      <c r="M28" s="3" t="s">
        <v>64</v>
      </c>
      <c r="N28" s="3" t="s">
        <v>65</v>
      </c>
      <c r="O28" s="3" t="s">
        <v>66</v>
      </c>
      <c r="P28" s="3" t="s">
        <v>67</v>
      </c>
      <c r="Q28" s="3" t="s">
        <v>68</v>
      </c>
    </row>
    <row r="29" spans="1:17" x14ac:dyDescent="0.25">
      <c r="A29" s="3" t="s">
        <v>69</v>
      </c>
      <c r="B29" s="16">
        <v>1.3418728199415992E-4</v>
      </c>
      <c r="C29" s="16">
        <v>7.6006288669010344E-5</v>
      </c>
      <c r="D29" s="16">
        <v>1.157863591831631E-4</v>
      </c>
      <c r="E29" s="16">
        <v>8.201551487503343E-5</v>
      </c>
      <c r="F29" s="16">
        <v>1.2590686672921136E-4</v>
      </c>
      <c r="G29" s="16">
        <v>4.4583709051118848E-5</v>
      </c>
      <c r="H29" s="16">
        <v>2.4604654462510026E-4</v>
      </c>
      <c r="J29" s="3" t="s">
        <v>69</v>
      </c>
      <c r="K29" s="15">
        <v>1.3016014821008825E-3</v>
      </c>
      <c r="L29" s="15">
        <v>3.8029529805498928E-4</v>
      </c>
      <c r="M29" s="15">
        <v>3.7068404566156505E-4</v>
      </c>
      <c r="N29" s="15">
        <v>4.2164836790723349E-4</v>
      </c>
      <c r="O29" s="15">
        <v>6.5738318568648571E-4</v>
      </c>
      <c r="P29" s="15">
        <v>3.6368321172053488E-4</v>
      </c>
      <c r="Q29" s="15">
        <v>5.8794415231938754E-4</v>
      </c>
    </row>
    <row r="30" spans="1:17" x14ac:dyDescent="0.25">
      <c r="A30" s="3" t="s">
        <v>70</v>
      </c>
      <c r="B30" s="16">
        <v>1.0008488993658489E-3</v>
      </c>
      <c r="C30" s="16">
        <v>4.9961543882058763E-4</v>
      </c>
      <c r="D30" s="16">
        <v>7.1576826677045109E-3</v>
      </c>
      <c r="E30" s="16">
        <v>7.2928093510090471E-4</v>
      </c>
      <c r="F30" s="16">
        <v>1.1466008681806548E-3</v>
      </c>
      <c r="G30" s="16">
        <v>3.092059196585414E-3</v>
      </c>
      <c r="H30" s="16">
        <v>2.9126393532984403E-3</v>
      </c>
      <c r="J30" s="3" t="s">
        <v>70</v>
      </c>
      <c r="K30" s="15">
        <v>3.1663477151009402E-3</v>
      </c>
      <c r="L30" s="15">
        <v>8.4430740727243017E-4</v>
      </c>
      <c r="M30" s="15">
        <v>9.8510865378970158E-4</v>
      </c>
      <c r="N30" s="15">
        <v>1.0252205391852337E-4</v>
      </c>
      <c r="O30" s="15">
        <v>2.184891808497921E-3</v>
      </c>
      <c r="P30" s="15">
        <v>9.8533458931645266E-4</v>
      </c>
      <c r="Q30" s="15">
        <v>2.9560037679493573E-3</v>
      </c>
    </row>
    <row r="31" spans="1:17" x14ac:dyDescent="0.25">
      <c r="A31" s="3" t="s">
        <v>71</v>
      </c>
      <c r="B31" s="16">
        <v>3.8569771061435794E-4</v>
      </c>
      <c r="C31" s="3">
        <v>0</v>
      </c>
      <c r="D31" s="3">
        <v>0</v>
      </c>
      <c r="E31" s="16">
        <v>1.2002512973417359E-4</v>
      </c>
      <c r="F31" s="3">
        <v>0</v>
      </c>
      <c r="G31" s="3">
        <v>0</v>
      </c>
      <c r="H31" s="16">
        <v>3.600753892025207E-4</v>
      </c>
      <c r="J31" s="3" t="s">
        <v>71</v>
      </c>
      <c r="K31" s="15">
        <v>1.4980235812240234E-3</v>
      </c>
      <c r="L31" s="15">
        <v>0</v>
      </c>
      <c r="M31" s="15">
        <v>0</v>
      </c>
      <c r="N31" s="15">
        <v>4.6616941125958422E-4</v>
      </c>
      <c r="O31" s="15">
        <v>0</v>
      </c>
      <c r="P31" s="15">
        <v>0</v>
      </c>
      <c r="Q31" s="15">
        <v>1.3985082337787526E-3</v>
      </c>
    </row>
    <row r="32" spans="1:17" x14ac:dyDescent="0.25">
      <c r="A32" s="3" t="s">
        <v>72</v>
      </c>
      <c r="B32" s="16">
        <v>1.1213005219530657E-2</v>
      </c>
      <c r="C32" s="3">
        <v>0</v>
      </c>
      <c r="D32" s="3">
        <v>0</v>
      </c>
      <c r="E32" s="16">
        <v>3.4893709999999998E-3</v>
      </c>
      <c r="F32" s="3">
        <v>0</v>
      </c>
      <c r="G32" s="3">
        <v>0</v>
      </c>
      <c r="H32" s="16">
        <v>1.0468112999999998E-2</v>
      </c>
      <c r="J32" s="3" t="s">
        <v>72</v>
      </c>
      <c r="K32" s="15">
        <v>1.2490429545241593E-3</v>
      </c>
      <c r="L32" s="15">
        <v>0</v>
      </c>
      <c r="M32" s="15">
        <v>0</v>
      </c>
      <c r="N32" s="15">
        <v>3.8868922094850749E-4</v>
      </c>
      <c r="O32" s="15">
        <v>0</v>
      </c>
      <c r="P32" s="15">
        <v>0</v>
      </c>
      <c r="Q32" s="15">
        <v>1.1660676628455222E-3</v>
      </c>
    </row>
    <row r="33" spans="1:17" x14ac:dyDescent="0.25">
      <c r="A33" s="3" t="s">
        <v>73</v>
      </c>
      <c r="B33" s="16">
        <v>1.5975871779246573E-2</v>
      </c>
      <c r="C33" s="3">
        <v>0</v>
      </c>
      <c r="D33" s="3">
        <v>0</v>
      </c>
      <c r="E33" s="16">
        <v>4.9715257056265547E-3</v>
      </c>
      <c r="F33" s="3">
        <v>0</v>
      </c>
      <c r="G33" s="3">
        <v>0</v>
      </c>
      <c r="H33" s="16">
        <v>1.4914577116879662E-2</v>
      </c>
      <c r="J33" s="3" t="s">
        <v>73</v>
      </c>
      <c r="K33" s="15">
        <v>3.2293482418666772E-5</v>
      </c>
      <c r="L33" s="15">
        <v>0</v>
      </c>
      <c r="M33" s="15">
        <v>1.0049397002369564E-5</v>
      </c>
      <c r="N33" s="15">
        <v>1.0049397002369565E-5</v>
      </c>
      <c r="O33" s="15">
        <v>0</v>
      </c>
      <c r="P33" s="15">
        <v>0</v>
      </c>
      <c r="Q33" s="15">
        <v>3.0148191007108693E-5</v>
      </c>
    </row>
    <row r="34" spans="1:17" x14ac:dyDescent="0.25">
      <c r="A34" s="3" t="s">
        <v>74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J34" s="3" t="s">
        <v>74</v>
      </c>
      <c r="K34" s="15">
        <v>3.5367364645723983E-3</v>
      </c>
      <c r="L34" s="15">
        <v>1.110710625237613E-3</v>
      </c>
      <c r="M34" s="15">
        <v>1.110710625237613E-3</v>
      </c>
      <c r="N34" s="15">
        <v>1.110710625237613E-3</v>
      </c>
      <c r="O34" s="15">
        <v>2.4450248368717451E-3</v>
      </c>
      <c r="P34" s="15">
        <v>8.6080073455915005E-4</v>
      </c>
      <c r="Q34" s="15">
        <v>3.3321318757128385E-3</v>
      </c>
    </row>
    <row r="37" spans="1:17" x14ac:dyDescent="0.25">
      <c r="A37" s="17" t="s">
        <v>78</v>
      </c>
    </row>
    <row r="39" spans="1:17" x14ac:dyDescent="0.25">
      <c r="A39" s="3" t="s">
        <v>61</v>
      </c>
      <c r="B39" s="3" t="s">
        <v>62</v>
      </c>
      <c r="C39" s="3" t="s">
        <v>63</v>
      </c>
      <c r="D39" s="3" t="s">
        <v>64</v>
      </c>
      <c r="E39" s="3" t="s">
        <v>65</v>
      </c>
      <c r="F39" s="3" t="s">
        <v>66</v>
      </c>
      <c r="G39" s="3" t="s">
        <v>67</v>
      </c>
      <c r="H39" s="3" t="s">
        <v>68</v>
      </c>
    </row>
    <row r="40" spans="1:17" x14ac:dyDescent="0.25">
      <c r="A40" s="3" t="s">
        <v>69</v>
      </c>
      <c r="B40" s="18">
        <f t="shared" ref="B40:H40" si="12">B4/B21</f>
        <v>1.0014223159485596</v>
      </c>
      <c r="C40" s="18">
        <f t="shared" si="12"/>
        <v>0.85929807262455893</v>
      </c>
      <c r="D40" s="18">
        <f t="shared" si="12"/>
        <v>0.85390133896687526</v>
      </c>
      <c r="E40" s="18">
        <f t="shared" si="12"/>
        <v>0.93282696734552328</v>
      </c>
      <c r="F40" s="18">
        <f t="shared" si="12"/>
        <v>1.0260620921158714</v>
      </c>
      <c r="G40" s="18">
        <f t="shared" si="12"/>
        <v>0.75994926545602171</v>
      </c>
      <c r="H40" s="18">
        <f t="shared" si="12"/>
        <v>0.99894526617868507</v>
      </c>
    </row>
    <row r="41" spans="1:17" x14ac:dyDescent="0.25">
      <c r="A41" s="3" t="s">
        <v>70</v>
      </c>
      <c r="B41" s="18">
        <f t="shared" ref="B41:H41" si="13">B5/B22</f>
        <v>0.90691922606206221</v>
      </c>
      <c r="C41" s="18">
        <f t="shared" si="13"/>
        <v>0.90691922606206232</v>
      </c>
      <c r="D41" s="18">
        <f t="shared" si="13"/>
        <v>0.90691922606206243</v>
      </c>
      <c r="E41" s="18">
        <f t="shared" si="13"/>
        <v>0.90691922606206243</v>
      </c>
      <c r="F41" s="18">
        <f t="shared" si="13"/>
        <v>0.90691922606206221</v>
      </c>
      <c r="G41" s="18">
        <f t="shared" si="13"/>
        <v>0.90691922606206232</v>
      </c>
      <c r="H41" s="18">
        <f t="shared" si="13"/>
        <v>0.90691922606206243</v>
      </c>
    </row>
    <row r="42" spans="1:17" x14ac:dyDescent="0.25">
      <c r="A42" s="3" t="s">
        <v>71</v>
      </c>
      <c r="B42" s="18">
        <f t="shared" ref="B42:B45" si="14">B6/B23</f>
        <v>0.94696790381810603</v>
      </c>
      <c r="C42" s="18">
        <v>1</v>
      </c>
      <c r="D42" s="18">
        <v>1</v>
      </c>
      <c r="E42" s="18">
        <f t="shared" ref="E42:E43" si="15">E6/E23</f>
        <v>0.94696790381810603</v>
      </c>
      <c r="F42" s="18">
        <v>1</v>
      </c>
      <c r="G42" s="18">
        <v>1</v>
      </c>
      <c r="H42" s="18">
        <f t="shared" ref="H42:H44" si="16">H6/H23</f>
        <v>0.94696790381810603</v>
      </c>
    </row>
    <row r="43" spans="1:17" x14ac:dyDescent="0.25">
      <c r="A43" s="3" t="s">
        <v>72</v>
      </c>
      <c r="B43" s="18">
        <f t="shared" si="14"/>
        <v>0.99317717472831712</v>
      </c>
      <c r="C43" s="18">
        <v>1</v>
      </c>
      <c r="D43" s="18">
        <v>1</v>
      </c>
      <c r="E43" s="18">
        <f t="shared" si="15"/>
        <v>1.0918459378338217</v>
      </c>
      <c r="F43" s="18">
        <v>1</v>
      </c>
      <c r="G43" s="18">
        <v>1</v>
      </c>
      <c r="H43" s="18">
        <f t="shared" si="16"/>
        <v>1.0918459378338217</v>
      </c>
    </row>
    <row r="44" spans="1:17" x14ac:dyDescent="0.25">
      <c r="A44" s="3" t="s">
        <v>73</v>
      </c>
      <c r="B44" s="18">
        <f t="shared" si="14"/>
        <v>1</v>
      </c>
      <c r="C44" s="18">
        <v>1</v>
      </c>
      <c r="D44" s="18">
        <f t="shared" ref="D44:E44" si="17">D8/D25</f>
        <v>1</v>
      </c>
      <c r="E44" s="18">
        <f t="shared" si="17"/>
        <v>1</v>
      </c>
      <c r="F44" s="18">
        <v>1</v>
      </c>
      <c r="G44" s="18">
        <v>1</v>
      </c>
      <c r="H44" s="18">
        <f t="shared" si="16"/>
        <v>1</v>
      </c>
    </row>
    <row r="45" spans="1:17" x14ac:dyDescent="0.25">
      <c r="A45" s="3" t="s">
        <v>74</v>
      </c>
      <c r="B45" s="18">
        <f t="shared" si="14"/>
        <v>1</v>
      </c>
      <c r="C45" s="18">
        <f t="shared" ref="C45:H45" si="18">C9/C26</f>
        <v>1</v>
      </c>
      <c r="D45" s="18">
        <f t="shared" si="18"/>
        <v>1</v>
      </c>
      <c r="E45" s="18">
        <f t="shared" si="18"/>
        <v>1</v>
      </c>
      <c r="F45" s="18">
        <f t="shared" si="18"/>
        <v>1</v>
      </c>
      <c r="G45" s="18">
        <f t="shared" si="18"/>
        <v>1</v>
      </c>
      <c r="H45" s="18">
        <f t="shared" si="18"/>
        <v>1</v>
      </c>
    </row>
    <row r="47" spans="1:17" x14ac:dyDescent="0.25">
      <c r="A47" s="3" t="s">
        <v>75</v>
      </c>
      <c r="B47" s="3" t="s">
        <v>62</v>
      </c>
      <c r="C47" s="3" t="s">
        <v>63</v>
      </c>
      <c r="D47" s="3" t="s">
        <v>64</v>
      </c>
      <c r="E47" s="3" t="s">
        <v>65</v>
      </c>
      <c r="F47" s="3" t="s">
        <v>66</v>
      </c>
      <c r="G47" s="3" t="s">
        <v>67</v>
      </c>
      <c r="H47" s="3" t="s">
        <v>68</v>
      </c>
    </row>
    <row r="48" spans="1:17" x14ac:dyDescent="0.25">
      <c r="A48" s="3" t="s">
        <v>69</v>
      </c>
      <c r="B48" s="18">
        <f t="shared" ref="B48:H48" si="19">B12/B29</f>
        <v>0.90163910582682782</v>
      </c>
      <c r="C48" s="18">
        <f t="shared" si="19"/>
        <v>0.90163910582682782</v>
      </c>
      <c r="D48" s="18">
        <f t="shared" si="19"/>
        <v>0.90163910582682794</v>
      </c>
      <c r="E48" s="18">
        <f t="shared" si="19"/>
        <v>0.90163910582682782</v>
      </c>
      <c r="F48" s="18">
        <f t="shared" si="19"/>
        <v>1.8385986173433835</v>
      </c>
      <c r="G48" s="18">
        <f t="shared" si="19"/>
        <v>0.90163910582682782</v>
      </c>
      <c r="H48" s="18">
        <f t="shared" si="19"/>
        <v>8.4276472959268407</v>
      </c>
    </row>
    <row r="49" spans="1:8" x14ac:dyDescent="0.25">
      <c r="A49" s="3" t="s">
        <v>70</v>
      </c>
      <c r="B49" s="18">
        <f t="shared" ref="B49:H49" si="20">B13/B30</f>
        <v>2.2192627744023099</v>
      </c>
      <c r="C49" s="18">
        <f t="shared" si="20"/>
        <v>0.94777992799851229</v>
      </c>
      <c r="D49" s="18">
        <f t="shared" si="20"/>
        <v>0.94777992799851207</v>
      </c>
      <c r="E49" s="18">
        <f t="shared" si="20"/>
        <v>0.94777992799851218</v>
      </c>
      <c r="F49" s="18">
        <f t="shared" si="20"/>
        <v>0.94777992799851207</v>
      </c>
      <c r="G49" s="18">
        <f t="shared" si="20"/>
        <v>0.94777992799851229</v>
      </c>
      <c r="H49" s="18">
        <f t="shared" si="20"/>
        <v>0.94777992799851218</v>
      </c>
    </row>
    <row r="50" spans="1:8" x14ac:dyDescent="0.25">
      <c r="A50" s="3" t="s">
        <v>71</v>
      </c>
      <c r="B50" s="18">
        <f t="shared" ref="B50:B52" si="21">B14/B31</f>
        <v>0.94696790381810614</v>
      </c>
      <c r="C50" s="18">
        <v>1</v>
      </c>
      <c r="D50" s="18">
        <v>1</v>
      </c>
      <c r="E50" s="18">
        <f t="shared" ref="E50:E52" si="22">E14/E31</f>
        <v>0.94696790381810603</v>
      </c>
      <c r="F50" s="18">
        <v>1</v>
      </c>
      <c r="G50" s="18">
        <v>1</v>
      </c>
      <c r="H50" s="18">
        <f t="shared" ref="H50:H52" si="23">H14/H31</f>
        <v>0.94696790381810614</v>
      </c>
    </row>
    <row r="51" spans="1:8" x14ac:dyDescent="0.25">
      <c r="A51" s="3" t="s">
        <v>72</v>
      </c>
      <c r="B51" s="18">
        <f t="shared" si="21"/>
        <v>0.9935555720500916</v>
      </c>
      <c r="C51" s="18">
        <v>1</v>
      </c>
      <c r="D51" s="18">
        <v>1</v>
      </c>
      <c r="E51" s="18">
        <f t="shared" si="22"/>
        <v>0.9935555720500916</v>
      </c>
      <c r="F51" s="18">
        <v>1</v>
      </c>
      <c r="G51" s="18">
        <v>1</v>
      </c>
      <c r="H51" s="18">
        <f t="shared" si="23"/>
        <v>0.9935555720500916</v>
      </c>
    </row>
    <row r="52" spans="1:8" x14ac:dyDescent="0.25">
      <c r="A52" s="3" t="s">
        <v>73</v>
      </c>
      <c r="B52" s="18">
        <f t="shared" si="21"/>
        <v>0.96818668654422224</v>
      </c>
      <c r="C52" s="18">
        <v>1</v>
      </c>
      <c r="D52" s="18">
        <v>1</v>
      </c>
      <c r="E52" s="18">
        <f t="shared" si="22"/>
        <v>0.96818668654422213</v>
      </c>
      <c r="F52" s="18">
        <v>1</v>
      </c>
      <c r="G52" s="18">
        <v>1</v>
      </c>
      <c r="H52" s="18">
        <f t="shared" si="23"/>
        <v>0.96818668654422213</v>
      </c>
    </row>
    <row r="53" spans="1:8" x14ac:dyDescent="0.25">
      <c r="A53" s="3" t="s">
        <v>74</v>
      </c>
      <c r="B53" s="18">
        <v>1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</row>
    <row r="54" spans="1:8" x14ac:dyDescent="0.25">
      <c r="B54" s="18"/>
      <c r="C54" s="18"/>
      <c r="D54" s="18"/>
      <c r="E54" s="18"/>
      <c r="F54" s="18"/>
      <c r="G54" s="18"/>
      <c r="H5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H1000"/>
  <sheetViews>
    <sheetView tabSelected="1" workbookViewId="0">
      <selection activeCell="E2" sqref="E2"/>
    </sheetView>
  </sheetViews>
  <sheetFormatPr defaultColWidth="14.42578125" defaultRowHeight="15" customHeight="1" x14ac:dyDescent="0.25"/>
  <cols>
    <col min="1" max="1" width="22.42578125" customWidth="1"/>
    <col min="2" max="2" width="21.85546875" customWidth="1"/>
    <col min="3" max="3" width="18.140625" customWidth="1"/>
    <col min="4" max="5" width="16.7109375" customWidth="1"/>
    <col min="6" max="8" width="20.5703125" customWidth="1"/>
    <col min="9" max="26" width="8.7109375" customWidth="1"/>
  </cols>
  <sheetData>
    <row r="1" spans="1:8" ht="14.25" customHeight="1" x14ac:dyDescent="0.25">
      <c r="A1" s="19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</row>
    <row r="2" spans="1:8" ht="14.25" customHeight="1" x14ac:dyDescent="0.25">
      <c r="A2" s="3" t="s">
        <v>69</v>
      </c>
      <c r="B2" s="21">
        <f>Cal!K4</f>
        <v>1.3034527706475435E-3</v>
      </c>
      <c r="C2" s="21">
        <f>Cal!L4</f>
        <v>3.2678701664683445E-4</v>
      </c>
      <c r="D2" s="21">
        <f>Cal!M4</f>
        <v>3.799611830272991E-4</v>
      </c>
      <c r="E2" s="21">
        <f>Cal!N4</f>
        <v>4.1508078497827744E-4</v>
      </c>
      <c r="F2" s="21">
        <f>Cal!O4</f>
        <v>6.7451596682727188E-4</v>
      </c>
      <c r="G2" s="21">
        <f>Cal!P4</f>
        <v>2.7638078960570732E-4</v>
      </c>
      <c r="H2" s="21">
        <f>Cal!Q4</f>
        <v>5.8732402773689196E-4</v>
      </c>
    </row>
    <row r="3" spans="1:8" ht="14.25" customHeight="1" x14ac:dyDescent="0.25">
      <c r="A3" s="3" t="s">
        <v>70</v>
      </c>
      <c r="B3" s="21">
        <f>Cal!K5</f>
        <v>2.8716216192227239E-3</v>
      </c>
      <c r="C3" s="21">
        <f>Cal!L5</f>
        <v>7.6571862036197878E-4</v>
      </c>
      <c r="D3" s="21">
        <f>Cal!M5</f>
        <v>3.2980409646264789E-3</v>
      </c>
      <c r="E3" s="21">
        <f>Cal!N5</f>
        <v>2.8181402669873318E-3</v>
      </c>
      <c r="F3" s="21">
        <f>Cal!O5</f>
        <v>1.9815203879922738E-3</v>
      </c>
      <c r="G3" s="21">
        <f>Cal!P5</f>
        <v>8.9361888315505722E-4</v>
      </c>
      <c r="H3" s="21">
        <f>Cal!Q5</f>
        <v>2.6808566494651714E-3</v>
      </c>
    </row>
    <row r="4" spans="1:8" ht="14.25" customHeight="1" x14ac:dyDescent="0.25">
      <c r="A4" s="3" t="s">
        <v>71</v>
      </c>
      <c r="B4" s="21">
        <f>Cal!K6</f>
        <v>1.4185802505818058E-3</v>
      </c>
      <c r="C4" s="21">
        <f>Cal!L6</f>
        <v>0</v>
      </c>
      <c r="D4" s="21">
        <f>Cal!M6</f>
        <v>0</v>
      </c>
      <c r="E4" s="21">
        <f>Cal!N6</f>
        <v>4.4144747020460906E-4</v>
      </c>
      <c r="F4" s="21">
        <f>Cal!O6</f>
        <v>0</v>
      </c>
      <c r="G4" s="21">
        <f>Cal!P6</f>
        <v>0</v>
      </c>
      <c r="H4" s="21">
        <f>Cal!Q6</f>
        <v>1.3243424106138271E-3</v>
      </c>
    </row>
    <row r="5" spans="1:8" ht="14.25" customHeight="1" x14ac:dyDescent="0.25">
      <c r="A5" s="3" t="s">
        <v>72</v>
      </c>
      <c r="B5" s="21">
        <f>Cal!K7</f>
        <v>1.2405209526886144E-3</v>
      </c>
      <c r="C5" s="21">
        <f>Cal!L7</f>
        <v>0</v>
      </c>
      <c r="D5" s="21">
        <f>Cal!M7</f>
        <v>0</v>
      </c>
      <c r="E5" s="21">
        <f>Cal!N7</f>
        <v>4.243887469724207E-4</v>
      </c>
      <c r="F5" s="21">
        <f>Cal!O7</f>
        <v>0</v>
      </c>
      <c r="G5" s="21">
        <f>Cal!P7</f>
        <v>0</v>
      </c>
      <c r="H5" s="21">
        <f>Cal!Q7</f>
        <v>1.2731662409172617E-3</v>
      </c>
    </row>
    <row r="6" spans="1:8" ht="14.25" customHeight="1" x14ac:dyDescent="0.25">
      <c r="A6" s="3" t="s">
        <v>73</v>
      </c>
      <c r="B6" s="21">
        <f>Cal!K8</f>
        <v>3.2293482418666772E-5</v>
      </c>
      <c r="C6" s="21">
        <f>Cal!L8</f>
        <v>0</v>
      </c>
      <c r="D6" s="21">
        <f>Cal!M8</f>
        <v>1.0049397002369564E-5</v>
      </c>
      <c r="E6" s="21">
        <f>Cal!N8</f>
        <v>1.0049397002369565E-5</v>
      </c>
      <c r="F6" s="21">
        <f>Cal!O8</f>
        <v>0</v>
      </c>
      <c r="G6" s="21">
        <f>Cal!P8</f>
        <v>0</v>
      </c>
      <c r="H6" s="21">
        <f>Cal!Q8</f>
        <v>3.0148191007108693E-5</v>
      </c>
    </row>
    <row r="7" spans="1:8" ht="14.25" customHeight="1" x14ac:dyDescent="0.25">
      <c r="A7" s="3" t="s">
        <v>74</v>
      </c>
      <c r="B7" s="21">
        <f>Cal!K9</f>
        <v>3.5367364645723983E-3</v>
      </c>
      <c r="C7" s="21">
        <f>Cal!L9</f>
        <v>1.110710625237613E-3</v>
      </c>
      <c r="D7" s="21">
        <f>Cal!M9</f>
        <v>1.110710625237613E-3</v>
      </c>
      <c r="E7" s="21">
        <f>Cal!N9</f>
        <v>1.110710625237613E-3</v>
      </c>
      <c r="F7" s="21">
        <f>Cal!O9</f>
        <v>2.4450248368717451E-3</v>
      </c>
      <c r="G7" s="21">
        <f>Cal!P9</f>
        <v>8.6080073455915005E-4</v>
      </c>
      <c r="H7" s="21">
        <f>Cal!Q9</f>
        <v>3.3321318757128385E-3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spans="2:8" ht="14.25" customHeight="1" x14ac:dyDescent="0.25">
      <c r="B17" s="22"/>
      <c r="C17" s="22"/>
      <c r="D17" s="22"/>
      <c r="E17" s="22"/>
      <c r="F17" s="22"/>
      <c r="G17" s="22"/>
      <c r="H17" s="22"/>
    </row>
    <row r="18" spans="2:8" ht="14.25" customHeight="1" x14ac:dyDescent="0.25">
      <c r="B18" s="22"/>
      <c r="C18" s="22"/>
      <c r="D18" s="22"/>
      <c r="E18" s="22"/>
      <c r="F18" s="22"/>
      <c r="G18" s="22"/>
      <c r="H18" s="22"/>
    </row>
    <row r="19" spans="2:8" ht="14.25" customHeight="1" x14ac:dyDescent="0.25">
      <c r="B19" s="22"/>
      <c r="C19" s="22"/>
      <c r="D19" s="22"/>
      <c r="E19" s="22"/>
      <c r="F19" s="22"/>
      <c r="G19" s="22"/>
      <c r="H19" s="22"/>
    </row>
    <row r="20" spans="2:8" ht="14.25" customHeight="1" x14ac:dyDescent="0.25">
      <c r="B20" s="22"/>
      <c r="C20" s="22"/>
      <c r="D20" s="22"/>
      <c r="E20" s="22"/>
      <c r="F20" s="22"/>
      <c r="G20" s="22"/>
      <c r="H20" s="22"/>
    </row>
    <row r="21" spans="2:8" ht="14.25" customHeight="1" x14ac:dyDescent="0.25">
      <c r="B21" s="22"/>
      <c r="C21" s="22"/>
      <c r="D21" s="22"/>
      <c r="E21" s="22"/>
      <c r="F21" s="22"/>
      <c r="G21" s="22"/>
      <c r="H21" s="22"/>
    </row>
    <row r="22" spans="2:8" ht="14.25" customHeight="1" x14ac:dyDescent="0.25">
      <c r="B22" s="22"/>
      <c r="C22" s="22"/>
      <c r="D22" s="22"/>
      <c r="E22" s="22"/>
      <c r="F22" s="22"/>
      <c r="G22" s="22"/>
      <c r="H22" s="22"/>
    </row>
    <row r="23" spans="2:8" ht="14.25" customHeight="1" x14ac:dyDescent="0.25">
      <c r="B23" s="22"/>
      <c r="C23" s="22"/>
      <c r="D23" s="22"/>
      <c r="E23" s="22"/>
      <c r="F23" s="22"/>
      <c r="G23" s="22"/>
      <c r="H23" s="22"/>
    </row>
    <row r="24" spans="2:8" ht="14.25" customHeight="1" x14ac:dyDescent="0.25"/>
    <row r="25" spans="2:8" ht="14.25" customHeight="1" x14ac:dyDescent="0.25"/>
    <row r="26" spans="2:8" ht="14.25" customHeight="1" x14ac:dyDescent="0.25"/>
    <row r="27" spans="2:8" ht="14.25" customHeight="1" x14ac:dyDescent="0.25"/>
    <row r="28" spans="2:8" ht="14.25" customHeight="1" x14ac:dyDescent="0.25"/>
    <row r="29" spans="2:8" ht="14.25" customHeight="1" x14ac:dyDescent="0.25"/>
    <row r="30" spans="2:8" ht="14.25" customHeight="1" x14ac:dyDescent="0.25"/>
    <row r="31" spans="2:8" ht="14.25" customHeight="1" x14ac:dyDescent="0.25"/>
    <row r="32" spans="2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H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" width="21.85546875" customWidth="1"/>
    <col min="3" max="3" width="35.140625" customWidth="1"/>
    <col min="4" max="4" width="20.28515625" customWidth="1"/>
    <col min="5" max="5" width="16.7109375" customWidth="1"/>
    <col min="6" max="8" width="20.5703125" customWidth="1"/>
    <col min="9" max="26" width="8.7109375" customWidth="1"/>
  </cols>
  <sheetData>
    <row r="1" spans="1:8" ht="14.25" customHeight="1" x14ac:dyDescent="0.25">
      <c r="A1" s="19" t="s">
        <v>75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</row>
    <row r="2" spans="1:8" ht="14.25" customHeight="1" x14ac:dyDescent="0.25">
      <c r="A2" s="3" t="s">
        <v>69</v>
      </c>
      <c r="B2" s="21">
        <f>Cal!K12</f>
        <v>1.1735747964643135E-3</v>
      </c>
      <c r="C2" s="21">
        <f>Cal!L12</f>
        <v>3.4288911248844751E-4</v>
      </c>
      <c r="D2" s="21">
        <f>Cal!M12</f>
        <v>3.3422323147456459E-4</v>
      </c>
      <c r="E2" s="21">
        <f>Cal!N12</f>
        <v>3.8017465741321934E-4</v>
      </c>
      <c r="F2" s="21">
        <f>Cal!O12</f>
        <v>1.2086638162679614E-3</v>
      </c>
      <c r="G2" s="21">
        <f>Cal!P12</f>
        <v>3.27911005819932E-4</v>
      </c>
      <c r="H2" s="21">
        <f>Cal!Q12</f>
        <v>4.9549859454504847E-3</v>
      </c>
    </row>
    <row r="3" spans="1:8" ht="14.25" customHeight="1" x14ac:dyDescent="0.25">
      <c r="A3" s="3" t="s">
        <v>70</v>
      </c>
      <c r="B3" s="21">
        <f>Cal!K13</f>
        <v>7.0269576149373271E-3</v>
      </c>
      <c r="C3" s="21">
        <f>Cal!L13</f>
        <v>8.0021761367327451E-4</v>
      </c>
      <c r="D3" s="21">
        <f>Cal!M13</f>
        <v>9.336662089595145E-4</v>
      </c>
      <c r="E3" s="21">
        <f>Cal!N13</f>
        <v>9.7168344881157665E-5</v>
      </c>
      <c r="F3" s="21">
        <f>Cal!O13</f>
        <v>2.0707966009426986E-3</v>
      </c>
      <c r="G3" s="21">
        <f>Cal!P13</f>
        <v>9.3388034611679115E-4</v>
      </c>
      <c r="H3" s="21">
        <f>Cal!Q13</f>
        <v>2.8016410383503725E-3</v>
      </c>
    </row>
    <row r="4" spans="1:8" ht="14.25" customHeight="1" x14ac:dyDescent="0.25">
      <c r="A4" s="3" t="s">
        <v>71</v>
      </c>
      <c r="B4" s="21">
        <f>Cal!K14</f>
        <v>1.4185802505818058E-3</v>
      </c>
      <c r="C4" s="21">
        <f>Cal!L14</f>
        <v>0</v>
      </c>
      <c r="D4" s="21">
        <f>Cal!M14</f>
        <v>0</v>
      </c>
      <c r="E4" s="21">
        <f>Cal!N14</f>
        <v>4.4144747020460906E-4</v>
      </c>
      <c r="F4" s="21">
        <f>Cal!O14</f>
        <v>0</v>
      </c>
      <c r="G4" s="21">
        <f>Cal!P14</f>
        <v>0</v>
      </c>
      <c r="H4" s="21">
        <f>Cal!Q14</f>
        <v>1.3243424106138273E-3</v>
      </c>
    </row>
    <row r="5" spans="1:8" ht="14.25" customHeight="1" x14ac:dyDescent="0.25">
      <c r="A5" s="3" t="s">
        <v>72</v>
      </c>
      <c r="B5" s="21">
        <f>Cal!K15</f>
        <v>1.2409935871973876E-3</v>
      </c>
      <c r="C5" s="21">
        <f>Cal!L15</f>
        <v>0</v>
      </c>
      <c r="D5" s="21">
        <f>Cal!M15</f>
        <v>0</v>
      </c>
      <c r="E5" s="21">
        <f>Cal!N15</f>
        <v>3.861843412691988E-4</v>
      </c>
      <c r="F5" s="21">
        <f>Cal!O15</f>
        <v>0</v>
      </c>
      <c r="G5" s="21">
        <f>Cal!P15</f>
        <v>0</v>
      </c>
      <c r="H5" s="21">
        <f>Cal!Q15</f>
        <v>1.1585530238075962E-3</v>
      </c>
    </row>
    <row r="6" spans="1:8" ht="14.25" customHeight="1" x14ac:dyDescent="0.25">
      <c r="A6" s="3" t="s">
        <v>73</v>
      </c>
      <c r="B6" s="21">
        <f>Cal!K16</f>
        <v>3.126611973990308E-5</v>
      </c>
      <c r="C6" s="21">
        <f>Cal!L16</f>
        <v>0</v>
      </c>
      <c r="D6" s="21">
        <f>Cal!M16</f>
        <v>1.0049397002369564E-5</v>
      </c>
      <c r="E6" s="21">
        <f>Cal!N16</f>
        <v>9.7296923854916272E-6</v>
      </c>
      <c r="F6" s="21">
        <f>Cal!O16</f>
        <v>0</v>
      </c>
      <c r="G6" s="21">
        <f>Cal!P16</f>
        <v>0</v>
      </c>
      <c r="H6" s="21">
        <f>Cal!Q16</f>
        <v>2.9189077156474882E-5</v>
      </c>
    </row>
    <row r="7" spans="1:8" ht="14.25" customHeight="1" x14ac:dyDescent="0.25">
      <c r="A7" s="3" t="s">
        <v>74</v>
      </c>
      <c r="B7" s="21">
        <f>Cal!K17</f>
        <v>3.5367364645723983E-3</v>
      </c>
      <c r="C7" s="21">
        <f>Cal!L17</f>
        <v>1.110710625237613E-3</v>
      </c>
      <c r="D7" s="21">
        <f>Cal!M17</f>
        <v>1.110710625237613E-3</v>
      </c>
      <c r="E7" s="21">
        <f>Cal!N17</f>
        <v>1.110710625237613E-3</v>
      </c>
      <c r="F7" s="21">
        <f>Cal!O17</f>
        <v>2.4450248368717451E-3</v>
      </c>
      <c r="G7" s="21">
        <f>Cal!P17</f>
        <v>8.6080073455915005E-4</v>
      </c>
      <c r="H7" s="21">
        <f>Cal!Q17</f>
        <v>3.3321318757128385E-3</v>
      </c>
    </row>
    <row r="8" spans="1:8" ht="14.25" customHeight="1" x14ac:dyDescent="0.25">
      <c r="D8" s="23"/>
      <c r="E8" s="5"/>
      <c r="F8" s="5"/>
    </row>
    <row r="9" spans="1:8" ht="14.25" customHeight="1" x14ac:dyDescent="0.25">
      <c r="D9" s="23"/>
    </row>
    <row r="10" spans="1:8" ht="14.25" customHeight="1" x14ac:dyDescent="0.25">
      <c r="D10" s="23"/>
    </row>
    <row r="11" spans="1:8" ht="14.25" customHeight="1" x14ac:dyDescent="0.25">
      <c r="C11" s="24"/>
      <c r="D11" s="23"/>
    </row>
    <row r="12" spans="1:8" ht="14.25" customHeight="1" x14ac:dyDescent="0.25">
      <c r="D12" s="23"/>
    </row>
    <row r="13" spans="1:8" ht="14.25" customHeight="1" x14ac:dyDescent="0.25">
      <c r="D13" s="23"/>
    </row>
    <row r="14" spans="1:8" ht="14.25" customHeight="1" x14ac:dyDescent="0.25">
      <c r="D14" s="25"/>
    </row>
    <row r="15" spans="1:8" ht="14.25" customHeight="1" x14ac:dyDescent="0.25"/>
    <row r="16" spans="1:8" ht="14.25" customHeight="1" x14ac:dyDescent="0.25"/>
    <row r="17" spans="2:8" ht="14.25" customHeight="1" x14ac:dyDescent="0.25">
      <c r="B17" s="22"/>
      <c r="C17" s="22"/>
      <c r="D17" s="22"/>
      <c r="E17" s="22"/>
      <c r="F17" s="22"/>
      <c r="G17" s="22"/>
      <c r="H17" s="22"/>
    </row>
    <row r="18" spans="2:8" ht="14.25" customHeight="1" x14ac:dyDescent="0.25">
      <c r="B18" s="22"/>
      <c r="C18" s="22"/>
      <c r="D18" s="22"/>
      <c r="E18" s="22"/>
      <c r="F18" s="22"/>
      <c r="G18" s="22"/>
      <c r="H18" s="22"/>
    </row>
    <row r="19" spans="2:8" ht="14.25" customHeight="1" x14ac:dyDescent="0.25">
      <c r="B19" s="22"/>
      <c r="C19" s="22"/>
      <c r="D19" s="22"/>
      <c r="E19" s="22"/>
      <c r="F19" s="22"/>
      <c r="G19" s="22"/>
      <c r="H19" s="22"/>
    </row>
    <row r="20" spans="2:8" ht="14.25" customHeight="1" x14ac:dyDescent="0.25">
      <c r="B20" s="22"/>
      <c r="C20" s="22"/>
      <c r="D20" s="22"/>
      <c r="E20" s="22"/>
      <c r="F20" s="22"/>
      <c r="G20" s="22"/>
      <c r="H20" s="22"/>
    </row>
    <row r="21" spans="2:8" ht="14.25" customHeight="1" x14ac:dyDescent="0.25">
      <c r="B21" s="22"/>
      <c r="C21" s="22"/>
      <c r="D21" s="22"/>
      <c r="E21" s="22"/>
      <c r="F21" s="22"/>
      <c r="G21" s="22"/>
      <c r="H21" s="22"/>
    </row>
    <row r="22" spans="2:8" ht="14.25" customHeight="1" x14ac:dyDescent="0.25">
      <c r="B22" s="22"/>
      <c r="C22" s="22"/>
      <c r="D22" s="22"/>
      <c r="E22" s="22"/>
      <c r="F22" s="22"/>
      <c r="G22" s="22"/>
      <c r="H22" s="22"/>
    </row>
    <row r="23" spans="2:8" ht="14.25" customHeight="1" x14ac:dyDescent="0.25">
      <c r="B23" s="22"/>
      <c r="C23" s="22"/>
      <c r="D23" s="22"/>
      <c r="E23" s="22"/>
      <c r="F23" s="22"/>
      <c r="G23" s="22"/>
      <c r="H23" s="22"/>
    </row>
    <row r="24" spans="2:8" ht="14.25" customHeight="1" x14ac:dyDescent="0.25">
      <c r="B24" s="22"/>
      <c r="C24" s="22"/>
      <c r="D24" s="22"/>
      <c r="E24" s="22"/>
      <c r="F24" s="22"/>
      <c r="G24" s="22"/>
      <c r="H24" s="22"/>
    </row>
    <row r="25" spans="2:8" ht="14.25" customHeight="1" x14ac:dyDescent="0.25"/>
    <row r="26" spans="2:8" ht="14.25" customHeight="1" x14ac:dyDescent="0.25"/>
    <row r="27" spans="2:8" ht="14.25" customHeight="1" x14ac:dyDescent="0.25"/>
    <row r="28" spans="2:8" ht="14.25" customHeight="1" x14ac:dyDescent="0.25"/>
    <row r="29" spans="2:8" ht="14.25" customHeight="1" x14ac:dyDescent="0.25"/>
    <row r="30" spans="2:8" ht="14.25" customHeight="1" x14ac:dyDescent="0.25"/>
    <row r="31" spans="2:8" ht="14.25" customHeight="1" x14ac:dyDescent="0.25"/>
    <row r="32" spans="2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About</vt:lpstr>
      <vt:lpstr>Cal</vt:lpstr>
      <vt:lpstr>SYFAFE-psgr</vt:lpstr>
      <vt:lpstr>SYFAFE-frgt</vt:lpstr>
      <vt:lpstr>billion</vt:lpstr>
      <vt:lpstr>NTS_YR</vt:lpstr>
      <vt:lpstr>trillion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2023-12-13T19:44:07Z</dcterms:modified>
</cp:coreProperties>
</file>