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8EE237FF-BFE8-44BA-8945-B1068BB6FF33}" xr6:coauthVersionLast="47" xr6:coauthVersionMax="47" xr10:uidLastSave="{00000000-0000-0000-0000-000000000000}"/>
  <bookViews>
    <workbookView xWindow="43095" yWindow="1080" windowWidth="14610" windowHeight="15585" firstSheet="5" activeTab="7" xr2:uid="{00000000-000D-0000-FFFF-FFFF00000000}"/>
  </bookViews>
  <sheets>
    <sheet name="About" sheetId="1" r:id="rId1"/>
    <sheet name="HDVs and Motorcycles" sheetId="2" r:id="rId2"/>
    <sheet name="Population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4" l="1"/>
  <c r="O12" i="4"/>
  <c r="P12" i="4"/>
  <c r="Q12" i="4"/>
  <c r="R12" i="4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M12" i="4"/>
  <c r="J12" i="4"/>
  <c r="K12" i="4" s="1"/>
  <c r="L12" i="4" s="1"/>
  <c r="I12" i="4"/>
  <c r="F18" i="4"/>
  <c r="G18" i="4"/>
  <c r="H18" i="4"/>
  <c r="E18" i="4"/>
  <c r="D18" i="4"/>
  <c r="C17" i="4"/>
  <c r="M6" i="4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5" i="4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N18" i="2" l="1"/>
  <c r="O18" i="2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AL18" i="2" s="1"/>
  <c r="N19" i="2"/>
  <c r="O19" i="2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L19" i="2" s="1"/>
  <c r="N20" i="2"/>
  <c r="O20" i="2"/>
  <c r="P20" i="2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M19" i="2"/>
  <c r="M20" i="2"/>
  <c r="M18" i="2"/>
  <c r="M5" i="3"/>
  <c r="N5" i="3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AH5" i="3" s="1"/>
  <c r="AI5" i="3" s="1"/>
  <c r="AJ5" i="3" s="1"/>
  <c r="AK5" i="3" s="1"/>
  <c r="L5" i="3"/>
  <c r="K5" i="3" a="1"/>
  <c r="K5" i="3"/>
  <c r="C5" i="3"/>
  <c r="D5" i="3"/>
  <c r="E5" i="3"/>
  <c r="F5" i="3"/>
  <c r="G5" i="3"/>
  <c r="H5" i="3"/>
  <c r="I5" i="3"/>
  <c r="J5" i="3"/>
  <c r="B5" i="3"/>
  <c r="D36" i="3"/>
  <c r="E36" i="3"/>
  <c r="F36" i="3"/>
  <c r="G36" i="3"/>
  <c r="H36" i="3"/>
  <c r="I36" i="3"/>
  <c r="J36" i="3"/>
  <c r="K36" i="3"/>
  <c r="C36" i="3"/>
  <c r="L19" i="2" a="1"/>
  <c r="L19" i="2"/>
  <c r="L20" i="2" a="1"/>
  <c r="L20" i="2"/>
  <c r="D19" i="2"/>
  <c r="E19" i="2"/>
  <c r="F19" i="2"/>
  <c r="G19" i="2"/>
  <c r="H19" i="2"/>
  <c r="I19" i="2"/>
  <c r="J19" i="2"/>
  <c r="K19" i="2"/>
  <c r="D20" i="2"/>
  <c r="E20" i="2"/>
  <c r="F20" i="2"/>
  <c r="G20" i="2"/>
  <c r="H20" i="2"/>
  <c r="I20" i="2"/>
  <c r="J20" i="2"/>
  <c r="K20" i="2"/>
  <c r="C20" i="2"/>
  <c r="C19" i="2"/>
  <c r="L18" i="2" a="1"/>
  <c r="L18" i="2" s="1"/>
  <c r="C18" i="2"/>
  <c r="D18" i="2"/>
  <c r="E18" i="2"/>
  <c r="F18" i="2"/>
  <c r="C28" i="2"/>
  <c r="D28" i="2"/>
  <c r="E28" i="2"/>
  <c r="F28" i="2"/>
  <c r="H28" i="2"/>
  <c r="H18" i="2" s="1"/>
  <c r="I28" i="2"/>
  <c r="I18" i="2" s="1"/>
  <c r="J28" i="2"/>
  <c r="J18" i="2" s="1"/>
  <c r="K28" i="2"/>
  <c r="K18" i="2" s="1"/>
  <c r="G28" i="2"/>
  <c r="G18" i="2" s="1"/>
  <c r="K11" i="6" l="1" a="1"/>
  <c r="K11" i="6" s="1"/>
  <c r="K3" i="6" l="1" a="1"/>
  <c r="K3" i="6"/>
  <c r="K4" i="6" a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C29" i="9"/>
  <c r="B26" i="9" a="1"/>
  <c r="B26" i="9" s="1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W8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R9" i="5"/>
  <c r="AC5" i="5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C6" i="5"/>
  <c r="AD6" i="5"/>
  <c r="AE6" i="5"/>
  <c r="AF6" i="5"/>
  <c r="AG6" i="5"/>
  <c r="AH6" i="5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AB6" i="5"/>
  <c r="AB5" i="5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D29" i="9"/>
  <c r="AB26" i="9" a="1"/>
  <c r="AB26" i="9" s="1"/>
  <c r="AA26" i="9" a="1"/>
  <c r="AA26" i="9" s="1"/>
  <c r="Z26" i="9"/>
  <c r="Z26" i="9" a="1"/>
  <c r="Y26" i="9" a="1"/>
  <c r="Y26" i="9" s="1"/>
  <c r="W26" i="9"/>
  <c r="W26" i="9" a="1"/>
  <c r="V26" i="9" a="1"/>
  <c r="V26" i="9" s="1"/>
  <c r="U26" i="9" a="1"/>
  <c r="U26" i="9" s="1"/>
  <c r="T26" i="9" a="1"/>
  <c r="T26" i="9" s="1"/>
  <c r="R26" i="9" a="1"/>
  <c r="R26" i="9" s="1"/>
  <c r="Q26" i="9" a="1"/>
  <c r="Q26" i="9" s="1"/>
  <c r="P26" i="9" a="1"/>
  <c r="P26" i="9" s="1"/>
  <c r="O26" i="9" a="1"/>
  <c r="O26" i="9" s="1"/>
  <c r="M26" i="9" a="1"/>
  <c r="M26" i="9" s="1"/>
  <c r="L26" i="9" a="1"/>
  <c r="L26" i="9" s="1"/>
  <c r="K26" i="9" a="1"/>
  <c r="K26" i="9" s="1"/>
  <c r="J26" i="9" a="1"/>
  <c r="J26" i="9" s="1"/>
  <c r="F26" i="9" a="1"/>
  <c r="F26" i="9" s="1"/>
  <c r="G26" i="9" a="1"/>
  <c r="G26" i="9"/>
  <c r="H26" i="9" a="1"/>
  <c r="H26" i="9"/>
  <c r="E26" i="9" a="1"/>
  <c r="E26" i="9" s="1"/>
  <c r="AC26" i="9"/>
  <c r="X26" i="9"/>
  <c r="S26" i="9"/>
  <c r="N26" i="9"/>
  <c r="I26" i="9"/>
  <c r="D26" i="9"/>
  <c r="C26" i="9" a="1"/>
  <c r="C26" i="9" s="1"/>
  <c r="B21" i="9"/>
  <c r="L11" i="6" l="1"/>
  <c r="K21" i="6"/>
  <c r="L3" i="6"/>
  <c r="L20" i="6" s="1"/>
  <c r="K20" i="6"/>
  <c r="M3" i="6"/>
  <c r="AA6" i="5"/>
  <c r="AA5" i="5"/>
  <c r="F23" i="9"/>
  <c r="G23" i="9"/>
  <c r="H23" i="9"/>
  <c r="E23" i="9"/>
  <c r="D22" i="9"/>
  <c r="E22" i="9"/>
  <c r="F22" i="9"/>
  <c r="G22" i="9"/>
  <c r="H22" i="9"/>
  <c r="C22" i="9"/>
  <c r="H21" i="9"/>
  <c r="G21" i="9"/>
  <c r="F21" i="9"/>
  <c r="E21" i="9"/>
  <c r="D21" i="9"/>
  <c r="C21" i="9"/>
  <c r="M11" i="6" l="1"/>
  <c r="L21" i="6"/>
  <c r="N3" i="6"/>
  <c r="M20" i="6"/>
  <c r="Q3" i="3" a="1"/>
  <c r="Q3" i="3"/>
  <c r="P3" i="3" a="1"/>
  <c r="P3" i="3" s="1"/>
  <c r="O3" i="3" a="1"/>
  <c r="O3" i="3"/>
  <c r="N3" i="3" a="1"/>
  <c r="N3" i="3" s="1"/>
  <c r="M3" i="3" a="1"/>
  <c r="M3" i="3"/>
  <c r="L3" i="3" a="1"/>
  <c r="L3" i="3"/>
  <c r="K3" i="3" a="1"/>
  <c r="K3" i="3" s="1"/>
  <c r="L4" i="8"/>
  <c r="I4" i="8"/>
  <c r="B4" i="8"/>
  <c r="D2" i="7"/>
  <c r="E6" i="6"/>
  <c r="E7" i="6" s="1"/>
  <c r="D6" i="6"/>
  <c r="D7" i="6" s="1"/>
  <c r="C6" i="6"/>
  <c r="C7" i="6" s="1"/>
  <c r="B6" i="6"/>
  <c r="B7" i="6" s="1"/>
  <c r="AY12" i="5"/>
  <c r="AE4" i="8" s="1"/>
  <c r="AU12" i="5"/>
  <c r="AA4" i="8" s="1"/>
  <c r="AO12" i="5"/>
  <c r="U4" i="8" s="1"/>
  <c r="AM12" i="5"/>
  <c r="S4" i="8" s="1"/>
  <c r="AL12" i="5"/>
  <c r="R4" i="8" s="1"/>
  <c r="AJ12" i="5"/>
  <c r="P4" i="8" s="1"/>
  <c r="AI12" i="5"/>
  <c r="O4" i="8" s="1"/>
  <c r="AH12" i="5"/>
  <c r="N4" i="8" s="1"/>
  <c r="AE12" i="5"/>
  <c r="K4" i="8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BA12" i="5"/>
  <c r="AG4" i="8" s="1"/>
  <c r="AZ12" i="5"/>
  <c r="AF4" i="8" s="1"/>
  <c r="AX12" i="5"/>
  <c r="AD4" i="8" s="1"/>
  <c r="AW12" i="5"/>
  <c r="AC4" i="8" s="1"/>
  <c r="AV12" i="5"/>
  <c r="AB4" i="8" s="1"/>
  <c r="AT12" i="5"/>
  <c r="Z4" i="8" s="1"/>
  <c r="AS12" i="5"/>
  <c r="Y4" i="8" s="1"/>
  <c r="AR12" i="5"/>
  <c r="X4" i="8" s="1"/>
  <c r="AQ12" i="5"/>
  <c r="W4" i="8" s="1"/>
  <c r="AP12" i="5"/>
  <c r="V4" i="8" s="1"/>
  <c r="AN12" i="5"/>
  <c r="T4" i="8" s="1"/>
  <c r="AK12" i="5"/>
  <c r="Q4" i="8" s="1"/>
  <c r="AG12" i="5"/>
  <c r="M4" i="8" s="1"/>
  <c r="AF12" i="5"/>
  <c r="AD12" i="5"/>
  <c r="J4" i="8" s="1"/>
  <c r="AC12" i="5"/>
  <c r="AB12" i="5"/>
  <c r="H4" i="8" s="1"/>
  <c r="AA12" i="5"/>
  <c r="G4" i="8" s="1"/>
  <c r="Z12" i="5"/>
  <c r="F4" i="8" s="1"/>
  <c r="Y12" i="5"/>
  <c r="E4" i="8" s="1"/>
  <c r="X12" i="5"/>
  <c r="D4" i="8" s="1"/>
  <c r="W12" i="5"/>
  <c r="C4" i="8" s="1"/>
  <c r="AY7" i="5"/>
  <c r="AY11" i="5" s="1"/>
  <c r="AE4" i="7" s="1"/>
  <c r="AP7" i="5"/>
  <c r="AP11" i="5" s="1"/>
  <c r="V4" i="7" s="1"/>
  <c r="AO7" i="5"/>
  <c r="AO11" i="5" s="1"/>
  <c r="U4" i="7" s="1"/>
  <c r="AE7" i="5"/>
  <c r="AE11" i="5" s="1"/>
  <c r="K4" i="7" s="1"/>
  <c r="V7" i="5"/>
  <c r="V11" i="5" s="1"/>
  <c r="B4" i="7" s="1"/>
  <c r="U7" i="5"/>
  <c r="U11" i="5" s="1"/>
  <c r="T7" i="5"/>
  <c r="T11" i="5" s="1"/>
  <c r="S7" i="5"/>
  <c r="S11" i="5" s="1"/>
  <c r="R7" i="5"/>
  <c r="R11" i="5" s="1"/>
  <c r="BA7" i="5"/>
  <c r="BA11" i="5" s="1"/>
  <c r="AG4" i="7" s="1"/>
  <c r="AZ7" i="5"/>
  <c r="AZ11" i="5" s="1"/>
  <c r="AF4" i="7" s="1"/>
  <c r="AR7" i="5"/>
  <c r="AR11" i="5" s="1"/>
  <c r="X4" i="7" s="1"/>
  <c r="AK7" i="5"/>
  <c r="AK11" i="5" s="1"/>
  <c r="Q4" i="7" s="1"/>
  <c r="AJ7" i="5"/>
  <c r="AJ11" i="5" s="1"/>
  <c r="P4" i="7" s="1"/>
  <c r="AI7" i="5"/>
  <c r="AI11" i="5" s="1"/>
  <c r="O4" i="7" s="1"/>
  <c r="AH7" i="5"/>
  <c r="AH11" i="5" s="1"/>
  <c r="N4" i="7" s="1"/>
  <c r="AG7" i="5"/>
  <c r="AG11" i="5" s="1"/>
  <c r="M4" i="7" s="1"/>
  <c r="AF7" i="5"/>
  <c r="AF11" i="5" s="1"/>
  <c r="L4" i="7" s="1"/>
  <c r="Z7" i="5"/>
  <c r="Z11" i="5" s="1"/>
  <c r="F4" i="7" s="1"/>
  <c r="Y7" i="5"/>
  <c r="Y11" i="5" s="1"/>
  <c r="E4" i="7" s="1"/>
  <c r="X7" i="5"/>
  <c r="X11" i="5" s="1"/>
  <c r="D4" i="7" s="1"/>
  <c r="AX7" i="5"/>
  <c r="AX11" i="5" s="1"/>
  <c r="AD4" i="7" s="1"/>
  <c r="AW7" i="5"/>
  <c r="AW11" i="5" s="1"/>
  <c r="AC4" i="7" s="1"/>
  <c r="AV7" i="5"/>
  <c r="AV11" i="5" s="1"/>
  <c r="AB4" i="7" s="1"/>
  <c r="AU7" i="5"/>
  <c r="AU11" i="5" s="1"/>
  <c r="AA4" i="7" s="1"/>
  <c r="AT7" i="5"/>
  <c r="AT11" i="5" s="1"/>
  <c r="Z4" i="7" s="1"/>
  <c r="AS7" i="5"/>
  <c r="AS11" i="5" s="1"/>
  <c r="Y4" i="7" s="1"/>
  <c r="AQ7" i="5"/>
  <c r="AQ11" i="5" s="1"/>
  <c r="W4" i="7" s="1"/>
  <c r="AN7" i="5"/>
  <c r="AN11" i="5" s="1"/>
  <c r="T4" i="7" s="1"/>
  <c r="AM7" i="5"/>
  <c r="AM11" i="5" s="1"/>
  <c r="S4" i="7" s="1"/>
  <c r="AL7" i="5"/>
  <c r="AL11" i="5" s="1"/>
  <c r="R4" i="7" s="1"/>
  <c r="AD7" i="5"/>
  <c r="AD11" i="5" s="1"/>
  <c r="J4" i="7" s="1"/>
  <c r="AC7" i="5"/>
  <c r="AC11" i="5" s="1"/>
  <c r="I4" i="7" s="1"/>
  <c r="AB7" i="5"/>
  <c r="AB11" i="5" s="1"/>
  <c r="H4" i="7" s="1"/>
  <c r="W7" i="5"/>
  <c r="W11" i="5" s="1"/>
  <c r="C4" i="7" s="1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B5" i="7" s="1"/>
  <c r="F7" i="4"/>
  <c r="F8" i="4" s="1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Q4" i="3"/>
  <c r="P4" i="3"/>
  <c r="O4" i="3"/>
  <c r="N4" i="3"/>
  <c r="M4" i="3"/>
  <c r="L4" i="3"/>
  <c r="K4" i="3"/>
  <c r="J4" i="3"/>
  <c r="I4" i="3"/>
  <c r="H4" i="3"/>
  <c r="G4" i="3"/>
  <c r="C2" i="7" s="1"/>
  <c r="F4" i="3"/>
  <c r="E4" i="3"/>
  <c r="D4" i="3"/>
  <c r="C4" i="3"/>
  <c r="B4" i="3"/>
  <c r="F2" i="7"/>
  <c r="B3" i="7"/>
  <c r="H14" i="2"/>
  <c r="H13" i="2"/>
  <c r="H12" i="2"/>
  <c r="AA13" i="4" l="1"/>
  <c r="V5" i="8" s="1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A8" i="4"/>
  <c r="V5" i="7" s="1"/>
  <c r="S8" i="4"/>
  <c r="N5" i="7" s="1"/>
  <c r="X8" i="4"/>
  <c r="S5" i="7" s="1"/>
  <c r="V8" i="4"/>
  <c r="Q5" i="7" s="1"/>
  <c r="W8" i="4"/>
  <c r="R5" i="7" s="1"/>
  <c r="H8" i="4"/>
  <c r="C5" i="7" s="1"/>
  <c r="AC8" i="4"/>
  <c r="X5" i="7" s="1"/>
  <c r="C8" i="4"/>
  <c r="J8" i="4"/>
  <c r="E5" i="7" s="1"/>
  <c r="AD8" i="4"/>
  <c r="Y5" i="7" s="1"/>
  <c r="P8" i="4"/>
  <c r="K5" i="7" s="1"/>
  <c r="AJ8" i="4"/>
  <c r="AE5" i="7" s="1"/>
  <c r="L7" i="4"/>
  <c r="L8" i="4" s="1"/>
  <c r="G5" i="7" s="1"/>
  <c r="Q13" i="4"/>
  <c r="L5" i="8" s="1"/>
  <c r="R7" i="4"/>
  <c r="R8" i="4" s="1"/>
  <c r="M5" i="7" s="1"/>
  <c r="AI8" i="4"/>
  <c r="AD5" i="7" s="1"/>
  <c r="I8" i="4"/>
  <c r="D5" i="7" s="1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AG5" i="8" s="1"/>
  <c r="O13" i="4"/>
  <c r="J5" i="8" s="1"/>
  <c r="F3" i="8"/>
  <c r="F2" i="8" s="1"/>
  <c r="E3" i="8"/>
  <c r="E2" i="8" s="1"/>
  <c r="C3" i="8"/>
  <c r="C2" i="8" s="1"/>
  <c r="J13" i="4"/>
  <c r="E5" i="8" s="1"/>
  <c r="B6" i="8"/>
  <c r="R13" i="4"/>
  <c r="M5" i="8" s="1"/>
  <c r="B6" i="7"/>
  <c r="W13" i="4"/>
  <c r="R5" i="8" s="1"/>
  <c r="AE13" i="4"/>
  <c r="Z5" i="8" s="1"/>
  <c r="AA7" i="5"/>
  <c r="AA11" i="5" s="1"/>
  <c r="G4" i="7" s="1"/>
  <c r="AF7" i="4"/>
  <c r="AF8" i="4" s="1"/>
  <c r="AA5" i="7" s="1"/>
  <c r="AI13" i="4"/>
  <c r="AD5" i="8" s="1"/>
  <c r="AK13" i="4"/>
  <c r="AF5" i="8" s="1"/>
  <c r="AB7" i="4"/>
  <c r="AB8" i="4" s="1"/>
  <c r="W5" i="7" s="1"/>
  <c r="T13" i="4"/>
  <c r="O5" i="8" s="1"/>
  <c r="D3" i="8"/>
  <c r="D2" i="8" s="1"/>
  <c r="U13" i="4"/>
  <c r="P5" i="8" s="1"/>
  <c r="P13" i="4"/>
  <c r="K5" i="8" s="1"/>
  <c r="X13" i="4"/>
  <c r="S5" i="8" s="1"/>
  <c r="AB13" i="4"/>
  <c r="W5" i="8" s="1"/>
  <c r="Z13" i="4"/>
  <c r="U5" i="8" s="1"/>
  <c r="Y13" i="4"/>
  <c r="T5" i="8" s="1"/>
  <c r="V13" i="4"/>
  <c r="Q5" i="8" s="1"/>
  <c r="C13" i="4"/>
  <c r="S13" i="4"/>
  <c r="N5" i="8" s="1"/>
  <c r="AJ13" i="4"/>
  <c r="AE5" i="8" s="1"/>
  <c r="AC13" i="4"/>
  <c r="X5" i="8" s="1"/>
  <c r="I13" i="4"/>
  <c r="D5" i="8" s="1"/>
  <c r="AD13" i="4"/>
  <c r="Y5" i="8" s="1"/>
  <c r="E2" i="7"/>
  <c r="AF13" i="4"/>
  <c r="AA5" i="8" s="1"/>
  <c r="AG13" i="4"/>
  <c r="AB5" i="8" s="1"/>
  <c r="AH13" i="4"/>
  <c r="AC5" i="8" s="1"/>
  <c r="D8" i="4"/>
  <c r="M13" i="4"/>
  <c r="H5" i="8" s="1"/>
  <c r="E13" i="4"/>
  <c r="L13" i="4"/>
  <c r="G5" i="8" s="1"/>
  <c r="K7" i="4"/>
  <c r="K8" i="4" s="1"/>
  <c r="F5" i="7" s="1"/>
  <c r="AE7" i="4"/>
  <c r="AE8" i="4" s="1"/>
  <c r="Z5" i="7" s="1"/>
  <c r="E8" i="4"/>
  <c r="N13" i="4"/>
  <c r="I5" i="8" s="1"/>
  <c r="K7" i="7" l="1"/>
  <c r="Q7" i="7"/>
  <c r="L7" i="7"/>
  <c r="H7" i="7"/>
  <c r="I7" i="7"/>
  <c r="L3" i="8"/>
  <c r="L2" i="8" s="1"/>
  <c r="H3" i="8"/>
  <c r="H2" i="8" s="1"/>
  <c r="I3" i="8"/>
  <c r="I2" i="8" s="1"/>
  <c r="K3" i="8"/>
  <c r="K2" i="8" s="1"/>
  <c r="AG3" i="8"/>
  <c r="AG2" i="8" s="1"/>
  <c r="G3" i="8"/>
  <c r="G2" i="8" s="1"/>
  <c r="J3" i="8"/>
  <c r="J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M3" i="8"/>
  <c r="M2" i="8" s="1"/>
  <c r="AB3" i="8"/>
  <c r="AB2" i="8" s="1"/>
  <c r="R3" i="8"/>
  <c r="R2" i="8" s="1"/>
  <c r="T3" i="8"/>
  <c r="T2" i="8" s="1"/>
  <c r="V3" i="8"/>
  <c r="V2" i="8" s="1"/>
  <c r="O11" i="6"/>
  <c r="N21" i="6"/>
  <c r="P3" i="6"/>
  <c r="O20" i="6"/>
  <c r="G2" i="7"/>
  <c r="J7" i="7"/>
  <c r="C6" i="8"/>
  <c r="F7" i="7"/>
  <c r="C7" i="7"/>
  <c r="E7" i="7"/>
  <c r="C6" i="7"/>
  <c r="D7" i="7"/>
  <c r="G7" i="7"/>
  <c r="Y3" i="8" l="1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<sst xmlns="http://schemas.openxmlformats.org/spreadsheetml/2006/main" count="335" uniqueCount="269">
  <si>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</si>
  <si>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</si>
  <si>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</si>
  <si>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</si>
  <si>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</si>
  <si>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</si>
  <si>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</si>
  <si>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</si>
  <si>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</si>
  <si>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</si>
  <si>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</si>
  <si>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</si>
  <si>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</si>
  <si>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</si>
  <si>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</si>
  <si>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</si>
  <si>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</si>
  <si>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</si>
  <si>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</si>
  <si>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</si>
  <si>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</si>
  <si>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</si>
  <si>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</si>
  <si>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</si>
  <si>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</si>
  <si>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</si>
  <si>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</si>
  <si>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</si>
  <si>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</si>
  <si>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</si>
  <si>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</si>
  <si>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</si>
  <si>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</si>
  <si>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</si>
  <si>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</si>
  <si>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</si>
  <si>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</si>
  <si>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</si>
  <si>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</si>
  <si>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</si>
  <si>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</si>
  <si>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</si>
  <si>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</si>
  <si>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</si>
  <si>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</si>
  <si>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</si>
  <si>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</si>
  <si>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</si>
  <si>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</si>
  <si>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</si>
  <si>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</si>
  <si>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</si>
  <si>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</si>
  <si>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</si>
  <si>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</si>
  <si>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</si>
  <si>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</si>
  <si>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</si>
  <si>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</si>
  <si>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</si>
  <si>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</si>
  <si>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</si>
  <si>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</si>
  <si>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</si>
  <si>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</si>
  <si>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</si>
  <si>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</si>
  <si>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</si>
  <si>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</si>
  <si>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</si>
  <si>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</si>
  <si>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</si>
  <si>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</si>
  <si>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</si>
  <si>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</si>
  <si>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</si>
  <si>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</si>
  <si>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</si>
  <si>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</si>
  <si>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</si>
  <si>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</si>
  <si>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</si>
  <si>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</si>
  <si>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</si>
  <si>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</si>
  <si>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</si>
  <si>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</si>
  <si>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</si>
  <si>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</si>
  <si>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</si>
  <si>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</si>
  <si>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</si>
  <si>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</si>
  <si>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</si>
  <si>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</si>
  <si>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</si>
  <si>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</si>
  <si>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</si>
  <si>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</si>
  <si>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</si>
  <si>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</si>
  <si>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</si>
  <si>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</si>
  <si>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</si>
  <si>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</si>
  <si>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</si>
  <si>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</si>
  <si>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</si>
  <si>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</si>
  <si>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</si>
  <si>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</si>
  <si>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</si>
  <si>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</si>
  <si>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</si>
  <si>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</si>
  <si>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</si>
  <si>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</si>
  <si>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</si>
  <si>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</si>
  <si>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</si>
  <si>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</si>
  <si>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</si>
  <si>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</si>
  <si>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</si>
  <si>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</si>
  <si>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</si>
  <si>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</si>
  <si>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</si>
  <si>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</si>
  <si>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</si>
  <si>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</si>
  <si>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</si>
  <si>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</si>
  <si>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</si>
  <si>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</si>
  <si>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</si>
  <si>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</si>
  <si>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</si>
  <si>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</si>
  <si>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</si>
  <si>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</si>
  <si>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</si>
  <si>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</si>
  <si>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</si>
  <si>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</si>
  <si>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</si>
  <si>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</si>
  <si>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</si>
  <si>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</si>
  <si>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</si>
  <si>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</si>
  <si>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</si>
  <si>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</si>
  <si>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</si>
  <si>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</si>
  <si>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</si>
  <si>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</si>
  <si>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</si>
  <si>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</si>
  <si>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</si>
  <si>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</si>
  <si>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</si>
  <si>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</si>
  <si>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</si>
  <si>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</si>
  <si>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</si>
  <si>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</si>
  <si>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</si>
  <si>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</si>
  <si>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</si>
  <si>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</si>
  <si>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</si>
  <si>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</si>
  <si>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</si>
  <si>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</si>
  <si>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</si>
  <si>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</si>
  <si>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</si>
  <si>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</si>
  <si>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</si>
  <si>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</si>
  <si>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</si>
  <si>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</si>
  <si>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</si>
  <si>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</si>
  <si>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</si>
  <si>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</si>
  <si>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</si>
  <si>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</si>
  <si>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</si>
  <si>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</si>
  <si>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</si>
  <si>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</si>
  <si>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</si>
  <si>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</si>
  <si>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</si>
  <si>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</si>
  <si>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</si>
  <si>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</si>
  <si>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</si>
  <si>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</si>
  <si>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</si>
  <si>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</si>
  <si>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</si>
  <si>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</si>
  <si>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</si>
  <si>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</si>
  <si>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</si>
  <si>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</si>
  <si>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</si>
  <si>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</si>
  <si>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</si>
  <si>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</si>
  <si>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</si>
  <si>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</si>
  <si>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</si>
  <si>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</si>
  <si>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</si>
  <si>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</si>
  <si>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</si>
  <si>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</si>
  <si>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</si>
  <si>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</si>
  <si>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</si>
  <si>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</si>
  <si>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</si>
  <si>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</si>
  <si>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</si>
  <si>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</si>
  <si>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</si>
  <si>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</si>
  <si>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</si>
  <si>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</si>
  <si>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</si>
  <si>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</si>
  <si>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</si>
  <si>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</si>
  <si>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</si>
  <si>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</si>
  <si>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</si>
  <si>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</si>
  <si>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</si>
  <si>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</si>
  <si>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</si>
  <si>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Number of Traffic Accidents in Indonesia by Type, 2015-2019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</si>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</sst>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1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15" fillId="6" borderId="3" xfId="0" applyFont="1" applyFill="1" applyBorder="1" applyAlignment="1">
      <alignment horizontal="center" vertical="center" wrapText="1"/>
    </xf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  <xf numFmtId="0" fontId="19" fillId="0" borderId="3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  <xf numFmtId="0" fontId="8" fillId="0" borderId="1" xfId="0" applyFont="1" applyBorder="1"/>
    <xf numFmtId="3" fontId="2" fillId="0" borderId="2" xfId="0" applyNumberFormat="1" applyFont="1" applyFill="1" applyBorder="1"/>
    <xf numFmtId="0" fontId="32" fillId="8" borderId="1" xfId="0" applyFont="1" applyFill="1" applyBorder="1" applyAlignment="1">
      <alignment vertical="center"/>
    </xf>
    <xf numFmtId="0" fontId="31" fillId="8" borderId="20" xfId="0" applyFont="1" applyFill="1" applyBorder="1" applyAlignment="1">
      <alignment horizontal="left" vertical="center"/>
    </xf>
    <xf numFmtId="0" fontId="30" fillId="9" borderId="16" xfId="0" applyFont="1" applyFill="1" applyBorder="1" applyAlignment="1">
      <alignment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2" xfId="0" applyFont="1" applyFill="1" applyBorder="1" applyAlignment="1">
      <alignment horizontal="center"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8" fillId="0" borderId="1" xfId="0" applyFont="1" applyFill="1" applyBorder="1"/>
    <xf numFmtId="0" fontId="2" fillId="0" borderId="1" xfId="0" applyFont="1" applyFill="1" applyBorder="1"/>
    <xf numFmtId="0" fontId="0" fillId="0" borderId="1" xfId="0" applyBorder="1"/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21</xdr:row>
      <xdr:rowOff>0</xdr:rowOff>
    </xdr:from>
    <xdr:to>
      <xdr:col>22</xdr:col>
      <xdr:colOff>105507</xdr:colOff>
      <xdr:row>38</xdr:row>
      <xdr:rowOff>111670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CEAD1DD-B1FE-FD88-5938-EE3116F5E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20</xdr:row>
      <xdr:rowOff>180975</xdr:rowOff>
    </xdr:from>
    <xdr:to>
      <xdr:col>16</xdr:col>
      <xdr:colOff>390525</xdr:colOff>
      <xdr:row>38</xdr:row>
      <xdr:rowOff>124739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45B654-08E3-6265-5295-0F944525C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27350" y="4181475"/>
          <a:ext cx="4699000" cy="35442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142875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685925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29</xdr:row>
      <xdr:rowOff>0</xdr:rowOff>
    </xdr:from>
    <xdr:to>
      <xdr:col>23</xdr:col>
      <xdr:colOff>95982</xdr:colOff>
      <xdr:row>49</xdr:row>
      <xdr:rowOff>86270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72929D-5569-4DB3-8A74-6DB24C79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28</xdr:row>
      <xdr:rowOff>180975</xdr:rowOff>
    </xdr:from>
    <xdr:to>
      <xdr:col>17</xdr:col>
      <xdr:colOff>723900</xdr:colOff>
      <xdr:row>49</xdr:row>
      <xdr:rowOff>115214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40BD850-6F99-4DCC-8892-055819C97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30525" y="4178300"/>
          <a:ext cx="4695825" cy="35473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9" sqref="B29"/>
    </sheetView>
  </sheetViews>
  <sheetFormatPr defaultColWidth="12.54296875" defaultRowHeight="15" customHeight="1" x14ac:dyDescent="0.25"/>
  <cols>
    <col min="1" max="1" width="11.54296875" customWidth="1"/>
    <col min="2" max="2" width="94" customWidth="1"/>
    <col min="3" max="26" width="7.54296875" customWidth="1"/>
  </cols>
  <sheetData>
    <row r="1" spans="1:26" ht="14.25" customHeight="1" x14ac:dyDescent="0.3">
      <c r="A1" s="1" t="s">
        <v>0</v>
      </c>
    </row>
    <row r="2" spans="1:26" ht="14.25" customHeight="1" x14ac:dyDescent="0.25"/>
    <row r="3" spans="1:26" ht="14.25" customHeight="1" x14ac:dyDescent="0.3">
      <c r="A3" s="1" t="s">
        <v>1</v>
      </c>
      <c r="B3" s="2" t="s">
        <v>2</v>
      </c>
      <c r="G3" s="1" t="s">
        <v>3</v>
      </c>
    </row>
    <row r="4" spans="1:26" ht="14.25" customHeight="1" x14ac:dyDescent="0.3">
      <c r="B4" s="3" t="s">
        <v>4</v>
      </c>
      <c r="G4" s="4" t="s">
        <v>5</v>
      </c>
    </row>
    <row r="5" spans="1:26" ht="14.25" customHeight="1" x14ac:dyDescent="0.3">
      <c r="B5" s="5">
        <v>2019</v>
      </c>
      <c r="G5" s="4" t="s">
        <v>6</v>
      </c>
    </row>
    <row r="6" spans="1:26" ht="14.25" customHeight="1" x14ac:dyDescent="0.3">
      <c r="B6" s="6" t="s">
        <v>7</v>
      </c>
      <c r="G6" s="4" t="s">
        <v>8</v>
      </c>
    </row>
    <row r="7" spans="1:26" ht="14.25" customHeight="1" x14ac:dyDescent="0.3">
      <c r="B7" s="7" t="s">
        <v>9</v>
      </c>
      <c r="G7" s="4" t="s">
        <v>10</v>
      </c>
    </row>
    <row r="8" spans="1:26" ht="14.25" customHeight="1" x14ac:dyDescent="0.3">
      <c r="G8" s="4" t="s">
        <v>11</v>
      </c>
    </row>
    <row r="9" spans="1:26" ht="14.25" customHeight="1" x14ac:dyDescent="0.3">
      <c r="B9" s="2" t="s">
        <v>12</v>
      </c>
      <c r="G9" s="3" t="s">
        <v>13</v>
      </c>
    </row>
    <row r="10" spans="1:26" ht="14.25" customHeight="1" x14ac:dyDescent="0.3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3">
      <c r="B11" s="5">
        <v>2020</v>
      </c>
      <c r="G11" s="4" t="s">
        <v>15</v>
      </c>
    </row>
    <row r="12" spans="1:26" ht="14.25" customHeight="1" x14ac:dyDescent="0.3">
      <c r="B12" s="8" t="s">
        <v>16</v>
      </c>
      <c r="G12" s="4" t="s">
        <v>17</v>
      </c>
    </row>
    <row r="13" spans="1:26" ht="14.25" customHeight="1" x14ac:dyDescent="0.3">
      <c r="B13" s="7" t="s">
        <v>18</v>
      </c>
      <c r="G13" s="4" t="s">
        <v>19</v>
      </c>
    </row>
    <row r="14" spans="1:26" ht="14.25" customHeight="1" x14ac:dyDescent="0.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3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3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3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3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3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3">
      <c r="B21" s="2" t="s">
        <v>23</v>
      </c>
    </row>
    <row r="22" spans="1:26" ht="14.25" customHeight="1" x14ac:dyDescent="0.3">
      <c r="B22" s="5">
        <v>2019</v>
      </c>
    </row>
    <row r="23" spans="1:26" ht="14.25" customHeight="1" x14ac:dyDescent="0.3">
      <c r="B23" s="9" t="s">
        <v>24</v>
      </c>
    </row>
    <row r="24" spans="1:26" ht="14.25" customHeight="1" x14ac:dyDescent="0.3">
      <c r="A24" s="4"/>
    </row>
    <row r="25" spans="1:26" ht="14.25" customHeight="1" x14ac:dyDescent="0.3">
      <c r="B25" s="2" t="s">
        <v>94</v>
      </c>
    </row>
    <row r="26" spans="1:26" ht="14.25" customHeight="1" x14ac:dyDescent="0.25">
      <c r="B26" t="s">
        <v>95</v>
      </c>
    </row>
    <row r="27" spans="1:26" ht="14.25" customHeight="1" x14ac:dyDescent="0.3">
      <c r="B27" s="62" t="s">
        <v>96</v>
      </c>
    </row>
    <row r="28" spans="1:26" ht="14.25" customHeight="1" x14ac:dyDescent="0.25">
      <c r="B28" s="64" t="s">
        <v>97</v>
      </c>
    </row>
    <row r="29" spans="1:26" ht="14.25" customHeight="1" x14ac:dyDescent="0.3">
      <c r="B29" s="7"/>
    </row>
    <row r="30" spans="1:26" ht="14.25" customHeight="1" x14ac:dyDescent="0.25"/>
    <row r="31" spans="1:26" ht="14.25" customHeight="1" x14ac:dyDescent="0.25"/>
    <row r="32" spans="1:2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M997"/>
  <sheetViews>
    <sheetView workbookViewId="0">
      <selection activeCell="AK28" sqref="AK28"/>
    </sheetView>
  </sheetViews>
  <sheetFormatPr defaultColWidth="12.54296875" defaultRowHeight="15" customHeight="1" x14ac:dyDescent="0.25"/>
  <cols>
    <col min="2" max="2" width="34.54296875" customWidth="1"/>
    <col min="3" max="4" width="15.1796875" customWidth="1"/>
    <col min="5" max="5" width="22" customWidth="1"/>
    <col min="6" max="6" width="20.453125" customWidth="1"/>
    <col min="7" max="7" width="19.54296875" customWidth="1"/>
    <col min="8" max="8" width="18.81640625" customWidth="1"/>
    <col min="9" max="9" width="19.1796875" customWidth="1"/>
    <col min="10" max="10" width="19.453125" customWidth="1"/>
    <col min="11" max="12" width="19.1796875" bestFit="1" customWidth="1"/>
    <col min="37" max="37" width="17.453125" customWidth="1"/>
    <col min="38" max="38" width="18.54296875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3">
      <c r="B3" s="75" t="s">
        <v>25</v>
      </c>
      <c r="C3" s="76"/>
      <c r="D3" s="76"/>
      <c r="E3" s="76"/>
      <c r="F3" s="76"/>
      <c r="G3" s="76"/>
    </row>
    <row r="4" spans="2:11" ht="15.75" customHeight="1" x14ac:dyDescent="0.3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3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3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3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3">
      <c r="B8" s="15" t="s">
        <v>30</v>
      </c>
    </row>
    <row r="9" spans="2:11" ht="15.75" customHeight="1" x14ac:dyDescent="0.3">
      <c r="B9" s="10"/>
      <c r="C9" s="10"/>
      <c r="D9" s="10"/>
      <c r="E9" s="10"/>
      <c r="F9" s="10"/>
      <c r="G9" s="10"/>
      <c r="H9" s="10"/>
    </row>
    <row r="10" spans="2:11" ht="15.75" customHeight="1" x14ac:dyDescent="0.3">
      <c r="B10" s="16" t="s">
        <v>31</v>
      </c>
    </row>
    <row r="11" spans="2:11" ht="15.75" customHeight="1" x14ac:dyDescent="0.3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3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90">
        <f t="shared" ref="H12:H14" si="0">AVERAGE(C12:G12)</f>
        <v>10000</v>
      </c>
    </row>
    <row r="13" spans="2:11" ht="15.75" customHeight="1" x14ac:dyDescent="0.3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90">
        <f t="shared" si="0"/>
        <v>20000</v>
      </c>
    </row>
    <row r="14" spans="2:11" ht="15.75" customHeight="1" x14ac:dyDescent="0.3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90">
        <f t="shared" si="0"/>
        <v>20000</v>
      </c>
    </row>
    <row r="15" spans="2:11" ht="15.75" customHeight="1" x14ac:dyDescent="0.25">
      <c r="B15" s="3"/>
    </row>
    <row r="16" spans="2:11" ht="15.75" customHeight="1" x14ac:dyDescent="0.3">
      <c r="B16" s="16" t="s">
        <v>246</v>
      </c>
    </row>
    <row r="17" spans="2:39" ht="15.75" customHeight="1" x14ac:dyDescent="0.3">
      <c r="B17" s="17"/>
      <c r="C17" s="12">
        <v>2015</v>
      </c>
      <c r="D17" s="12">
        <v>2016</v>
      </c>
      <c r="E17" s="12">
        <v>2017</v>
      </c>
      <c r="F17" s="12">
        <v>2018</v>
      </c>
      <c r="G17" s="12">
        <v>2019</v>
      </c>
      <c r="H17" s="12">
        <v>2020</v>
      </c>
      <c r="I17" s="12">
        <v>2021</v>
      </c>
      <c r="J17" s="12">
        <v>2022</v>
      </c>
      <c r="K17" s="12">
        <v>2023</v>
      </c>
      <c r="L17" s="12">
        <v>2024</v>
      </c>
      <c r="M17" s="12">
        <v>2025</v>
      </c>
      <c r="N17" s="12">
        <v>2026</v>
      </c>
      <c r="O17" s="12">
        <v>2027</v>
      </c>
      <c r="P17" s="12">
        <v>2028</v>
      </c>
      <c r="Q17" s="12">
        <v>2029</v>
      </c>
      <c r="R17" s="12">
        <v>2030</v>
      </c>
      <c r="S17" s="12">
        <v>2031</v>
      </c>
      <c r="T17" s="12">
        <v>2032</v>
      </c>
      <c r="U17" s="12">
        <v>2033</v>
      </c>
      <c r="V17" s="12">
        <v>2034</v>
      </c>
      <c r="W17" s="12">
        <v>2035</v>
      </c>
      <c r="X17" s="12">
        <v>2036</v>
      </c>
      <c r="Y17" s="12">
        <v>2037</v>
      </c>
      <c r="Z17" s="12">
        <v>2038</v>
      </c>
      <c r="AA17" s="12">
        <v>2039</v>
      </c>
      <c r="AB17" s="12">
        <v>2040</v>
      </c>
      <c r="AC17" s="12">
        <v>2041</v>
      </c>
      <c r="AD17" s="12">
        <v>2042</v>
      </c>
      <c r="AE17" s="12">
        <v>2043</v>
      </c>
      <c r="AF17" s="12">
        <v>2044</v>
      </c>
      <c r="AG17" s="12">
        <v>2045</v>
      </c>
      <c r="AH17" s="12">
        <v>2046</v>
      </c>
      <c r="AI17" s="12">
        <v>2047</v>
      </c>
      <c r="AJ17" s="12">
        <v>2048</v>
      </c>
      <c r="AK17" s="12">
        <v>2049</v>
      </c>
      <c r="AL17" s="12">
        <v>2050</v>
      </c>
      <c r="AM17" s="12"/>
    </row>
    <row r="18" spans="2:39" ht="15.75" customHeight="1" x14ac:dyDescent="0.3">
      <c r="B18" s="11" t="s">
        <v>36</v>
      </c>
      <c r="C18" s="18">
        <f t="shared" ref="C18:F18" si="1">C28</f>
        <v>0.82666586490967353</v>
      </c>
      <c r="D18" s="18">
        <f t="shared" si="1"/>
        <v>0.91609899408131534</v>
      </c>
      <c r="E18" s="18">
        <f t="shared" si="1"/>
        <v>0.89619537672556715</v>
      </c>
      <c r="F18" s="18">
        <f t="shared" si="1"/>
        <v>0.9381845358256522</v>
      </c>
      <c r="G18" s="18">
        <f>G28</f>
        <v>1</v>
      </c>
      <c r="H18" s="18">
        <f>H28</f>
        <v>0.85926587693602841</v>
      </c>
      <c r="I18" s="18">
        <f>I28</f>
        <v>0.91204439443007967</v>
      </c>
      <c r="J18" s="18">
        <f>J28</f>
        <v>1.1841750350052831</v>
      </c>
      <c r="K18" s="18">
        <f>K28</f>
        <v>1.3057872537818591</v>
      </c>
      <c r="L18" s="18" cm="1">
        <f t="array" ref="L18">TREND(H18:K18,H17:K17,L17)</f>
        <v>1.4682418328164886</v>
      </c>
      <c r="M18" s="18">
        <f>L18*Population!D$29</f>
        <v>1.4782242813572475</v>
      </c>
      <c r="N18" s="18">
        <f>M18*Population!E$29</f>
        <v>1.488813173566043</v>
      </c>
      <c r="O18" s="18">
        <f>N18*Population!F$29</f>
        <v>1.4990988439408204</v>
      </c>
      <c r="P18" s="18">
        <f>O18*Population!G$29</f>
        <v>1.5093845143155975</v>
      </c>
      <c r="Q18" s="18">
        <f>P18*Population!H$29</f>
        <v>1.5196701846903748</v>
      </c>
      <c r="R18" s="18">
        <f>Q18*Population!I$29</f>
        <v>1.5457429459483969</v>
      </c>
      <c r="S18" s="18">
        <f>R18*Population!J$29</f>
        <v>1.5402415254399269</v>
      </c>
      <c r="T18" s="18">
        <f>S18*Population!K$29</f>
        <v>1.5505271958147042</v>
      </c>
      <c r="U18" s="18">
        <f>T18*Population!L$29</f>
        <v>1.5608128661894816</v>
      </c>
      <c r="V18" s="18">
        <f>U18*Population!M$29</f>
        <v>1.5710985365642587</v>
      </c>
      <c r="W18" s="18">
        <f>V18*Population!N$29</f>
        <v>1.6025754649128812</v>
      </c>
      <c r="X18" s="18">
        <f>W18*Population!O$29</f>
        <v>1.5916698773138132</v>
      </c>
      <c r="Y18" s="18">
        <f>X18*Population!P$29</f>
        <v>1.6019555476885905</v>
      </c>
      <c r="Z18" s="18">
        <f>Y18*Population!Q$29</f>
        <v>1.6122412180633654</v>
      </c>
      <c r="AA18" s="18">
        <f>Z18*Population!R$29</f>
        <v>1.6225268884381427</v>
      </c>
      <c r="AB18" s="18">
        <f>AA18*Population!S$29</f>
        <v>1.6486188859669646</v>
      </c>
      <c r="AC18" s="18">
        <f>AB18*Population!T$29</f>
        <v>1.6430982291876974</v>
      </c>
      <c r="AD18" s="18">
        <f>AC18*Population!U$29</f>
        <v>1.6533838995624748</v>
      </c>
      <c r="AE18" s="18">
        <f>AD18*Population!V$29</f>
        <v>1.6636695699372523</v>
      </c>
      <c r="AF18" s="18">
        <f>AE18*Population!W$29</f>
        <v>1.6739552403120297</v>
      </c>
      <c r="AG18" s="18">
        <f>AF18*Population!X$29</f>
        <v>1.6841045269374568</v>
      </c>
      <c r="AH18" s="18">
        <f>AG18*Population!Y$29</f>
        <v>1.6945265810615819</v>
      </c>
      <c r="AI18" s="18">
        <f>AH18*Population!Z$29</f>
        <v>1.7048122514363591</v>
      </c>
      <c r="AJ18" s="18">
        <f>AI18*Population!AA$29</f>
        <v>1.7150979218111364</v>
      </c>
      <c r="AK18" s="18">
        <f>AJ18*Population!AB$29</f>
        <v>1.7253835921859138</v>
      </c>
      <c r="AL18" s="18">
        <f>AK18*Population!AC$29</f>
        <v>1.7094379086067872</v>
      </c>
    </row>
    <row r="19" spans="2:39" ht="15.75" customHeight="1" x14ac:dyDescent="0.3">
      <c r="B19" s="11" t="s">
        <v>37</v>
      </c>
      <c r="C19" s="18">
        <f>C28</f>
        <v>0.82666586490967353</v>
      </c>
      <c r="D19" s="18">
        <f t="shared" ref="D19:L19" si="2">D28</f>
        <v>0.91609899408131534</v>
      </c>
      <c r="E19" s="18">
        <f t="shared" si="2"/>
        <v>0.89619537672556715</v>
      </c>
      <c r="F19" s="18">
        <f t="shared" si="2"/>
        <v>0.9381845358256522</v>
      </c>
      <c r="G19" s="18">
        <f t="shared" si="2"/>
        <v>1</v>
      </c>
      <c r="H19" s="18">
        <f t="shared" si="2"/>
        <v>0.85926587693602841</v>
      </c>
      <c r="I19" s="18">
        <f t="shared" si="2"/>
        <v>0.91204439443007967</v>
      </c>
      <c r="J19" s="18">
        <f t="shared" si="2"/>
        <v>1.1841750350052831</v>
      </c>
      <c r="K19" s="18">
        <f t="shared" si="2"/>
        <v>1.3057872537818591</v>
      </c>
      <c r="L19" s="18" cm="1">
        <f t="array" ref="L19">TREND(H19:K19,H17:K17,L17)</f>
        <v>1.4682418328164886</v>
      </c>
      <c r="M19" s="18">
        <f>L19*Population!D$29</f>
        <v>1.4782242813572475</v>
      </c>
      <c r="N19" s="18">
        <f>M19*Population!E$29</f>
        <v>1.488813173566043</v>
      </c>
      <c r="O19" s="18">
        <f>N19*Population!F$29</f>
        <v>1.4990988439408204</v>
      </c>
      <c r="P19" s="18">
        <f>O19*Population!G$29</f>
        <v>1.5093845143155975</v>
      </c>
      <c r="Q19" s="18">
        <f>P19*Population!H$29</f>
        <v>1.5196701846903748</v>
      </c>
      <c r="R19" s="18">
        <f>Q19*Population!I$29</f>
        <v>1.5457429459483969</v>
      </c>
      <c r="S19" s="18">
        <f>R19*Population!J$29</f>
        <v>1.5402415254399269</v>
      </c>
      <c r="T19" s="18">
        <f>S19*Population!K$29</f>
        <v>1.5505271958147042</v>
      </c>
      <c r="U19" s="18">
        <f>T19*Population!L$29</f>
        <v>1.5608128661894816</v>
      </c>
      <c r="V19" s="18">
        <f>U19*Population!M$29</f>
        <v>1.5710985365642587</v>
      </c>
      <c r="W19" s="18">
        <f>V19*Population!N$29</f>
        <v>1.6025754649128812</v>
      </c>
      <c r="X19" s="18">
        <f>W19*Population!O$29</f>
        <v>1.5916698773138132</v>
      </c>
      <c r="Y19" s="18">
        <f>X19*Population!P$29</f>
        <v>1.6019555476885905</v>
      </c>
      <c r="Z19" s="18">
        <f>Y19*Population!Q$29</f>
        <v>1.6122412180633654</v>
      </c>
      <c r="AA19" s="18">
        <f>Z19*Population!R$29</f>
        <v>1.6225268884381427</v>
      </c>
      <c r="AB19" s="18">
        <f>AA19*Population!S$29</f>
        <v>1.6486188859669646</v>
      </c>
      <c r="AC19" s="18">
        <f>AB19*Population!T$29</f>
        <v>1.6430982291876974</v>
      </c>
      <c r="AD19" s="18">
        <f>AC19*Population!U$29</f>
        <v>1.6533838995624748</v>
      </c>
      <c r="AE19" s="18">
        <f>AD19*Population!V$29</f>
        <v>1.6636695699372523</v>
      </c>
      <c r="AF19" s="18">
        <f>AE19*Population!W$29</f>
        <v>1.6739552403120297</v>
      </c>
      <c r="AG19" s="18">
        <f>AF19*Population!X$29</f>
        <v>1.6841045269374568</v>
      </c>
      <c r="AH19" s="18">
        <f>AG19*Population!Y$29</f>
        <v>1.6945265810615819</v>
      </c>
      <c r="AI19" s="18">
        <f>AH19*Population!Z$29</f>
        <v>1.7048122514363591</v>
      </c>
      <c r="AJ19" s="18">
        <f>AI19*Population!AA$29</f>
        <v>1.7150979218111364</v>
      </c>
      <c r="AK19" s="18">
        <f>AJ19*Population!AB$29</f>
        <v>1.7253835921859138</v>
      </c>
      <c r="AL19" s="18">
        <f>AK19*Population!AC$29</f>
        <v>1.7094379086067872</v>
      </c>
    </row>
    <row r="20" spans="2:39" ht="15.75" customHeight="1" x14ac:dyDescent="0.3">
      <c r="B20" s="11" t="s">
        <v>38</v>
      </c>
      <c r="C20" s="18">
        <f>C28</f>
        <v>0.82666586490967353</v>
      </c>
      <c r="D20" s="18">
        <f t="shared" ref="D20:L20" si="3">D28</f>
        <v>0.91609899408131534</v>
      </c>
      <c r="E20" s="18">
        <f t="shared" si="3"/>
        <v>0.89619537672556715</v>
      </c>
      <c r="F20" s="18">
        <f t="shared" si="3"/>
        <v>0.9381845358256522</v>
      </c>
      <c r="G20" s="18">
        <f t="shared" si="3"/>
        <v>1</v>
      </c>
      <c r="H20" s="18">
        <f t="shared" si="3"/>
        <v>0.85926587693602841</v>
      </c>
      <c r="I20" s="18">
        <f t="shared" si="3"/>
        <v>0.91204439443007967</v>
      </c>
      <c r="J20" s="18">
        <f t="shared" si="3"/>
        <v>1.1841750350052831</v>
      </c>
      <c r="K20" s="18">
        <f t="shared" si="3"/>
        <v>1.3057872537818591</v>
      </c>
      <c r="L20" s="18" cm="1">
        <f t="array" ref="L20">TREND(H20:K20,H17:K17,L17)</f>
        <v>1.4682418328164886</v>
      </c>
      <c r="M20" s="18">
        <f>L20*Population!D$29</f>
        <v>1.4782242813572475</v>
      </c>
      <c r="N20" s="18">
        <f>M20*Population!E$29</f>
        <v>1.488813173566043</v>
      </c>
      <c r="O20" s="18">
        <f>N20*Population!F$29</f>
        <v>1.4990988439408204</v>
      </c>
      <c r="P20" s="18">
        <f>O20*Population!G$29</f>
        <v>1.5093845143155975</v>
      </c>
      <c r="Q20" s="18">
        <f>P20*Population!H$29</f>
        <v>1.5196701846903748</v>
      </c>
      <c r="R20" s="18">
        <f>Q20*Population!I$29</f>
        <v>1.5457429459483969</v>
      </c>
      <c r="S20" s="18">
        <f>R20*Population!J$29</f>
        <v>1.5402415254399269</v>
      </c>
      <c r="T20" s="18">
        <f>S20*Population!K$29</f>
        <v>1.5505271958147042</v>
      </c>
      <c r="U20" s="18">
        <f>T20*Population!L$29</f>
        <v>1.5608128661894816</v>
      </c>
      <c r="V20" s="18">
        <f>U20*Population!M$29</f>
        <v>1.5710985365642587</v>
      </c>
      <c r="W20" s="18">
        <f>V20*Population!N$29</f>
        <v>1.6025754649128812</v>
      </c>
      <c r="X20" s="18">
        <f>W20*Population!O$29</f>
        <v>1.5916698773138132</v>
      </c>
      <c r="Y20" s="18">
        <f>X20*Population!P$29</f>
        <v>1.6019555476885905</v>
      </c>
      <c r="Z20" s="18">
        <f>Y20*Population!Q$29</f>
        <v>1.6122412180633654</v>
      </c>
      <c r="AA20" s="18">
        <f>Z20*Population!R$29</f>
        <v>1.6225268884381427</v>
      </c>
      <c r="AB20" s="18">
        <f>AA20*Population!S$29</f>
        <v>1.6486188859669646</v>
      </c>
      <c r="AC20" s="18">
        <f>AB20*Population!T$29</f>
        <v>1.6430982291876974</v>
      </c>
      <c r="AD20" s="18">
        <f>AC20*Population!U$29</f>
        <v>1.6533838995624748</v>
      </c>
      <c r="AE20" s="18">
        <f>AD20*Population!V$29</f>
        <v>1.6636695699372523</v>
      </c>
      <c r="AF20" s="18">
        <f>AE20*Population!W$29</f>
        <v>1.6739552403120297</v>
      </c>
      <c r="AG20" s="18">
        <f>AF20*Population!X$29</f>
        <v>1.6841045269374568</v>
      </c>
      <c r="AH20" s="18">
        <f>AG20*Population!Y$29</f>
        <v>1.6945265810615819</v>
      </c>
      <c r="AI20" s="18">
        <f>AH20*Population!Z$29</f>
        <v>1.7048122514363591</v>
      </c>
      <c r="AJ20" s="18">
        <f>AI20*Population!AA$29</f>
        <v>1.7150979218111364</v>
      </c>
      <c r="AK20" s="18">
        <f>AJ20*Population!AB$29</f>
        <v>1.7253835921859138</v>
      </c>
      <c r="AL20" s="18">
        <f>AK20*Population!AC$29</f>
        <v>1.7094379086067872</v>
      </c>
    </row>
    <row r="21" spans="2:39" ht="15.75" customHeight="1" x14ac:dyDescent="0.25"/>
    <row r="22" spans="2:39" ht="15.75" customHeight="1" x14ac:dyDescent="0.3">
      <c r="B22" s="89" t="s">
        <v>245</v>
      </c>
    </row>
    <row r="23" spans="2:39" ht="15.75" customHeight="1" x14ac:dyDescent="0.25"/>
    <row r="24" spans="2:39" ht="15.75" customHeight="1" x14ac:dyDescent="0.25"/>
    <row r="25" spans="2:39" ht="15.75" customHeight="1" x14ac:dyDescent="0.3">
      <c r="B25" s="75" t="s">
        <v>244</v>
      </c>
      <c r="C25" s="76"/>
      <c r="D25" s="76"/>
      <c r="E25" s="76"/>
      <c r="F25" s="76"/>
      <c r="G25" s="76"/>
    </row>
    <row r="26" spans="2:39" ht="15.75" customHeight="1" x14ac:dyDescent="0.3">
      <c r="B26" s="11" t="s">
        <v>26</v>
      </c>
      <c r="C26" s="12">
        <v>2015</v>
      </c>
      <c r="D26" s="12">
        <v>2016</v>
      </c>
      <c r="E26" s="12">
        <v>2017</v>
      </c>
      <c r="F26" s="12">
        <v>2018</v>
      </c>
      <c r="G26" s="12">
        <v>2019</v>
      </c>
      <c r="H26" s="12">
        <v>2020</v>
      </c>
      <c r="I26" s="12">
        <v>2021</v>
      </c>
      <c r="J26" s="12">
        <v>2022</v>
      </c>
      <c r="K26" s="12">
        <v>2023</v>
      </c>
    </row>
    <row r="27" spans="2:39" ht="15.75" customHeight="1" x14ac:dyDescent="0.3">
      <c r="B27" s="13" t="s">
        <v>27</v>
      </c>
      <c r="C27" s="14">
        <v>96233</v>
      </c>
      <c r="D27" s="14">
        <v>106644</v>
      </c>
      <c r="E27" s="14">
        <v>104327</v>
      </c>
      <c r="F27" s="14">
        <v>109215</v>
      </c>
      <c r="G27" s="14">
        <v>116411</v>
      </c>
      <c r="H27" s="14">
        <v>100028</v>
      </c>
      <c r="I27" s="14">
        <v>106172</v>
      </c>
      <c r="J27" s="14">
        <v>137851</v>
      </c>
      <c r="K27" s="14">
        <v>152008</v>
      </c>
    </row>
    <row r="28" spans="2:39" ht="15.75" customHeight="1" x14ac:dyDescent="0.25">
      <c r="C28">
        <f t="shared" ref="C28:F28" si="4">C27/$G$27</f>
        <v>0.82666586490967353</v>
      </c>
      <c r="D28">
        <f t="shared" si="4"/>
        <v>0.91609899408131534</v>
      </c>
      <c r="E28">
        <f t="shared" si="4"/>
        <v>0.89619537672556715</v>
      </c>
      <c r="F28">
        <f t="shared" si="4"/>
        <v>0.9381845358256522</v>
      </c>
      <c r="G28">
        <f>G27/$G$27</f>
        <v>1</v>
      </c>
      <c r="H28">
        <f t="shared" ref="H28:K28" si="5">H27/$G$27</f>
        <v>0.85926587693602841</v>
      </c>
      <c r="I28">
        <f t="shared" si="5"/>
        <v>0.91204439443007967</v>
      </c>
      <c r="J28">
        <f t="shared" si="5"/>
        <v>1.1841750350052831</v>
      </c>
      <c r="K28">
        <f t="shared" si="5"/>
        <v>1.3057872537818591</v>
      </c>
    </row>
    <row r="29" spans="2:39" ht="15.75" customHeight="1" x14ac:dyDescent="0.25"/>
    <row r="30" spans="2:39" ht="15.75" customHeight="1" x14ac:dyDescent="0.25"/>
    <row r="31" spans="2:39" ht="15.75" customHeight="1" x14ac:dyDescent="0.25"/>
    <row r="32" spans="2:3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2">
    <mergeCell ref="B3:G3"/>
    <mergeCell ref="B25:G25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29"/>
  <sheetViews>
    <sheetView workbookViewId="0">
      <selection activeCell="C30" sqref="C30"/>
    </sheetView>
  </sheetViews>
  <sheetFormatPr defaultRowHeight="12.5" x14ac:dyDescent="0.25"/>
  <cols>
    <col min="1" max="1" width="11.453125" customWidth="1"/>
    <col min="2" max="3" width="12.26953125" bestFit="1" customWidth="1"/>
    <col min="4" max="8" width="13.1796875" customWidth="1"/>
    <col min="9" max="10" width="11.453125" customWidth="1"/>
    <col min="14" max="14" width="12.1796875" bestFit="1" customWidth="1"/>
    <col min="19" max="19" width="12.1796875" bestFit="1" customWidth="1"/>
    <col min="24" max="24" width="12.1796875" bestFit="1" customWidth="1"/>
    <col min="29" max="29" width="12.1796875" bestFit="1" customWidth="1"/>
  </cols>
  <sheetData>
    <row r="1" spans="1:10" x14ac:dyDescent="0.25">
      <c r="B1" s="78" t="s">
        <v>215</v>
      </c>
      <c r="C1" s="78"/>
      <c r="D1" s="78"/>
      <c r="E1" s="78" t="s">
        <v>216</v>
      </c>
      <c r="F1" s="78"/>
      <c r="G1" s="78"/>
      <c r="H1" s="78" t="s">
        <v>217</v>
      </c>
      <c r="I1" s="78"/>
      <c r="J1" s="78"/>
    </row>
    <row r="2" spans="1:10" ht="13" x14ac:dyDescent="0.3">
      <c r="A2" s="65" t="s">
        <v>98</v>
      </c>
      <c r="B2" s="70" t="s">
        <v>99</v>
      </c>
      <c r="C2" s="77" t="s">
        <v>100</v>
      </c>
      <c r="D2" s="77"/>
      <c r="E2" s="70" t="s">
        <v>99</v>
      </c>
      <c r="F2" s="77" t="s">
        <v>100</v>
      </c>
      <c r="G2" s="77"/>
      <c r="H2" s="70" t="s">
        <v>99</v>
      </c>
      <c r="I2" s="77" t="s">
        <v>100</v>
      </c>
      <c r="J2" s="77"/>
    </row>
    <row r="3" spans="1:10" ht="13" x14ac:dyDescent="0.3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ht="13" x14ac:dyDescent="0.3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ht="13" x14ac:dyDescent="0.3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ht="13" x14ac:dyDescent="0.3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ht="13" x14ac:dyDescent="0.3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ht="13" x14ac:dyDescent="0.3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ht="13" x14ac:dyDescent="0.3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ht="13" x14ac:dyDescent="0.3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5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5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5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5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5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5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5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5">
      <c r="B19" s="66"/>
    </row>
    <row r="20" spans="1:29" x14ac:dyDescent="0.25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5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5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5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5"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5">
      <c r="B26" cm="1">
        <f t="array" ref="B26">TREND($B$21:$H$21,$B$20:$H$20,B25)</f>
        <v>280538814</v>
      </c>
      <c r="C26" cm="1">
        <f t="array" ref="C26">TREND($B$21:$H$21,$B$20:$H$20,C25)</f>
        <v>282517974.85714245</v>
      </c>
      <c r="D26" s="68">
        <f>C21</f>
        <v>284438790</v>
      </c>
      <c r="E26" cm="1">
        <f t="array" ref="E26">TREND($B$21:$H$21,$B$20:$H$20,E25)</f>
        <v>286476296.5714283</v>
      </c>
      <c r="F26" cm="1">
        <f t="array" ref="F26">TREND($B$21:$H$21,$B$20:$H$20,F25)</f>
        <v>288455457.42857122</v>
      </c>
      <c r="G26" cm="1">
        <f t="array" ref="G26">TREND($B$21:$H$21,$B$20:$H$20,G25)</f>
        <v>290434618.28571415</v>
      </c>
      <c r="H26" cm="1">
        <f t="array" ref="H26">TREND($B$21:$H$21,$B$20:$H$20,H25)</f>
        <v>292413779.14285707</v>
      </c>
      <c r="I26" s="68">
        <f>D21</f>
        <v>297430680</v>
      </c>
      <c r="J26" cm="1">
        <f t="array" ref="J26">TREND($B$21:$H$21,$B$20:$H$20,J25)</f>
        <v>296372100.85714245</v>
      </c>
      <c r="K26" cm="1">
        <f t="array" ref="K26">TREND($B$21:$H$21,$B$20:$H$20,K25)</f>
        <v>298351261.71428537</v>
      </c>
      <c r="L26" cm="1">
        <f t="array" ref="L26">TREND($B$21:$H$21,$B$20:$H$20,L25)</f>
        <v>300330422.5714283</v>
      </c>
      <c r="M26" cm="1">
        <f t="array" ref="M26">TREND($B$21:$H$21,$B$20:$H$20,M25)</f>
        <v>302309583.42857122</v>
      </c>
      <c r="N26" s="68">
        <f>E21</f>
        <v>308366350</v>
      </c>
      <c r="O26" cm="1">
        <f t="array" ref="O26">TREND($B$21:$H$21,$B$20:$H$20,O25)</f>
        <v>306267905.14285707</v>
      </c>
      <c r="P26" cm="1">
        <f t="array" ref="P26">TREND($B$21:$H$21,$B$20:$H$20,P25)</f>
        <v>308247066</v>
      </c>
      <c r="Q26" cm="1">
        <f t="array" ref="Q26">TREND($B$21:$H$21,$B$20:$H$20,Q25)</f>
        <v>310226226.85714245</v>
      </c>
      <c r="R26" cm="1">
        <f t="array" ref="R26">TREND($B$21:$H$21,$B$20:$H$20,R25)</f>
        <v>312205387.71428537</v>
      </c>
      <c r="S26" s="68">
        <f>F21</f>
        <v>317225990</v>
      </c>
      <c r="T26" cm="1">
        <f t="array" ref="T26">TREND($B$21:$H$21,$B$20:$H$20,T25)</f>
        <v>316163709.42857122</v>
      </c>
      <c r="U26" cm="1">
        <f t="array" ref="U26">TREND($B$21:$H$21,$B$20:$H$20,U25)</f>
        <v>318142870.28571415</v>
      </c>
      <c r="V26" cm="1">
        <f t="array" ref="V26">TREND($B$21:$H$21,$B$20:$H$20,V25)</f>
        <v>320122031.14285707</v>
      </c>
      <c r="W26" cm="1">
        <f t="array" ref="W26">TREND($B$21:$H$21,$B$20:$H$20,W25)</f>
        <v>322101192</v>
      </c>
      <c r="X26" s="68">
        <f>G21</f>
        <v>324054110</v>
      </c>
      <c r="Y26" cm="1">
        <f t="array" ref="Y26">TREND($B$21:$H$21,$B$20:$H$20,Y25)</f>
        <v>326059513.71428537</v>
      </c>
      <c r="Z26" cm="1">
        <f t="array" ref="Z26">TREND($B$21:$H$21,$B$20:$H$20,Z25)</f>
        <v>328038674.5714283</v>
      </c>
      <c r="AA26" cm="1">
        <f t="array" ref="AA26">TREND($B$21:$H$21,$B$20:$H$20,AA25)</f>
        <v>330017835.42857122</v>
      </c>
      <c r="AB26" cm="1">
        <f t="array" ref="AB26">TREND($B$21:$H$21,$B$20:$H$20,AB25)</f>
        <v>331996996.28571415</v>
      </c>
      <c r="AC26" s="68">
        <f>H21</f>
        <v>328928740</v>
      </c>
    </row>
    <row r="28" spans="1:29" x14ac:dyDescent="0.25"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5">
      <c r="C29" s="74">
        <f>C26/B26</f>
        <v>1.0070548557218268</v>
      </c>
      <c r="D29" s="74">
        <f>D26/C26</f>
        <v>1.0067989130384671</v>
      </c>
      <c r="E29" s="74">
        <f t="shared" ref="E29:AC29" si="2">E26/D26</f>
        <v>1.0071632514377813</v>
      </c>
      <c r="F29" s="74">
        <f t="shared" si="2"/>
        <v>1.0069086374015221</v>
      </c>
      <c r="G29" s="74">
        <f t="shared" si="2"/>
        <v>1.0068612356125486</v>
      </c>
      <c r="H29" s="74">
        <f t="shared" si="2"/>
        <v>1.0068144798606478</v>
      </c>
      <c r="I29" s="74">
        <f t="shared" si="2"/>
        <v>1.0171568551654742</v>
      </c>
      <c r="J29" s="74">
        <f t="shared" si="2"/>
        <v>0.99644092148510854</v>
      </c>
      <c r="K29" s="74">
        <f t="shared" si="2"/>
        <v>1.0066779594011008</v>
      </c>
      <c r="L29" s="74">
        <f t="shared" si="2"/>
        <v>1.0066336600883501</v>
      </c>
      <c r="M29" s="74">
        <f t="shared" si="2"/>
        <v>1.0065899446356361</v>
      </c>
      <c r="N29" s="74">
        <f t="shared" si="2"/>
        <v>1.0200349803758697</v>
      </c>
      <c r="O29" s="74">
        <f t="shared" si="2"/>
        <v>0.99319496158662279</v>
      </c>
      <c r="P29" s="74">
        <f t="shared" si="2"/>
        <v>1.0064621882473117</v>
      </c>
      <c r="Q29" s="74">
        <f t="shared" si="2"/>
        <v>1.0064206964978621</v>
      </c>
      <c r="R29" s="74">
        <f t="shared" si="2"/>
        <v>1.0063797341610783</v>
      </c>
      <c r="S29" s="74">
        <f t="shared" si="2"/>
        <v>1.0160810879096975</v>
      </c>
      <c r="T29" s="74">
        <f t="shared" si="2"/>
        <v>0.99665134445185666</v>
      </c>
      <c r="U29" s="74">
        <f t="shared" si="2"/>
        <v>1.0062599242042043</v>
      </c>
      <c r="V29" s="74">
        <f t="shared" si="2"/>
        <v>1.0062209813325866</v>
      </c>
      <c r="W29" s="74">
        <f t="shared" si="2"/>
        <v>1.0061825199911334</v>
      </c>
      <c r="X29" s="74">
        <f t="shared" si="2"/>
        <v>1.0060630573512439</v>
      </c>
      <c r="Y29" s="74">
        <f t="shared" si="2"/>
        <v>1.0061884841216344</v>
      </c>
      <c r="Z29" s="74">
        <f t="shared" si="2"/>
        <v>1.0060699374620217</v>
      </c>
      <c r="AA29" s="74">
        <f t="shared" si="2"/>
        <v>1.0060333156135588</v>
      </c>
      <c r="AB29" s="74">
        <f t="shared" si="2"/>
        <v>1.005997133017289</v>
      </c>
      <c r="AC29" s="74">
        <f t="shared" si="2"/>
        <v>0.99075818058584597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topLeftCell="P1" workbookViewId="0">
      <selection activeCell="AH21" sqref="AH21"/>
    </sheetView>
  </sheetViews>
  <sheetFormatPr defaultColWidth="12.54296875" defaultRowHeight="15" customHeight="1" x14ac:dyDescent="0.25"/>
  <cols>
    <col min="1" max="37" width="10.81640625" customWidth="1"/>
  </cols>
  <sheetData>
    <row r="1" spans="1:37" ht="13.5" customHeight="1" x14ac:dyDescent="0.25">
      <c r="A1" s="79" t="s">
        <v>39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</row>
    <row r="2" spans="1:37" ht="13.5" customHeight="1" x14ac:dyDescent="0.25">
      <c r="A2" s="19" t="s">
        <v>40</v>
      </c>
      <c r="B2" s="20">
        <v>2015</v>
      </c>
      <c r="C2" s="20">
        <v>2016</v>
      </c>
      <c r="D2" s="20">
        <v>2017</v>
      </c>
      <c r="E2" s="20">
        <v>2018</v>
      </c>
      <c r="F2" s="20">
        <v>2019</v>
      </c>
      <c r="G2" s="20">
        <v>2020</v>
      </c>
      <c r="H2" s="20">
        <v>2021</v>
      </c>
      <c r="I2" s="19">
        <v>2022</v>
      </c>
      <c r="J2" s="19">
        <v>2023</v>
      </c>
      <c r="K2" s="19">
        <v>2024</v>
      </c>
      <c r="L2" s="19">
        <v>2025</v>
      </c>
      <c r="M2" s="19">
        <v>2026</v>
      </c>
      <c r="N2" s="19">
        <v>2027</v>
      </c>
      <c r="O2" s="19">
        <v>2028</v>
      </c>
      <c r="P2" s="19">
        <v>2029</v>
      </c>
      <c r="Q2" s="19">
        <v>2030</v>
      </c>
      <c r="R2" s="19">
        <v>2031</v>
      </c>
      <c r="S2" s="19">
        <v>2032</v>
      </c>
      <c r="T2" s="19">
        <v>2033</v>
      </c>
      <c r="U2" s="19">
        <v>2034</v>
      </c>
      <c r="V2" s="19">
        <v>2035</v>
      </c>
      <c r="W2" s="19">
        <v>2036</v>
      </c>
      <c r="X2" s="19">
        <v>2037</v>
      </c>
      <c r="Y2" s="19">
        <v>2038</v>
      </c>
      <c r="Z2" s="19">
        <v>2039</v>
      </c>
      <c r="AA2" s="19">
        <v>2040</v>
      </c>
      <c r="AB2" s="19">
        <v>2041</v>
      </c>
      <c r="AC2" s="19">
        <v>2042</v>
      </c>
      <c r="AD2" s="19">
        <v>2043</v>
      </c>
      <c r="AE2" s="19">
        <v>2044</v>
      </c>
      <c r="AF2" s="19">
        <v>2045</v>
      </c>
      <c r="AG2" s="19">
        <v>2046</v>
      </c>
      <c r="AH2" s="19">
        <v>2047</v>
      </c>
      <c r="AI2" s="19">
        <v>2048</v>
      </c>
      <c r="AJ2" s="19">
        <v>2049</v>
      </c>
      <c r="AK2" s="19">
        <v>2050</v>
      </c>
    </row>
    <row r="3" spans="1:37" ht="13.5" customHeight="1" x14ac:dyDescent="0.25">
      <c r="A3" s="19" t="s">
        <v>41</v>
      </c>
      <c r="B3" s="20">
        <v>12304221</v>
      </c>
      <c r="C3" s="20">
        <v>13142958</v>
      </c>
      <c r="D3" s="20">
        <v>13968202</v>
      </c>
      <c r="E3" s="20">
        <v>14830698</v>
      </c>
      <c r="F3" s="20">
        <v>15592419</v>
      </c>
      <c r="G3" s="20">
        <v>15797746</v>
      </c>
      <c r="H3" s="20">
        <v>16413348</v>
      </c>
      <c r="I3" s="19">
        <v>18950390</v>
      </c>
      <c r="J3" s="19">
        <v>19711593</v>
      </c>
      <c r="K3" s="19" cm="1">
        <f t="array" ref="K3">TREND($B$3:$J$3, $B$2:$J$2, K2)</f>
        <v>20043713.111111164</v>
      </c>
      <c r="L3" s="19" cm="1">
        <f t="array" ref="L3">TREND($B$3:$J$3, $B$2:$J$2, L2)</f>
        <v>20925531.844444513</v>
      </c>
      <c r="M3" s="19" cm="1">
        <f t="array" ref="M3">TREND($B$3:$J$3, $B$2:$J$2, M2)</f>
        <v>21807350.577777624</v>
      </c>
      <c r="N3" s="19" cm="1">
        <f t="array" ref="N3">TREND($B$3:$J$3, $B$2:$J$2, N2)</f>
        <v>22689169.311110973</v>
      </c>
      <c r="O3" s="19" cm="1">
        <f t="array" ref="O3">TREND($B$3:$J$3, $B$2:$J$2, O2)</f>
        <v>23570988.044444323</v>
      </c>
      <c r="P3" s="19" cm="1">
        <f t="array" ref="P3">TREND($B$3:$J$3, $B$2:$J$2, P2)</f>
        <v>24452806.777777672</v>
      </c>
      <c r="Q3" s="19" cm="1">
        <f t="array" ref="Q3">TREND($B$3:$J$3, $B$2:$J$2, Q2)</f>
        <v>25334625.511111021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</row>
    <row r="4" spans="1:37" ht="13.5" customHeight="1" x14ac:dyDescent="0.25">
      <c r="A4" s="19" t="s">
        <v>42</v>
      </c>
      <c r="B4" s="19">
        <f t="shared" ref="B4:Q4" si="0">$F$3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>
        <f t="shared" si="0"/>
        <v>15592419</v>
      </c>
      <c r="O4" s="19">
        <f t="shared" si="0"/>
        <v>15592419</v>
      </c>
      <c r="P4" s="19">
        <f t="shared" si="0"/>
        <v>15592419</v>
      </c>
      <c r="Q4" s="19">
        <f t="shared" si="0"/>
        <v>15592419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</row>
    <row r="5" spans="1:37" ht="13.5" customHeight="1" x14ac:dyDescent="0.25">
      <c r="A5" s="19" t="s">
        <v>43</v>
      </c>
      <c r="B5" s="19">
        <f>C36</f>
        <v>0.82666586490967353</v>
      </c>
      <c r="C5" s="19">
        <f t="shared" ref="C5:J5" si="1">D36</f>
        <v>0.91609899408131534</v>
      </c>
      <c r="D5" s="19">
        <f t="shared" si="1"/>
        <v>0.89619537672556715</v>
      </c>
      <c r="E5" s="19">
        <f t="shared" si="1"/>
        <v>0.9381845358256522</v>
      </c>
      <c r="F5" s="19">
        <f t="shared" si="1"/>
        <v>1</v>
      </c>
      <c r="G5" s="19">
        <f t="shared" si="1"/>
        <v>0.85926587693602841</v>
      </c>
      <c r="H5" s="19">
        <f t="shared" si="1"/>
        <v>0.91204439443007967</v>
      </c>
      <c r="I5" s="19">
        <f t="shared" si="1"/>
        <v>1.1841750350052831</v>
      </c>
      <c r="J5" s="19">
        <f t="shared" si="1"/>
        <v>1.3057872537818591</v>
      </c>
      <c r="K5" s="19" cm="1">
        <f t="array" ref="K5">TREND($G$5:$J$5, $G$2:$J$2, K2)</f>
        <v>1.4682418328164886</v>
      </c>
      <c r="L5" s="19">
        <f>K5*Population!D29</f>
        <v>1.4782242813572475</v>
      </c>
      <c r="M5" s="19">
        <f>L5*Population!E29</f>
        <v>1.488813173566043</v>
      </c>
      <c r="N5" s="19">
        <f>M5*Population!F29</f>
        <v>1.4990988439408204</v>
      </c>
      <c r="O5" s="19">
        <f>N5*Population!G29</f>
        <v>1.5093845143155975</v>
      </c>
      <c r="P5" s="19">
        <f>O5*Population!H29</f>
        <v>1.5196701846903748</v>
      </c>
      <c r="Q5" s="19">
        <f>P5*Population!I29</f>
        <v>1.5457429459483969</v>
      </c>
      <c r="R5" s="19">
        <f>Q5*Population!J29</f>
        <v>1.5402415254399269</v>
      </c>
      <c r="S5" s="19">
        <f>R5*Population!K29</f>
        <v>1.5505271958147042</v>
      </c>
      <c r="T5" s="19">
        <f>S5*Population!L29</f>
        <v>1.5608128661894816</v>
      </c>
      <c r="U5" s="19">
        <f>T5*Population!M29</f>
        <v>1.5710985365642587</v>
      </c>
      <c r="V5" s="19">
        <f>U5*Population!N29</f>
        <v>1.6025754649128812</v>
      </c>
      <c r="W5" s="19">
        <f>V5*Population!O29</f>
        <v>1.5916698773138132</v>
      </c>
      <c r="X5" s="19">
        <f>W5*Population!P29</f>
        <v>1.6019555476885905</v>
      </c>
      <c r="Y5" s="19">
        <f>X5*Population!Q29</f>
        <v>1.6122412180633654</v>
      </c>
      <c r="Z5" s="19">
        <f>Y5*Population!R29</f>
        <v>1.6225268884381427</v>
      </c>
      <c r="AA5" s="19">
        <f>Z5*Population!S29</f>
        <v>1.6486188859669646</v>
      </c>
      <c r="AB5" s="19">
        <f>AA5*Population!T29</f>
        <v>1.6430982291876974</v>
      </c>
      <c r="AC5" s="19">
        <f>AB5*Population!U29</f>
        <v>1.6533838995624748</v>
      </c>
      <c r="AD5" s="19">
        <f>AC5*Population!V29</f>
        <v>1.6636695699372523</v>
      </c>
      <c r="AE5" s="19">
        <f>AD5*Population!W29</f>
        <v>1.6739552403120297</v>
      </c>
      <c r="AF5" s="19">
        <f>AE5*Population!X29</f>
        <v>1.6841045269374568</v>
      </c>
      <c r="AG5" s="19">
        <f>AF5*Population!Y29</f>
        <v>1.6945265810615819</v>
      </c>
      <c r="AH5" s="19">
        <f>AG5*Population!Z29</f>
        <v>1.7048122514363591</v>
      </c>
      <c r="AI5" s="19">
        <f>AH5*Population!AA29</f>
        <v>1.7150979218111364</v>
      </c>
      <c r="AJ5" s="19">
        <f>AI5*Population!AB29</f>
        <v>1.7253835921859138</v>
      </c>
      <c r="AK5" s="19">
        <f>AJ5*Population!AC29</f>
        <v>1.7094379086067872</v>
      </c>
    </row>
    <row r="6" spans="1:37" ht="13.5" customHeight="1" x14ac:dyDescent="0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5">
      <c r="A7" s="80" t="s">
        <v>44</v>
      </c>
      <c r="B7" s="76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5">
      <c r="A8" s="80" t="s">
        <v>45</v>
      </c>
      <c r="B8" s="76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5">
      <c r="A9" s="80" t="s">
        <v>46</v>
      </c>
      <c r="B9" s="76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5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3">
      <c r="B30" s="89" t="s">
        <v>245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5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25"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3">
      <c r="B33" s="75" t="s">
        <v>244</v>
      </c>
      <c r="C33" s="76"/>
      <c r="D33" s="76"/>
      <c r="E33" s="76"/>
      <c r="F33" s="76"/>
      <c r="G33" s="76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3">
      <c r="B34" s="11" t="s">
        <v>26</v>
      </c>
      <c r="C34" s="12">
        <v>2015</v>
      </c>
      <c r="D34" s="12">
        <v>2016</v>
      </c>
      <c r="E34" s="12">
        <v>2017</v>
      </c>
      <c r="F34" s="12">
        <v>2018</v>
      </c>
      <c r="G34" s="12">
        <v>2019</v>
      </c>
      <c r="H34" s="12">
        <v>2020</v>
      </c>
      <c r="I34" s="12">
        <v>2021</v>
      </c>
      <c r="J34" s="12">
        <v>2022</v>
      </c>
      <c r="K34" s="12">
        <v>2023</v>
      </c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</row>
    <row r="35" spans="2:37" ht="13.5" customHeight="1" x14ac:dyDescent="0.3">
      <c r="B35" s="13" t="s">
        <v>27</v>
      </c>
      <c r="C35" s="14">
        <v>96233</v>
      </c>
      <c r="D35" s="14">
        <v>106644</v>
      </c>
      <c r="E35" s="14">
        <v>104327</v>
      </c>
      <c r="F35" s="14">
        <v>109215</v>
      </c>
      <c r="G35" s="14">
        <v>116411</v>
      </c>
      <c r="H35" s="14">
        <v>100028</v>
      </c>
      <c r="I35" s="14">
        <v>106172</v>
      </c>
      <c r="J35" s="14">
        <v>137851</v>
      </c>
      <c r="K35" s="14">
        <v>152008</v>
      </c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</row>
    <row r="36" spans="2:37" ht="13.5" customHeight="1" x14ac:dyDescent="0.25">
      <c r="C36">
        <f>C35/$G$35</f>
        <v>0.82666586490967353</v>
      </c>
      <c r="D36">
        <f t="shared" ref="D36:K36" si="2">D35/$G$35</f>
        <v>0.91609899408131534</v>
      </c>
      <c r="E36">
        <f t="shared" si="2"/>
        <v>0.89619537672556715</v>
      </c>
      <c r="F36">
        <f t="shared" si="2"/>
        <v>0.9381845358256522</v>
      </c>
      <c r="G36">
        <f t="shared" si="2"/>
        <v>1</v>
      </c>
      <c r="H36">
        <f t="shared" si="2"/>
        <v>0.85926587693602841</v>
      </c>
      <c r="I36">
        <f t="shared" si="2"/>
        <v>0.91204439443007967</v>
      </c>
      <c r="J36">
        <f t="shared" si="2"/>
        <v>1.1841750350052831</v>
      </c>
      <c r="K36">
        <f t="shared" si="2"/>
        <v>1.3057872537818591</v>
      </c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</row>
    <row r="37" spans="2:37" ht="13.5" customHeight="1" x14ac:dyDescent="0.25"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</row>
    <row r="38" spans="2:37" ht="13.5" customHeight="1" x14ac:dyDescent="0.25"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</row>
    <row r="39" spans="2:37" ht="13.5" customHeight="1" x14ac:dyDescent="0.25"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</row>
    <row r="40" spans="2:37" ht="13.5" customHeight="1" x14ac:dyDescent="0.25"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5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5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5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5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5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5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5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5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5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5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5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5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5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5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5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5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5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5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5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5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</sheetData>
  <mergeCells count="5">
    <mergeCell ref="A1:AK1"/>
    <mergeCell ref="A7:B7"/>
    <mergeCell ref="A8:B8"/>
    <mergeCell ref="A9:B9"/>
    <mergeCell ref="B33:G33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4296875" defaultRowHeight="15" customHeight="1" x14ac:dyDescent="0.25"/>
  <cols>
    <col min="2" max="2" width="34.54296875" customWidth="1"/>
    <col min="3" max="9" width="15.1796875" customWidth="1"/>
    <col min="10" max="38" width="13.08984375" customWidth="1"/>
  </cols>
  <sheetData>
    <row r="1" spans="2:38" ht="15.75" customHeight="1" x14ac:dyDescent="0.25"/>
    <row r="2" spans="2:38" ht="15.75" customHeight="1" x14ac:dyDescent="0.25"/>
    <row r="3" spans="2:38" ht="15.75" customHeight="1" x14ac:dyDescent="0.3">
      <c r="B3" s="75" t="s">
        <v>47</v>
      </c>
      <c r="C3" s="76"/>
      <c r="D3" s="76"/>
      <c r="E3" s="76"/>
      <c r="F3" s="76"/>
      <c r="G3" s="76"/>
      <c r="H3" s="76"/>
    </row>
    <row r="4" spans="2:38" ht="15.75" customHeight="1" x14ac:dyDescent="0.3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3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M5*Population!E$29</f>
        <v>29117761041.235195</v>
      </c>
      <c r="O5" s="14">
        <f>N5*Population!F$29</f>
        <v>29318925094.213257</v>
      </c>
      <c r="P5" s="14">
        <f>O5*Population!G$29</f>
        <v>29520089147.191319</v>
      </c>
      <c r="Q5" s="14">
        <f>P5*Population!H$29</f>
        <v>29721253200.16938</v>
      </c>
      <c r="R5" s="14">
        <f>Q5*Population!I$29</f>
        <v>30231176436.661072</v>
      </c>
      <c r="S5" s="14">
        <f>R5*Population!J$29</f>
        <v>30123581306.125458</v>
      </c>
      <c r="T5" s="14">
        <f>S5*Population!K$29</f>
        <v>30324745359.103523</v>
      </c>
      <c r="U5" s="14">
        <f>T5*Population!L$29</f>
        <v>30525909412.081589</v>
      </c>
      <c r="V5" s="14">
        <f>U5*Population!M$29</f>
        <v>30727073465.05965</v>
      </c>
      <c r="W5" s="14">
        <f>V5*Population!N$29</f>
        <v>31342689778.940025</v>
      </c>
      <c r="X5" s="14">
        <f>W5*Population!O$29</f>
        <v>31129401571.015774</v>
      </c>
      <c r="Y5" s="14">
        <f>X5*Population!P$29</f>
        <v>31330565623.993839</v>
      </c>
      <c r="Z5" s="14">
        <f>Y5*Population!Q$29</f>
        <v>31531729676.971855</v>
      </c>
      <c r="AA5" s="14">
        <f>Z5*Population!R$29</f>
        <v>31732893729.949917</v>
      </c>
      <c r="AB5" s="14">
        <f>AA5*Population!S$29</f>
        <v>32243193183.65033</v>
      </c>
      <c r="AC5" s="14">
        <f>AB5*Population!T$29</f>
        <v>32135221835.90604</v>
      </c>
      <c r="AD5" s="14">
        <f>AC5*Population!U$29</f>
        <v>32336385888.884102</v>
      </c>
      <c r="AE5" s="14">
        <f>AD5*Population!V$29</f>
        <v>32537549941.862167</v>
      </c>
      <c r="AF5" s="14">
        <f>AE5*Population!W$29</f>
        <v>32738713994.840233</v>
      </c>
      <c r="AG5" s="14">
        <f>AF5*Population!X$29</f>
        <v>32937210695.396919</v>
      </c>
      <c r="AH5" s="14">
        <f>AG5*Population!Y$29</f>
        <v>33141042100.79631</v>
      </c>
      <c r="AI5" s="14">
        <f>AH5*Population!Z$29</f>
        <v>33342206153.774372</v>
      </c>
      <c r="AJ5" s="14">
        <f>AI5*Population!AA$29</f>
        <v>33543370206.752434</v>
      </c>
      <c r="AK5" s="14">
        <f>AJ5*Population!AB$29</f>
        <v>33744534259.730495</v>
      </c>
      <c r="AL5" s="14">
        <f>AK5*Population!AC$29</f>
        <v>33432673367.887333</v>
      </c>
    </row>
    <row r="6" spans="2:38" ht="15.75" customHeight="1" x14ac:dyDescent="0.3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M6*Population!E$29</f>
        <v>789615989.12722051</v>
      </c>
      <c r="O6" s="14">
        <f>N6*Population!F$29</f>
        <v>795071159.68254471</v>
      </c>
      <c r="P6" s="14">
        <f>O6*Population!G$29</f>
        <v>800526330.23786891</v>
      </c>
      <c r="Q6" s="14">
        <f>P6*Population!H$29</f>
        <v>805981500.7931931</v>
      </c>
      <c r="R6" s="14">
        <f>Q6*Population!I$29</f>
        <v>819809608.66835344</v>
      </c>
      <c r="S6" s="14">
        <f>R6*Population!J$29</f>
        <v>816891841.9038403</v>
      </c>
      <c r="T6" s="14">
        <f>S6*Population!K$29</f>
        <v>822347012.45916462</v>
      </c>
      <c r="U6" s="14">
        <f>T6*Population!L$29</f>
        <v>827802183.01448894</v>
      </c>
      <c r="V6" s="14">
        <f>U6*Population!M$29</f>
        <v>833257353.56981313</v>
      </c>
      <c r="W6" s="14">
        <f>V6*Population!N$29</f>
        <v>849951648.29663348</v>
      </c>
      <c r="X6" s="14">
        <f>W6*Population!O$29</f>
        <v>844167694.68046165</v>
      </c>
      <c r="Y6" s="14">
        <f>X6*Population!P$29</f>
        <v>849622865.23578596</v>
      </c>
      <c r="Z6" s="14">
        <f>Y6*Population!Q$29</f>
        <v>855078035.79110897</v>
      </c>
      <c r="AA6" s="14">
        <f>Z6*Population!R$29</f>
        <v>860533206.34643328</v>
      </c>
      <c r="AB6" s="14">
        <f>AA6*Population!S$29</f>
        <v>874371516.48690414</v>
      </c>
      <c r="AC6" s="14">
        <f>AB6*Population!T$29</f>
        <v>871443547.45708179</v>
      </c>
      <c r="AD6" s="14">
        <f>AC6*Population!U$29</f>
        <v>876898718.01240599</v>
      </c>
      <c r="AE6" s="14">
        <f>AD6*Population!V$29</f>
        <v>882353888.56773031</v>
      </c>
      <c r="AF6" s="14">
        <f>AE6*Population!W$29</f>
        <v>887809059.12305462</v>
      </c>
      <c r="AG6" s="14">
        <f>AF6*Population!X$29</f>
        <v>893191896.3654716</v>
      </c>
      <c r="AH6" s="14">
        <f>AG6*Population!Y$29</f>
        <v>898719400.23370183</v>
      </c>
      <c r="AI6" s="14">
        <f>AH6*Population!Z$29</f>
        <v>904174570.78902602</v>
      </c>
      <c r="AJ6" s="14">
        <f>AI6*Population!AA$29</f>
        <v>909629741.34435022</v>
      </c>
      <c r="AK6" s="14">
        <f>AJ6*Population!AB$29</f>
        <v>915084911.89967442</v>
      </c>
      <c r="AL6" s="14">
        <f>AK6*Population!AC$29</f>
        <v>906627862.3952806</v>
      </c>
    </row>
    <row r="7" spans="2:38" ht="15.75" customHeight="1" x14ac:dyDescent="0.3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29907377030.362415</v>
      </c>
      <c r="O7" s="14">
        <f t="shared" si="2"/>
        <v>30113996253.895802</v>
      </c>
      <c r="P7" s="14">
        <f t="shared" si="2"/>
        <v>30320615477.429188</v>
      </c>
      <c r="Q7" s="14">
        <f t="shared" si="2"/>
        <v>30527234700.962574</v>
      </c>
      <c r="R7" s="14">
        <f t="shared" si="2"/>
        <v>31050986045.329426</v>
      </c>
      <c r="S7" s="14">
        <f t="shared" si="2"/>
        <v>30940473148.029297</v>
      </c>
      <c r="T7" s="14">
        <f t="shared" si="2"/>
        <v>31147092371.562687</v>
      </c>
      <c r="U7" s="14">
        <f t="shared" si="2"/>
        <v>31353711595.096077</v>
      </c>
      <c r="V7" s="14">
        <f t="shared" si="2"/>
        <v>31560330818.629463</v>
      </c>
      <c r="W7" s="14">
        <f t="shared" si="2"/>
        <v>32192641427.23666</v>
      </c>
      <c r="X7" s="14">
        <f t="shared" si="2"/>
        <v>31973569265.696236</v>
      </c>
      <c r="Y7" s="14">
        <f t="shared" si="2"/>
        <v>32180188489.229626</v>
      </c>
      <c r="Z7" s="14">
        <f t="shared" si="2"/>
        <v>32386807712.762962</v>
      </c>
      <c r="AA7" s="14">
        <f t="shared" si="2"/>
        <v>32593426936.296349</v>
      </c>
      <c r="AB7" s="14">
        <f t="shared" si="2"/>
        <v>33117564700.137234</v>
      </c>
      <c r="AC7" s="14">
        <f t="shared" si="2"/>
        <v>33006665383.363121</v>
      </c>
      <c r="AD7" s="14">
        <f t="shared" si="2"/>
        <v>33213284606.896507</v>
      </c>
      <c r="AE7" s="14">
        <f t="shared" si="2"/>
        <v>33419903830.429897</v>
      </c>
      <c r="AF7" s="14">
        <f t="shared" si="2"/>
        <v>33626523053.963287</v>
      </c>
      <c r="AG7" s="14">
        <f t="shared" si="2"/>
        <v>33830402591.76239</v>
      </c>
      <c r="AH7" s="14">
        <f t="shared" si="2"/>
        <v>34039761501.030014</v>
      </c>
      <c r="AI7" s="14">
        <f t="shared" si="2"/>
        <v>34246380724.563396</v>
      </c>
      <c r="AJ7" s="14">
        <f t="shared" si="2"/>
        <v>34452999948.096786</v>
      </c>
      <c r="AK7" s="14">
        <f t="shared" si="2"/>
        <v>34659619171.630173</v>
      </c>
      <c r="AL7" s="14">
        <f t="shared" si="2"/>
        <v>34339301230.282612</v>
      </c>
    </row>
    <row r="8" spans="2:38" ht="15.75" customHeight="1" x14ac:dyDescent="0.3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1.028876325525059</v>
      </c>
      <c r="O8" s="18">
        <f>O7/G7</f>
        <v>1.0359844589891221</v>
      </c>
      <c r="P8" s="18">
        <f>P7/G7</f>
        <v>1.0430925924531853</v>
      </c>
      <c r="Q8" s="18">
        <f>Q7/G7</f>
        <v>1.0502007259172483</v>
      </c>
      <c r="R8" s="18">
        <f>R7/G7</f>
        <v>1.0682188676664863</v>
      </c>
      <c r="S8" s="18">
        <f>S7/G7</f>
        <v>1.0644169928453728</v>
      </c>
      <c r="T8" s="18">
        <f>T7/G7</f>
        <v>1.0715251263094361</v>
      </c>
      <c r="U8" s="18">
        <f>U7/G7</f>
        <v>1.0786332597734993</v>
      </c>
      <c r="V8" s="18">
        <f>V7/G7</f>
        <v>1.0857413932375624</v>
      </c>
      <c r="W8" s="18">
        <f>W7/G7</f>
        <v>1.1074942007443465</v>
      </c>
      <c r="X8" s="18">
        <f>X7/G7</f>
        <v>1.0999576601656886</v>
      </c>
      <c r="Y8" s="18">
        <f>Y7/G7</f>
        <v>1.1070657936297519</v>
      </c>
      <c r="Z8" s="18">
        <f>Z7/G7</f>
        <v>1.1141739270938131</v>
      </c>
      <c r="AA8" s="18">
        <f>AA7/G7</f>
        <v>1.1212820605578764</v>
      </c>
      <c r="AB8" s="18">
        <f>AB7/G7</f>
        <v>1.1393134959452744</v>
      </c>
      <c r="AC8" s="18">
        <f>AC7/G7</f>
        <v>1.1354983274860024</v>
      </c>
      <c r="AD8" s="18">
        <f>AD7/G7</f>
        <v>1.1426064609500657</v>
      </c>
      <c r="AE8" s="18">
        <f>AE7/G7</f>
        <v>1.1497145944141289</v>
      </c>
      <c r="AF8" s="18">
        <f>AF7/G7</f>
        <v>1.1568227278781922</v>
      </c>
      <c r="AG8" s="18">
        <f>AG7/G7</f>
        <v>1.1638366104225399</v>
      </c>
      <c r="AH8" s="18">
        <f>AH7/G7</f>
        <v>1.1710389948063167</v>
      </c>
      <c r="AI8" s="18">
        <f>AI7/G7</f>
        <v>1.1781471282703797</v>
      </c>
      <c r="AJ8" s="18">
        <f>AJ7/G7</f>
        <v>1.185255261734443</v>
      </c>
      <c r="AK8" s="18">
        <f>AK7/G7</f>
        <v>1.192363395198506</v>
      </c>
      <c r="AL8" s="18">
        <f>AL7/G7</f>
        <v>1.1813437880240336</v>
      </c>
    </row>
    <row r="9" spans="2:38" ht="15.75" customHeight="1" x14ac:dyDescent="0.25"/>
    <row r="10" spans="2:38" ht="15.75" customHeight="1" x14ac:dyDescent="0.3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3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3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L12*Population!D$29</f>
        <v>17637220759.261257</v>
      </c>
      <c r="N12" s="14">
        <f>M12*Population!E$29</f>
        <v>17763560606.223503</v>
      </c>
      <c r="O12" s="14">
        <f>N12*Population!F$29</f>
        <v>17886282605.411865</v>
      </c>
      <c r="P12" s="14">
        <f>O12*Population!G$29</f>
        <v>18009004604.600227</v>
      </c>
      <c r="Q12" s="14">
        <f>P12*Population!H$29</f>
        <v>18131726603.788589</v>
      </c>
      <c r="R12" s="14">
        <f>Q12*Population!I$29</f>
        <v>18442810011.029766</v>
      </c>
      <c r="S12" s="14">
        <f>R12*Population!J$29</f>
        <v>18377170602.165283</v>
      </c>
      <c r="T12" s="14">
        <f>S12*Population!K$29</f>
        <v>18499892601.353645</v>
      </c>
      <c r="U12" s="14">
        <f>T12*Population!L$29</f>
        <v>18622614600.542007</v>
      </c>
      <c r="V12" s="14">
        <f>U12*Population!M$29</f>
        <v>18745336599.73037</v>
      </c>
      <c r="W12" s="14">
        <f>V12*Population!N$29</f>
        <v>19120899050.645039</v>
      </c>
      <c r="X12" s="14">
        <f>W12*Population!O$29</f>
        <v>18990780598.10709</v>
      </c>
      <c r="Y12" s="14">
        <f>X12*Population!P$29</f>
        <v>19113502597.295452</v>
      </c>
      <c r="Z12" s="14">
        <f>Y12*Population!Q$29</f>
        <v>19236224596.483788</v>
      </c>
      <c r="AA12" s="14">
        <f>Z12*Population!R$29</f>
        <v>19358946595.67215</v>
      </c>
      <c r="AB12" s="14">
        <f>AA12*Population!S$29</f>
        <v>19670259517.716293</v>
      </c>
      <c r="AC12" s="14">
        <f>AB12*Population!T$29</f>
        <v>19604390594.048874</v>
      </c>
      <c r="AD12" s="14">
        <f>AC12*Population!U$29</f>
        <v>19727112593.237236</v>
      </c>
      <c r="AE12" s="14">
        <f>AD12*Population!V$29</f>
        <v>19849834592.425598</v>
      </c>
      <c r="AF12" s="14">
        <f>AE12*Population!W$29</f>
        <v>19972556591.61396</v>
      </c>
      <c r="AG12" s="14">
        <f>AF12*Population!X$29</f>
        <v>20093651347.679882</v>
      </c>
      <c r="AH12" s="14">
        <f>AG12*Population!Y$29</f>
        <v>20218000589.990658</v>
      </c>
      <c r="AI12" s="14">
        <f>AH12*Population!Z$29</f>
        <v>20340722589.17902</v>
      </c>
      <c r="AJ12" s="14">
        <f>AI12*Population!AA$29</f>
        <v>20463444588.367382</v>
      </c>
      <c r="AK12" s="14">
        <f>AJ12*Population!AB$29</f>
        <v>20586166587.555744</v>
      </c>
      <c r="AL12" s="14">
        <f>AK12*Population!AC$29</f>
        <v>20395912953.523861</v>
      </c>
    </row>
    <row r="13" spans="2:38" ht="15.75" customHeight="1" x14ac:dyDescent="0.3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1.130591074311619</v>
      </c>
      <c r="N13" s="18">
        <f>N12/G12</f>
        <v>1.1386897824502245</v>
      </c>
      <c r="O13" s="18">
        <f>O12/G12</f>
        <v>1.1465565772699913</v>
      </c>
      <c r="P13" s="18">
        <f>P12/G12</f>
        <v>1.1544233720897581</v>
      </c>
      <c r="Q13" s="18">
        <f>Q12/G12</f>
        <v>1.1622901669095249</v>
      </c>
      <c r="R13" s="18">
        <f>R12/G12</f>
        <v>1.1822314109634466</v>
      </c>
      <c r="S13" s="18">
        <f>S12/G12</f>
        <v>1.1780237565490566</v>
      </c>
      <c r="T13" s="18">
        <f>T12/G12</f>
        <v>1.1858905513688234</v>
      </c>
      <c r="U13" s="18">
        <f>U12/G12</f>
        <v>1.1937573461885902</v>
      </c>
      <c r="V13" s="18">
        <f>V12/G12</f>
        <v>1.201624141008357</v>
      </c>
      <c r="W13" s="18">
        <f>W12/G12</f>
        <v>1.2256986570926307</v>
      </c>
      <c r="X13" s="18">
        <f>X12/G12</f>
        <v>1.2173577306478904</v>
      </c>
      <c r="Y13" s="18">
        <f>Y12/G12</f>
        <v>1.2252245254676573</v>
      </c>
      <c r="Z13" s="18">
        <f>Z12/G12</f>
        <v>1.2330913202874223</v>
      </c>
      <c r="AA13" s="18">
        <f>AA12/G12</f>
        <v>1.2409581151071891</v>
      </c>
      <c r="AB13" s="18">
        <f>AB12/G12</f>
        <v>1.2609140716484804</v>
      </c>
      <c r="AC13" s="18">
        <f>AC12/G12</f>
        <v>1.2566917047467228</v>
      </c>
      <c r="AD13" s="18">
        <f>AD12/G12</f>
        <v>1.2645584995664896</v>
      </c>
      <c r="AE13" s="18">
        <f>AE12/G12</f>
        <v>1.2724252943862564</v>
      </c>
      <c r="AF13" s="18">
        <f>AF12/G12</f>
        <v>1.280292089206023</v>
      </c>
      <c r="AG13" s="18">
        <f>AG12/G12</f>
        <v>1.2880545735692233</v>
      </c>
      <c r="AH13" s="18">
        <f>AH12/G12</f>
        <v>1.2960256788455551</v>
      </c>
      <c r="AI13" s="18">
        <f>AI12/G12</f>
        <v>1.3038924736653217</v>
      </c>
      <c r="AJ13" s="18">
        <f>AJ12/G12</f>
        <v>1.3117592684850885</v>
      </c>
      <c r="AK13" s="18">
        <f>AK12/G12</f>
        <v>1.3196260633048553</v>
      </c>
      <c r="AL13" s="18">
        <f>AL12/G12</f>
        <v>1.3074303175335809</v>
      </c>
    </row>
    <row r="14" spans="2:38" ht="15.75" customHeight="1" x14ac:dyDescent="0.25">
      <c r="B14" s="117" t="s">
        <v>266</v>
      </c>
    </row>
    <row r="15" spans="2:38" ht="15.75" customHeight="1" x14ac:dyDescent="0.25">
      <c r="B15" s="116" t="s">
        <v>268</v>
      </c>
    </row>
    <row r="16" spans="2:38" ht="15.75" customHeight="1" x14ac:dyDescent="0.3">
      <c r="B16" s="115" t="s">
        <v>267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5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5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5"/>
    <row r="20" spans="3:8" ht="15.75" customHeight="1" x14ac:dyDescent="0.25"/>
    <row r="21" spans="3:8" ht="15.75" customHeight="1" x14ac:dyDescent="0.25"/>
    <row r="22" spans="3:8" ht="15.75" customHeight="1" x14ac:dyDescent="0.25"/>
    <row r="23" spans="3:8" ht="15.75" customHeight="1" x14ac:dyDescent="0.25"/>
    <row r="24" spans="3:8" ht="15.75" customHeight="1" x14ac:dyDescent="0.25"/>
    <row r="25" spans="3:8" ht="15.75" customHeight="1" x14ac:dyDescent="0.25"/>
    <row r="26" spans="3:8" ht="15.75" customHeight="1" x14ac:dyDescent="0.25"/>
    <row r="27" spans="3:8" ht="15.75" customHeight="1" x14ac:dyDescent="0.25"/>
    <row r="28" spans="3:8" ht="15.75" customHeight="1" x14ac:dyDescent="0.25"/>
    <row r="29" spans="3:8" ht="15.75" customHeight="1" x14ac:dyDescent="0.25"/>
    <row r="30" spans="3:8" ht="15.75" customHeight="1" x14ac:dyDescent="0.25"/>
    <row r="31" spans="3:8" ht="15.75" customHeight="1" x14ac:dyDescent="0.25"/>
    <row r="32" spans="3:8" ht="15.75" customHeight="1" x14ac:dyDescent="0.25"/>
    <row r="33" spans="2:30" ht="15.75" customHeight="1" x14ac:dyDescent="0.25"/>
    <row r="34" spans="2:30" ht="15.75" customHeight="1" x14ac:dyDescent="0.25"/>
    <row r="35" spans="2:30" ht="15.75" customHeight="1" x14ac:dyDescent="0.25"/>
    <row r="36" spans="2:30" ht="15.75" customHeight="1" x14ac:dyDescent="0.25"/>
    <row r="37" spans="2:30" ht="15.75" customHeight="1" x14ac:dyDescent="0.25"/>
    <row r="38" spans="2:30" ht="15.75" customHeight="1" x14ac:dyDescent="0.25"/>
    <row r="39" spans="2:30" ht="15.75" customHeight="1" x14ac:dyDescent="0.25"/>
    <row r="40" spans="2:30" ht="15.75" customHeight="1" x14ac:dyDescent="0.25">
      <c r="B40" s="94" t="s">
        <v>247</v>
      </c>
      <c r="C40" s="94" t="s">
        <v>248</v>
      </c>
      <c r="D40" s="95" t="s">
        <v>98</v>
      </c>
      <c r="E40" s="96"/>
      <c r="F40" s="96"/>
      <c r="G40" s="96"/>
      <c r="H40" s="96"/>
      <c r="I40" s="96"/>
      <c r="J40" s="96"/>
      <c r="K40" s="96"/>
      <c r="L40" s="96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</row>
    <row r="41" spans="2:30" ht="15.75" customHeight="1" x14ac:dyDescent="0.25">
      <c r="B41" s="97"/>
      <c r="C41" s="97"/>
      <c r="D41" s="114">
        <v>2015</v>
      </c>
      <c r="E41" s="98">
        <v>2016</v>
      </c>
      <c r="F41" s="98">
        <v>2017</v>
      </c>
      <c r="G41" s="98">
        <v>2018</v>
      </c>
      <c r="H41" s="98">
        <v>2019</v>
      </c>
      <c r="I41" s="98">
        <v>2020</v>
      </c>
      <c r="J41" s="98">
        <v>2021</v>
      </c>
      <c r="K41" s="98">
        <v>2022</v>
      </c>
    </row>
    <row r="42" spans="2:30" ht="15.75" customHeight="1" x14ac:dyDescent="0.25">
      <c r="B42" s="99" t="s">
        <v>249</v>
      </c>
      <c r="C42" s="100"/>
      <c r="D42" s="101"/>
      <c r="E42" s="102"/>
      <c r="F42" s="102"/>
      <c r="G42" s="102"/>
      <c r="H42" s="103"/>
      <c r="I42" s="103"/>
      <c r="J42" s="103"/>
      <c r="K42" s="103"/>
    </row>
    <row r="43" spans="2:30" ht="15.75" customHeight="1" x14ac:dyDescent="0.25">
      <c r="B43" s="104" t="s">
        <v>250</v>
      </c>
      <c r="C43" s="105" t="s">
        <v>251</v>
      </c>
      <c r="D43" s="106">
        <v>320.60000000000002</v>
      </c>
      <c r="E43" s="107">
        <v>345.8</v>
      </c>
      <c r="F43" s="106">
        <v>386.4</v>
      </c>
      <c r="G43" s="107">
        <v>414.4</v>
      </c>
      <c r="H43" s="106">
        <v>418.7</v>
      </c>
      <c r="I43" s="107">
        <v>183.4</v>
      </c>
      <c r="J43" s="107">
        <v>147.5</v>
      </c>
      <c r="K43" s="107">
        <v>272.39999999999998</v>
      </c>
    </row>
    <row r="44" spans="2:30" ht="15.75" customHeight="1" x14ac:dyDescent="0.25">
      <c r="B44" s="104" t="s">
        <v>252</v>
      </c>
      <c r="C44" s="105" t="s">
        <v>253</v>
      </c>
      <c r="D44" s="113">
        <v>21463</v>
      </c>
      <c r="E44" s="109">
        <v>20837</v>
      </c>
      <c r="F44" s="108">
        <v>24792</v>
      </c>
      <c r="G44" s="109">
        <v>27045</v>
      </c>
      <c r="H44" s="108">
        <v>28085</v>
      </c>
      <c r="I44" s="109">
        <v>10194</v>
      </c>
      <c r="J44" s="109">
        <v>8489</v>
      </c>
      <c r="K44" s="109">
        <v>18459</v>
      </c>
    </row>
    <row r="45" spans="2:30" ht="15.75" customHeight="1" x14ac:dyDescent="0.25">
      <c r="B45" s="104" t="s">
        <v>254</v>
      </c>
      <c r="C45" s="110" t="s">
        <v>255</v>
      </c>
      <c r="D45" s="108">
        <v>67</v>
      </c>
      <c r="E45" s="109">
        <v>60</v>
      </c>
      <c r="F45" s="109">
        <v>64</v>
      </c>
      <c r="G45" s="109">
        <v>65</v>
      </c>
      <c r="H45" s="109">
        <v>67</v>
      </c>
      <c r="I45" s="109">
        <v>56</v>
      </c>
      <c r="J45" s="109">
        <v>58</v>
      </c>
      <c r="K45" s="109">
        <v>68</v>
      </c>
    </row>
    <row r="46" spans="2:30" ht="15.75" customHeight="1" x14ac:dyDescent="0.25">
      <c r="B46" s="99" t="s">
        <v>256</v>
      </c>
      <c r="C46" s="110"/>
      <c r="D46" s="111"/>
      <c r="E46" s="109"/>
      <c r="F46" s="111"/>
      <c r="G46" s="112"/>
      <c r="H46" s="111"/>
      <c r="I46" s="112"/>
      <c r="J46" s="112"/>
      <c r="K46" s="112"/>
    </row>
    <row r="47" spans="2:30" ht="15.75" customHeight="1" x14ac:dyDescent="0.25">
      <c r="B47" s="104" t="s">
        <v>250</v>
      </c>
      <c r="C47" s="110" t="s">
        <v>251</v>
      </c>
      <c r="D47" s="108">
        <v>5.3</v>
      </c>
      <c r="E47" s="109">
        <v>6</v>
      </c>
      <c r="F47" s="108">
        <v>6.9</v>
      </c>
      <c r="G47" s="109">
        <v>7.8</v>
      </c>
      <c r="H47" s="108">
        <v>8.1</v>
      </c>
      <c r="I47" s="109">
        <v>2.7</v>
      </c>
      <c r="J47" s="109">
        <v>2.2000000000000002</v>
      </c>
      <c r="K47" s="109">
        <v>4.7</v>
      </c>
    </row>
    <row r="48" spans="2:30" ht="15.75" customHeight="1" x14ac:dyDescent="0.25">
      <c r="B48" s="104" t="s">
        <v>252</v>
      </c>
      <c r="C48" s="110" t="s">
        <v>253</v>
      </c>
      <c r="D48" s="108">
        <v>833</v>
      </c>
      <c r="E48" s="109">
        <v>799</v>
      </c>
      <c r="F48" s="108">
        <v>862</v>
      </c>
      <c r="G48" s="109">
        <v>957</v>
      </c>
      <c r="H48" s="108">
        <v>983</v>
      </c>
      <c r="I48" s="109">
        <v>294</v>
      </c>
      <c r="J48" s="109">
        <v>210</v>
      </c>
      <c r="K48" s="109">
        <v>516</v>
      </c>
    </row>
    <row r="49" spans="2:30" ht="15.75" customHeight="1" x14ac:dyDescent="0.25">
      <c r="B49" s="104" t="s">
        <v>254</v>
      </c>
      <c r="C49" s="110" t="s">
        <v>255</v>
      </c>
      <c r="D49" s="108">
        <v>157</v>
      </c>
      <c r="E49" s="109">
        <v>133</v>
      </c>
      <c r="F49" s="108">
        <v>125</v>
      </c>
      <c r="G49" s="109">
        <v>123</v>
      </c>
      <c r="H49" s="108">
        <v>121</v>
      </c>
      <c r="I49" s="109">
        <v>109</v>
      </c>
      <c r="J49" s="109">
        <v>95</v>
      </c>
      <c r="K49" s="109">
        <v>110</v>
      </c>
    </row>
    <row r="50" spans="2:30" ht="15.75" customHeight="1" x14ac:dyDescent="0.25">
      <c r="B50" s="99" t="s">
        <v>50</v>
      </c>
      <c r="C50" s="110"/>
      <c r="D50" s="111"/>
      <c r="E50" s="109"/>
      <c r="F50" s="111"/>
      <c r="G50" s="112"/>
      <c r="H50" s="111"/>
      <c r="I50" s="112"/>
      <c r="J50" s="112"/>
      <c r="K50" s="112"/>
    </row>
    <row r="51" spans="2:30" ht="15.75" customHeight="1" x14ac:dyDescent="0.25">
      <c r="B51" s="104" t="s">
        <v>250</v>
      </c>
      <c r="C51" s="110" t="s">
        <v>251</v>
      </c>
      <c r="D51" s="108">
        <v>325.89999999999998</v>
      </c>
      <c r="E51" s="109">
        <v>351.8</v>
      </c>
      <c r="F51" s="108">
        <v>393.3</v>
      </c>
      <c r="G51" s="109">
        <v>422.2</v>
      </c>
      <c r="H51" s="108">
        <v>426.8</v>
      </c>
      <c r="I51" s="109">
        <v>186.1</v>
      </c>
      <c r="J51" s="109">
        <v>149.69999999999999</v>
      </c>
      <c r="K51" s="109">
        <v>277.10000000000002</v>
      </c>
    </row>
    <row r="52" spans="2:30" ht="15.75" customHeight="1" x14ac:dyDescent="0.25">
      <c r="B52" s="104" t="s">
        <v>252</v>
      </c>
      <c r="C52" s="110" t="s">
        <v>253</v>
      </c>
      <c r="D52" s="108" t="s">
        <v>257</v>
      </c>
      <c r="E52" s="109" t="s">
        <v>258</v>
      </c>
      <c r="F52" s="108" t="s">
        <v>259</v>
      </c>
      <c r="G52" s="109" t="s">
        <v>260</v>
      </c>
      <c r="H52" s="108" t="s">
        <v>261</v>
      </c>
      <c r="I52" s="109" t="s">
        <v>262</v>
      </c>
      <c r="J52" s="109" t="s">
        <v>263</v>
      </c>
      <c r="K52" s="109" t="s">
        <v>264</v>
      </c>
    </row>
    <row r="53" spans="2:30" ht="15.75" customHeight="1" x14ac:dyDescent="0.25">
      <c r="B53" s="104" t="s">
        <v>254</v>
      </c>
      <c r="C53" s="110" t="s">
        <v>255</v>
      </c>
      <c r="D53" s="108">
        <v>68</v>
      </c>
      <c r="E53" s="109">
        <v>62</v>
      </c>
      <c r="F53" s="108">
        <v>65</v>
      </c>
      <c r="G53" s="109">
        <v>66</v>
      </c>
      <c r="H53" s="108">
        <v>68</v>
      </c>
      <c r="I53" s="109">
        <v>56</v>
      </c>
      <c r="J53" s="109">
        <v>58</v>
      </c>
      <c r="K53" s="109">
        <v>68</v>
      </c>
    </row>
    <row r="54" spans="2:30" ht="15.75" customHeight="1" x14ac:dyDescent="0.25">
      <c r="B54" s="92" t="s">
        <v>265</v>
      </c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1"/>
      <c r="Z54" s="91"/>
      <c r="AA54" s="91"/>
      <c r="AB54" s="91"/>
      <c r="AC54" s="91"/>
      <c r="AD54" s="91"/>
    </row>
    <row r="55" spans="2:30" ht="15.75" customHeight="1" x14ac:dyDescent="0.25"/>
    <row r="56" spans="2:30" ht="15.75" customHeight="1" x14ac:dyDescent="0.25"/>
    <row r="57" spans="2:30" ht="15.75" customHeight="1" x14ac:dyDescent="0.25"/>
    <row r="58" spans="2:30" ht="15.75" customHeight="1" x14ac:dyDescent="0.25"/>
    <row r="59" spans="2:30" ht="15.75" customHeight="1" x14ac:dyDescent="0.25"/>
    <row r="60" spans="2:30" ht="15.75" customHeight="1" x14ac:dyDescent="0.25"/>
    <row r="61" spans="2:30" ht="15.75" customHeight="1" x14ac:dyDescent="0.25"/>
    <row r="62" spans="2:30" ht="15.75" customHeight="1" x14ac:dyDescent="0.25"/>
    <row r="63" spans="2:30" ht="15.75" customHeight="1" x14ac:dyDescent="0.25"/>
    <row r="64" spans="2:3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A3" workbookViewId="0">
      <selection activeCell="AA5" sqref="AA5"/>
    </sheetView>
  </sheetViews>
  <sheetFormatPr defaultColWidth="12.54296875" defaultRowHeight="15" customHeight="1" x14ac:dyDescent="0.25"/>
  <cols>
    <col min="2" max="2" width="49.1796875" customWidth="1"/>
    <col min="3" max="9" width="15.1796875" hidden="1" customWidth="1"/>
    <col min="10" max="17" width="12.54296875" hidden="1"/>
  </cols>
  <sheetData>
    <row r="1" spans="2:59" ht="15.75" customHeight="1" x14ac:dyDescent="0.25"/>
    <row r="2" spans="2:59" ht="15.75" customHeight="1" x14ac:dyDescent="0.25"/>
    <row r="3" spans="2:59" ht="15.75" customHeight="1" x14ac:dyDescent="0.3">
      <c r="B3" s="16" t="s">
        <v>55</v>
      </c>
      <c r="AB3" s="72"/>
    </row>
    <row r="4" spans="2:59" ht="15.75" customHeight="1" x14ac:dyDescent="0.3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5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AA5*Population!D29</f>
        <v>77883.950314829737</v>
      </c>
      <c r="AC5" s="22">
        <f>AB5*Population!E29</f>
        <v>78441.852633902527</v>
      </c>
      <c r="AD5" s="22">
        <f>AC5*Population!F29</f>
        <v>78983.778950853797</v>
      </c>
      <c r="AE5" s="22">
        <f>AD5*Population!G29</f>
        <v>79525.705267805068</v>
      </c>
      <c r="AF5" s="22">
        <f>AE5*Population!H29</f>
        <v>80067.631584756338</v>
      </c>
      <c r="AG5" s="22">
        <f>AF5*Population!I29</f>
        <v>81441.340343298551</v>
      </c>
      <c r="AH5" s="22">
        <f>AG5*Population!J29</f>
        <v>81151.484218658748</v>
      </c>
      <c r="AI5" s="22">
        <f>AH5*Population!K29</f>
        <v>81693.410535610034</v>
      </c>
      <c r="AJ5" s="22">
        <f>AI5*Population!L29</f>
        <v>82235.336852561304</v>
      </c>
      <c r="AK5" s="22">
        <f>AJ5*Population!M29</f>
        <v>82777.263169512575</v>
      </c>
      <c r="AL5" s="22">
        <f>AK5*Population!N29</f>
        <v>84435.704012681963</v>
      </c>
      <c r="AM5" s="22">
        <f>AL5*Population!O29</f>
        <v>83861.115803415116</v>
      </c>
      <c r="AN5" s="22">
        <f>AM5*Population!P29</f>
        <v>84403.042120366386</v>
      </c>
      <c r="AO5" s="22">
        <f>AN5*Population!Q29</f>
        <v>84944.968437317541</v>
      </c>
      <c r="AP5" s="22">
        <f>AO5*Population!R29</f>
        <v>85486.894754268811</v>
      </c>
      <c r="AQ5" s="22">
        <f>AP5*Population!S29</f>
        <v>86861.617023939267</v>
      </c>
      <c r="AR5" s="22">
        <f>AQ5*Population!T29</f>
        <v>86570.747388171352</v>
      </c>
      <c r="AS5" s="22">
        <f>AR5*Population!U29</f>
        <v>87112.673705122623</v>
      </c>
      <c r="AT5" s="22">
        <f>AS5*Population!V29</f>
        <v>87654.600022073908</v>
      </c>
      <c r="AU5" s="22">
        <f>AT5*Population!W29</f>
        <v>88196.526339025178</v>
      </c>
      <c r="AV5" s="22">
        <f>AU5*Population!X29</f>
        <v>88731.266936399188</v>
      </c>
      <c r="AW5" s="22">
        <f>AV5*Population!Y29</f>
        <v>89280.378972927603</v>
      </c>
      <c r="AX5" s="22">
        <f>AW5*Population!Z29</f>
        <v>89822.305289878874</v>
      </c>
      <c r="AY5" s="22">
        <f>AX5*Population!AA29</f>
        <v>90364.231606830144</v>
      </c>
      <c r="AZ5" s="22">
        <f>AY5*Population!AB29</f>
        <v>90906.157923781415</v>
      </c>
      <c r="BA5" s="22">
        <f>AZ5*Population!AC29</f>
        <v>90066.019628615264</v>
      </c>
    </row>
    <row r="6" spans="2:59" ht="15.75" customHeight="1" x14ac:dyDescent="0.25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AA6*Population!D29</f>
        <v>102456.8913853596</v>
      </c>
      <c r="AC6" s="22">
        <f>AB6*Population!E29</f>
        <v>103190.81585988638</v>
      </c>
      <c r="AD6" s="22">
        <f>AC6*Population!F29</f>
        <v>103903.72378982957</v>
      </c>
      <c r="AE6" s="22">
        <f>AD6*Population!G29</f>
        <v>104616.63171977276</v>
      </c>
      <c r="AF6" s="22">
        <f>AE6*Population!H29</f>
        <v>105329.53964971595</v>
      </c>
      <c r="AG6" s="22">
        <f>AF6*Population!I29</f>
        <v>107136.66330613219</v>
      </c>
      <c r="AH6" s="22">
        <f>AG6*Population!J29</f>
        <v>106755.35550960217</v>
      </c>
      <c r="AI6" s="22">
        <f>AH6*Population!K29</f>
        <v>107468.26343954538</v>
      </c>
      <c r="AJ6" s="22">
        <f>AI6*Population!L29</f>
        <v>108181.17136948858</v>
      </c>
      <c r="AK6" s="22">
        <f>AJ6*Population!M29</f>
        <v>108894.07929943177</v>
      </c>
      <c r="AL6" s="22">
        <f>AK6*Population!N29</f>
        <v>111075.77004124429</v>
      </c>
      <c r="AM6" s="22">
        <f>AL6*Population!O29</f>
        <v>110319.89515931817</v>
      </c>
      <c r="AN6" s="22">
        <f>AM6*Population!P29</f>
        <v>111032.80308926138</v>
      </c>
      <c r="AO6" s="22">
        <f>AN6*Population!Q29</f>
        <v>111745.71101920441</v>
      </c>
      <c r="AP6" s="22">
        <f>AO6*Population!R29</f>
        <v>112458.61894914761</v>
      </c>
      <c r="AQ6" s="22">
        <f>AP6*Population!S29</f>
        <v>114267.07588667203</v>
      </c>
      <c r="AR6" s="22">
        <f>AQ6*Population!T29</f>
        <v>113884.43480903401</v>
      </c>
      <c r="AS6" s="22">
        <f>AR6*Population!U29</f>
        <v>114597.34273897721</v>
      </c>
      <c r="AT6" s="22">
        <f>AS6*Population!V29</f>
        <v>115310.25066892042</v>
      </c>
      <c r="AU6" s="22">
        <f>AT6*Population!W29</f>
        <v>116023.15859886362</v>
      </c>
      <c r="AV6" s="22">
        <f>AU6*Population!X29</f>
        <v>116726.613663521</v>
      </c>
      <c r="AW6" s="22">
        <f>AV6*Population!Y29</f>
        <v>117448.97445874986</v>
      </c>
      <c r="AX6" s="22">
        <f>AW6*Population!Z29</f>
        <v>118161.88238869305</v>
      </c>
      <c r="AY6" s="22">
        <f>AX6*Population!AA29</f>
        <v>118874.79031863625</v>
      </c>
      <c r="AZ6" s="22">
        <f>AY6*Population!AB29</f>
        <v>119587.69824857946</v>
      </c>
      <c r="BA6" s="22">
        <f>AZ6*Population!AC29</f>
        <v>118482.49033721174</v>
      </c>
    </row>
    <row r="7" spans="2:59" ht="15.75" customHeight="1" x14ac:dyDescent="0.25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180340.84170018934</v>
      </c>
      <c r="AC7" s="22">
        <f t="shared" si="0"/>
        <v>181632.66849378892</v>
      </c>
      <c r="AD7" s="22">
        <f t="shared" si="0"/>
        <v>182887.50274068338</v>
      </c>
      <c r="AE7" s="22">
        <f t="shared" si="0"/>
        <v>184142.33698757784</v>
      </c>
      <c r="AF7" s="22">
        <f t="shared" si="0"/>
        <v>185397.17123447231</v>
      </c>
      <c r="AG7" s="22">
        <f t="shared" si="0"/>
        <v>188578.00364943076</v>
      </c>
      <c r="AH7" s="22">
        <f t="shared" si="0"/>
        <v>187906.83972826094</v>
      </c>
      <c r="AI7" s="22">
        <f t="shared" si="0"/>
        <v>189161.6739751554</v>
      </c>
      <c r="AJ7" s="22">
        <f t="shared" si="0"/>
        <v>190416.50822204989</v>
      </c>
      <c r="AK7" s="22">
        <f t="shared" si="0"/>
        <v>191671.34246894435</v>
      </c>
      <c r="AL7" s="22">
        <f t="shared" si="0"/>
        <v>195511.47405392624</v>
      </c>
      <c r="AM7" s="22">
        <f t="shared" si="0"/>
        <v>194181.0109627333</v>
      </c>
      <c r="AN7" s="22">
        <f t="shared" si="0"/>
        <v>195435.84520962776</v>
      </c>
      <c r="AO7" s="22">
        <f t="shared" si="0"/>
        <v>196690.67945652193</v>
      </c>
      <c r="AP7" s="22">
        <f t="shared" si="0"/>
        <v>197945.51370341642</v>
      </c>
      <c r="AQ7" s="22">
        <f t="shared" si="0"/>
        <v>201128.69291061128</v>
      </c>
      <c r="AR7" s="22">
        <f t="shared" si="0"/>
        <v>200455.18219720537</v>
      </c>
      <c r="AS7" s="22">
        <f t="shared" si="0"/>
        <v>201710.01644409983</v>
      </c>
      <c r="AT7" s="22">
        <f t="shared" si="0"/>
        <v>202964.85069099432</v>
      </c>
      <c r="AU7" s="22">
        <f t="shared" si="0"/>
        <v>204219.68493788881</v>
      </c>
      <c r="AV7" s="22">
        <f t="shared" si="0"/>
        <v>205457.88059992017</v>
      </c>
      <c r="AW7" s="22">
        <f t="shared" si="0"/>
        <v>206729.35343167745</v>
      </c>
      <c r="AX7" s="22">
        <f t="shared" si="0"/>
        <v>207984.18767857191</v>
      </c>
      <c r="AY7" s="22">
        <f t="shared" si="0"/>
        <v>209239.0219254664</v>
      </c>
      <c r="AZ7" s="22">
        <f t="shared" si="0"/>
        <v>210493.85617236089</v>
      </c>
      <c r="BA7" s="22">
        <f t="shared" si="0"/>
        <v>208548.50996582699</v>
      </c>
    </row>
    <row r="8" spans="2:59" ht="15.75" customHeight="1" x14ac:dyDescent="0.25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1088.6276450731605</v>
      </c>
      <c r="AC8" s="22">
        <f t="shared" si="1"/>
        <v>1096.4257586169392</v>
      </c>
      <c r="AD8" s="22">
        <f t="shared" si="1"/>
        <v>1104.0005666209124</v>
      </c>
      <c r="AE8" s="22">
        <f t="shared" si="1"/>
        <v>1111.5753746248856</v>
      </c>
      <c r="AF8" s="22">
        <f t="shared" si="1"/>
        <v>1119.1501826288588</v>
      </c>
      <c r="AG8" s="22">
        <f t="shared" si="1"/>
        <v>1138.3512802206362</v>
      </c>
      <c r="AH8" s="22">
        <f t="shared" si="1"/>
        <v>1134.2997986368036</v>
      </c>
      <c r="AI8" s="22">
        <f t="shared" si="1"/>
        <v>1141.8746066407771</v>
      </c>
      <c r="AJ8" s="22">
        <f t="shared" si="1"/>
        <v>1149.4494146447505</v>
      </c>
      <c r="AK8" s="22">
        <f t="shared" si="1"/>
        <v>1157.0242226487237</v>
      </c>
      <c r="AL8" s="22">
        <f t="shared" si="1"/>
        <v>1180.2051802438968</v>
      </c>
      <c r="AM8" s="22">
        <f t="shared" si="1"/>
        <v>1172.1738386566703</v>
      </c>
      <c r="AN8" s="22">
        <f t="shared" si="1"/>
        <v>1179.7486466606438</v>
      </c>
      <c r="AO8" s="22">
        <f t="shared" si="1"/>
        <v>1187.3234546646154</v>
      </c>
      <c r="AP8" s="22">
        <f t="shared" si="1"/>
        <v>1194.8982626685888</v>
      </c>
      <c r="AQ8" s="22">
        <f t="shared" si="1"/>
        <v>1214.1135266737072</v>
      </c>
      <c r="AR8" s="22">
        <f t="shared" si="1"/>
        <v>1210.0478786765354</v>
      </c>
      <c r="AS8" s="22">
        <f t="shared" si="1"/>
        <v>1217.6226866805087</v>
      </c>
      <c r="AT8" s="22">
        <f t="shared" si="1"/>
        <v>1225.1974946844821</v>
      </c>
      <c r="AU8" s="22">
        <f t="shared" si="1"/>
        <v>1232.7723026884555</v>
      </c>
      <c r="AV8" s="22">
        <f t="shared" si="1"/>
        <v>1240.2466718606806</v>
      </c>
      <c r="AW8" s="22">
        <f t="shared" si="1"/>
        <v>1247.9219186964003</v>
      </c>
      <c r="AX8" s="22">
        <f t="shared" si="1"/>
        <v>1255.4967267003735</v>
      </c>
      <c r="AY8" s="22">
        <f t="shared" si="1"/>
        <v>1263.071534704347</v>
      </c>
      <c r="AZ8" s="22">
        <f t="shared" si="1"/>
        <v>1270.6463427083204</v>
      </c>
      <c r="BA8" s="22">
        <f t="shared" si="1"/>
        <v>1258.9032586697549</v>
      </c>
    </row>
    <row r="9" spans="2:59" ht="15.75" customHeight="1" x14ac:dyDescent="0.25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5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3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0.98728179444329123</v>
      </c>
      <c r="AC11" s="17">
        <f t="shared" si="3"/>
        <v>0.99435394217683248</v>
      </c>
      <c r="AD11" s="17">
        <f t="shared" si="3"/>
        <v>1.0012235730121062</v>
      </c>
      <c r="AE11" s="17">
        <f t="shared" si="3"/>
        <v>1.0080932038473802</v>
      </c>
      <c r="AF11" s="17">
        <f t="shared" si="3"/>
        <v>1.014962834682654</v>
      </c>
      <c r="AG11" s="17">
        <f t="shared" si="3"/>
        <v>1.0323764050356434</v>
      </c>
      <c r="AH11" s="17">
        <f t="shared" si="3"/>
        <v>1.0287020963532001</v>
      </c>
      <c r="AI11" s="17">
        <f t="shared" si="3"/>
        <v>1.0355717271884739</v>
      </c>
      <c r="AJ11" s="17">
        <f t="shared" si="3"/>
        <v>1.0424413580237479</v>
      </c>
      <c r="AK11" s="17">
        <f t="shared" si="3"/>
        <v>1.0493109888590217</v>
      </c>
      <c r="AL11" s="17">
        <f t="shared" si="3"/>
        <v>1.0703339139289967</v>
      </c>
      <c r="AM11" s="17">
        <f t="shared" si="3"/>
        <v>1.0630502505295696</v>
      </c>
      <c r="AN11" s="17">
        <f t="shared" si="3"/>
        <v>1.0699198813648434</v>
      </c>
      <c r="AO11" s="17">
        <f t="shared" si="3"/>
        <v>1.0767895122001157</v>
      </c>
      <c r="AP11" s="17">
        <f t="shared" si="3"/>
        <v>1.0836591430353897</v>
      </c>
      <c r="AQ11" s="17">
        <f t="shared" si="3"/>
        <v>1.1010855609786891</v>
      </c>
      <c r="AR11" s="17">
        <f t="shared" si="3"/>
        <v>1.0973984047059375</v>
      </c>
      <c r="AS11" s="17">
        <f t="shared" si="3"/>
        <v>1.1042680355412113</v>
      </c>
      <c r="AT11" s="17">
        <f t="shared" si="3"/>
        <v>1.1111376663764854</v>
      </c>
      <c r="AU11" s="17">
        <f t="shared" si="3"/>
        <v>1.1180072972117594</v>
      </c>
      <c r="AV11" s="17">
        <f t="shared" si="3"/>
        <v>1.1247858395738632</v>
      </c>
      <c r="AW11" s="17">
        <f t="shared" si="3"/>
        <v>1.1317465588823055</v>
      </c>
      <c r="AX11" s="17">
        <f t="shared" si="3"/>
        <v>1.1386161897175793</v>
      </c>
      <c r="AY11" s="17">
        <f t="shared" si="3"/>
        <v>1.1454858205528533</v>
      </c>
      <c r="AZ11" s="17">
        <f t="shared" si="3"/>
        <v>1.1523554513881273</v>
      </c>
      <c r="BA11" s="17">
        <f t="shared" si="3"/>
        <v>1.1417055904054823</v>
      </c>
    </row>
    <row r="12" spans="2:59" ht="15.75" customHeight="1" x14ac:dyDescent="0.3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1.1089208974973621</v>
      </c>
      <c r="AC12" s="17">
        <f t="shared" si="5"/>
        <v>1.1168643767107458</v>
      </c>
      <c r="AD12" s="17">
        <f t="shared" si="5"/>
        <v>1.1245803877161173</v>
      </c>
      <c r="AE12" s="17">
        <f t="shared" si="5"/>
        <v>1.1322963987214889</v>
      </c>
      <c r="AF12" s="17">
        <f t="shared" si="5"/>
        <v>1.1400124097268602</v>
      </c>
      <c r="AG12" s="17">
        <f t="shared" si="5"/>
        <v>1.1595714375273873</v>
      </c>
      <c r="AH12" s="17">
        <f t="shared" si="5"/>
        <v>1.1554444317376018</v>
      </c>
      <c r="AI12" s="17">
        <f t="shared" si="5"/>
        <v>1.1631604427429734</v>
      </c>
      <c r="AJ12" s="17">
        <f t="shared" si="5"/>
        <v>1.1708764537483451</v>
      </c>
      <c r="AK12" s="17">
        <f t="shared" si="5"/>
        <v>1.1785924647537167</v>
      </c>
      <c r="AL12" s="17">
        <f t="shared" si="5"/>
        <v>1.2022055416562054</v>
      </c>
      <c r="AM12" s="17">
        <f t="shared" si="5"/>
        <v>1.1940244867644598</v>
      </c>
      <c r="AN12" s="17">
        <f t="shared" si="5"/>
        <v>1.2017404977698316</v>
      </c>
      <c r="AO12" s="17">
        <f t="shared" si="5"/>
        <v>1.2094565087752016</v>
      </c>
      <c r="AP12" s="17">
        <f t="shared" si="5"/>
        <v>1.2171725197805732</v>
      </c>
      <c r="AQ12" s="17">
        <f t="shared" si="5"/>
        <v>1.2367459780724326</v>
      </c>
      <c r="AR12" s="17">
        <f t="shared" si="5"/>
        <v>1.2326045417913165</v>
      </c>
      <c r="AS12" s="17">
        <f t="shared" si="5"/>
        <v>1.2403205527966881</v>
      </c>
      <c r="AT12" s="17">
        <f t="shared" si="5"/>
        <v>1.2480365638020596</v>
      </c>
      <c r="AU12" s="17">
        <f t="shared" si="5"/>
        <v>1.2557525748074314</v>
      </c>
      <c r="AV12" s="17">
        <f t="shared" si="5"/>
        <v>1.2633662746874612</v>
      </c>
      <c r="AW12" s="17">
        <f t="shared" si="5"/>
        <v>1.2711845968181728</v>
      </c>
      <c r="AX12" s="17">
        <f t="shared" si="5"/>
        <v>1.2789006078235443</v>
      </c>
      <c r="AY12" s="17">
        <f t="shared" si="5"/>
        <v>1.2866166188289161</v>
      </c>
      <c r="AZ12" s="17">
        <f t="shared" si="5"/>
        <v>1.2943326298342879</v>
      </c>
      <c r="BA12" s="17">
        <f t="shared" si="5"/>
        <v>1.2823706414075122</v>
      </c>
    </row>
    <row r="13" spans="2:59" ht="15.75" customHeight="1" x14ac:dyDescent="0.25">
      <c r="B13" s="3" t="s">
        <v>64</v>
      </c>
    </row>
    <row r="14" spans="2:59" ht="15.75" customHeight="1" x14ac:dyDescent="0.25">
      <c r="B14" s="15" t="s">
        <v>21</v>
      </c>
    </row>
    <row r="15" spans="2:59" ht="15.75" customHeight="1" x14ac:dyDescent="0.3">
      <c r="B15" s="9" t="s">
        <v>65</v>
      </c>
    </row>
    <row r="16" spans="2:5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4296875" defaultRowHeight="15" customHeight="1" x14ac:dyDescent="0.25"/>
  <cols>
    <col min="1" max="1" width="25.453125" customWidth="1"/>
    <col min="3" max="7" width="17.81640625" customWidth="1"/>
  </cols>
  <sheetData>
    <row r="1" spans="1:57" ht="15" customHeight="1" x14ac:dyDescent="0.3">
      <c r="A1" s="83" t="s">
        <v>66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</row>
    <row r="2" spans="1:57" ht="15.75" customHeight="1" x14ac:dyDescent="0.3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3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K3*Population!D$29</f>
        <v>27757.966211908879</v>
      </c>
      <c r="M3" s="26">
        <f>L3*Population!E$29</f>
        <v>27956.803503286221</v>
      </c>
      <c r="N3" s="26">
        <f>M3*Population!F$29</f>
        <v>28149.946921596031</v>
      </c>
      <c r="O3" s="26">
        <f>N3*Population!G$29</f>
        <v>28343.090339905837</v>
      </c>
      <c r="P3" s="26">
        <f>O3*Population!H$29</f>
        <v>28536.233758215647</v>
      </c>
      <c r="Q3" s="26">
        <f>P3*Population!I$29</f>
        <v>29025.825787773469</v>
      </c>
      <c r="R3" s="26">
        <f>Q3*Population!J$29</f>
        <v>28922.520594835223</v>
      </c>
      <c r="S3" s="26">
        <f>R3*Population!K$29</f>
        <v>29115.664013145037</v>
      </c>
      <c r="T3" s="26">
        <f>S3*Population!L$29</f>
        <v>29308.807431454847</v>
      </c>
      <c r="U3" s="26">
        <f>T3*Population!M$29</f>
        <v>29501.950849764653</v>
      </c>
      <c r="V3" s="26">
        <f>U3*Population!N$29</f>
        <v>30093.021856089559</v>
      </c>
      <c r="W3" s="26">
        <f>V3*Population!O$29</f>
        <v>29888.237686384269</v>
      </c>
      <c r="X3" s="26">
        <f>W3*Population!P$29</f>
        <v>30081.381104694079</v>
      </c>
      <c r="Y3" s="26">
        <f>X3*Population!Q$29</f>
        <v>30274.524523003845</v>
      </c>
      <c r="Z3" s="26">
        <f>Y3*Population!R$29</f>
        <v>30467.667941313655</v>
      </c>
      <c r="AA3" s="26">
        <f>Z3*Population!S$29</f>
        <v>30957.621187881392</v>
      </c>
      <c r="AB3" s="26">
        <f>AA3*Population!T$29</f>
        <v>30853.954777933272</v>
      </c>
      <c r="AC3" s="26">
        <f>AB3*Population!U$29</f>
        <v>31047.098196243081</v>
      </c>
      <c r="AD3" s="26">
        <f>AC3*Population!V$29</f>
        <v>31240.241614552895</v>
      </c>
      <c r="AE3" s="26">
        <f>AD3*Population!W$29</f>
        <v>31433.385032862705</v>
      </c>
      <c r="AF3" s="26">
        <f>AE3*Population!X$29</f>
        <v>31623.967449060685</v>
      </c>
      <c r="AG3" s="26">
        <f>AF3*Population!Y$29</f>
        <v>31819.671869482281</v>
      </c>
      <c r="AH3" s="26">
        <f>AG3*Population!Z$29</f>
        <v>32012.815287792087</v>
      </c>
      <c r="AI3" s="26">
        <f>AH3*Population!AA$29</f>
        <v>32205.958706101897</v>
      </c>
      <c r="AJ3" s="26">
        <f>AI3*Population!AB$29</f>
        <v>32399.102124411707</v>
      </c>
      <c r="AK3" s="26">
        <f>AJ3*Population!AC$29</f>
        <v>32099.675473397161</v>
      </c>
    </row>
    <row r="4" spans="1:57" ht="15.75" customHeight="1" x14ac:dyDescent="0.3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K4*Population!D$29</f>
        <v>26933.532141985885</v>
      </c>
      <c r="M4" s="26">
        <f>L4*Population!E$29</f>
        <v>27126.463804826493</v>
      </c>
      <c r="N4" s="26">
        <f>M4*Population!F$29</f>
        <v>27313.870707239555</v>
      </c>
      <c r="O4" s="26">
        <f>N4*Population!G$29</f>
        <v>27501.277609652614</v>
      </c>
      <c r="P4" s="26">
        <f>O4*Population!H$29</f>
        <v>27688.684512065676</v>
      </c>
      <c r="Q4" s="26">
        <f>P4*Population!I$29</f>
        <v>28163.735261961694</v>
      </c>
      <c r="R4" s="26">
        <f>Q4*Population!J$29</f>
        <v>28063.498316891757</v>
      </c>
      <c r="S4" s="26">
        <f>R4*Population!K$29</f>
        <v>28250.905219304823</v>
      </c>
      <c r="T4" s="26">
        <f>S4*Population!L$29</f>
        <v>28438.312121717885</v>
      </c>
      <c r="U4" s="26">
        <f>T4*Population!M$29</f>
        <v>28625.719024130944</v>
      </c>
      <c r="V4" s="26">
        <f>U4*Population!N$29</f>
        <v>29199.234743024568</v>
      </c>
      <c r="W4" s="26">
        <f>V4*Population!O$29</f>
        <v>29000.532828957068</v>
      </c>
      <c r="X4" s="26">
        <f>W4*Population!P$29</f>
        <v>29187.93973137013</v>
      </c>
      <c r="Y4" s="26">
        <f>X4*Population!Q$29</f>
        <v>29375.346633783149</v>
      </c>
      <c r="Z4" s="26">
        <f>Y4*Population!R$29</f>
        <v>29562.753536196211</v>
      </c>
      <c r="AA4" s="26">
        <f>Z4*Population!S$29</f>
        <v>30038.154774664505</v>
      </c>
      <c r="AB4" s="26">
        <f>AA4*Population!T$29</f>
        <v>29937.567341022335</v>
      </c>
      <c r="AC4" s="26">
        <f>AB4*Population!U$29</f>
        <v>30124.974243435398</v>
      </c>
      <c r="AD4" s="26">
        <f>AC4*Population!V$29</f>
        <v>30312.381145848463</v>
      </c>
      <c r="AE4" s="26">
        <f>AD4*Population!W$29</f>
        <v>30499.788048261526</v>
      </c>
      <c r="AF4" s="26">
        <f>AE4*Population!X$29</f>
        <v>30684.710012398918</v>
      </c>
      <c r="AG4" s="26">
        <f>AF4*Population!Y$29</f>
        <v>30874.601853087606</v>
      </c>
      <c r="AH4" s="26">
        <f>AG4*Population!Z$29</f>
        <v>31062.008755500665</v>
      </c>
      <c r="AI4" s="26">
        <f>AH4*Population!AA$29</f>
        <v>31249.415657913727</v>
      </c>
      <c r="AJ4" s="26">
        <f>AI4*Population!AB$29</f>
        <v>31436.822560326789</v>
      </c>
      <c r="AK4" s="26">
        <f>AJ4*Population!AC$29</f>
        <v>31146.289123269446</v>
      </c>
    </row>
    <row r="5" spans="1:57" ht="15.75" customHeight="1" x14ac:dyDescent="0.3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3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3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3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3">
      <c r="A9" s="83" t="s">
        <v>72</v>
      </c>
      <c r="B9" s="84"/>
      <c r="C9" s="84"/>
      <c r="D9" s="84"/>
      <c r="E9" s="84"/>
      <c r="F9" s="84"/>
      <c r="G9" s="84"/>
      <c r="H9" s="84"/>
      <c r="I9" s="82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3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3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K11*Population!D$29</f>
        <v>1063220.4275245992</v>
      </c>
      <c r="M11" s="26">
        <f>L11*Population!E$29</f>
        <v>1070836.5427807432</v>
      </c>
      <c r="N11" s="26">
        <f>M11*Population!F$29</f>
        <v>1078234.5641711149</v>
      </c>
      <c r="O11" s="26">
        <f>N11*Population!G$29</f>
        <v>1085632.5855614867</v>
      </c>
      <c r="P11" s="26">
        <f>O11*Population!H$29</f>
        <v>1093030.6069518584</v>
      </c>
      <c r="Q11" s="26">
        <f>P11*Population!I$29</f>
        <v>1111783.5747667616</v>
      </c>
      <c r="R11" s="26">
        <f>Q11*Population!J$29</f>
        <v>1107826.6497326</v>
      </c>
      <c r="S11" s="26">
        <f>R11*Population!K$29</f>
        <v>1115224.6711229719</v>
      </c>
      <c r="T11" s="26">
        <f>S11*Population!L$29</f>
        <v>1122622.6925133436</v>
      </c>
      <c r="U11" s="26">
        <f>T11*Population!M$29</f>
        <v>1130020.7139037154</v>
      </c>
      <c r="V11" s="26">
        <f>U11*Population!N$29</f>
        <v>1152660.6567311026</v>
      </c>
      <c r="W11" s="26">
        <f>V11*Population!O$29</f>
        <v>1144816.7566844588</v>
      </c>
      <c r="X11" s="26">
        <f>W11*Population!P$29</f>
        <v>1152214.7780748305</v>
      </c>
      <c r="Y11" s="26">
        <f>X11*Population!Q$29</f>
        <v>1159612.7994652006</v>
      </c>
      <c r="Z11" s="26">
        <f>Y11*Population!R$29</f>
        <v>1167010.8208555724</v>
      </c>
      <c r="AA11" s="26">
        <f>Z11*Population!S$29</f>
        <v>1185777.624457319</v>
      </c>
      <c r="AB11" s="26">
        <f>AA11*Population!T$29</f>
        <v>1181806.8636363158</v>
      </c>
      <c r="AC11" s="26">
        <f>AB11*Population!U$29</f>
        <v>1189204.8850266875</v>
      </c>
      <c r="AD11" s="26">
        <f>AC11*Population!V$29</f>
        <v>1196602.9064170595</v>
      </c>
      <c r="AE11" s="26">
        <f>AD11*Population!W$29</f>
        <v>1204000.9278074312</v>
      </c>
      <c r="AF11" s="26">
        <f>AE11*Population!X$29</f>
        <v>1211300.8544836785</v>
      </c>
      <c r="AG11" s="26">
        <f>AF11*Population!Y$29</f>
        <v>1218796.970588173</v>
      </c>
      <c r="AH11" s="26">
        <f>AG11*Population!Z$29</f>
        <v>1226194.9919785447</v>
      </c>
      <c r="AI11" s="26">
        <f>AH11*Population!AA$29</f>
        <v>1233593.0133689165</v>
      </c>
      <c r="AJ11" s="26">
        <f>AI11*Population!AB$29</f>
        <v>1240991.0347592882</v>
      </c>
      <c r="AK11" s="26">
        <f>AJ11*Population!AC$29</f>
        <v>1229522.0197214587</v>
      </c>
    </row>
    <row r="12" spans="1:57" ht="15.75" customHeight="1" x14ac:dyDescent="0.3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3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3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3">
      <c r="A16" s="85" t="s">
        <v>74</v>
      </c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</row>
    <row r="17" spans="1:57" ht="15.75" customHeight="1" x14ac:dyDescent="0.25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5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5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5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0.97568229695494801</v>
      </c>
      <c r="M20" s="29">
        <f t="shared" si="5"/>
        <v>0.98267135457142829</v>
      </c>
      <c r="N20" s="29">
        <f t="shared" si="5"/>
        <v>0.98946027464502495</v>
      </c>
      <c r="O20" s="29">
        <f t="shared" si="5"/>
        <v>0.9962491947186215</v>
      </c>
      <c r="P20" s="29">
        <f t="shared" si="5"/>
        <v>1.003038114792218</v>
      </c>
      <c r="Q20" s="29">
        <f t="shared" si="5"/>
        <v>1.0202470944531585</v>
      </c>
      <c r="R20" s="29">
        <f t="shared" si="5"/>
        <v>1.0166159549394098</v>
      </c>
      <c r="S20" s="29">
        <f t="shared" si="5"/>
        <v>1.0234048750130067</v>
      </c>
      <c r="T20" s="29">
        <f t="shared" si="5"/>
        <v>1.0301937950866034</v>
      </c>
      <c r="U20" s="29">
        <f t="shared" si="5"/>
        <v>1.0369827151601998</v>
      </c>
      <c r="V20" s="29">
        <f t="shared" si="5"/>
        <v>1.0577586435085504</v>
      </c>
      <c r="W20" s="29">
        <f t="shared" si="5"/>
        <v>1.0505605553073931</v>
      </c>
      <c r="X20" s="29">
        <f t="shared" si="5"/>
        <v>1.0573494753809898</v>
      </c>
      <c r="Y20" s="29">
        <f t="shared" si="5"/>
        <v>1.0641383954545849</v>
      </c>
      <c r="Z20" s="29">
        <f t="shared" si="5"/>
        <v>1.0709273155281813</v>
      </c>
      <c r="AA20" s="29">
        <f t="shared" si="5"/>
        <v>1.0881489918340865</v>
      </c>
      <c r="AB20" s="29">
        <f t="shared" si="5"/>
        <v>1.0845051556753746</v>
      </c>
      <c r="AC20" s="29">
        <f t="shared" si="5"/>
        <v>1.0912940757489713</v>
      </c>
      <c r="AD20" s="29">
        <f t="shared" si="5"/>
        <v>1.098082995822568</v>
      </c>
      <c r="AE20" s="29">
        <f t="shared" si="5"/>
        <v>1.1048719158961646</v>
      </c>
      <c r="AF20" s="29">
        <f t="shared" si="5"/>
        <v>1.1115708176880219</v>
      </c>
      <c r="AG20" s="29">
        <f t="shared" si="5"/>
        <v>1.1184497560433564</v>
      </c>
      <c r="AH20" s="29">
        <f t="shared" si="5"/>
        <v>1.1252386761169531</v>
      </c>
      <c r="AI20" s="29">
        <f t="shared" si="5"/>
        <v>1.1320275961905497</v>
      </c>
      <c r="AJ20" s="29">
        <f t="shared" si="5"/>
        <v>1.1388165162641462</v>
      </c>
      <c r="AK20" s="29">
        <f t="shared" si="5"/>
        <v>1.128291779674977</v>
      </c>
    </row>
    <row r="21" spans="1:57" ht="15.75" customHeight="1" x14ac:dyDescent="0.3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1.1872553706021467</v>
      </c>
      <c r="M21" s="28">
        <f t="shared" si="6"/>
        <v>1.1957599793426261</v>
      </c>
      <c r="N21" s="28">
        <f t="shared" si="6"/>
        <v>1.2040210514591558</v>
      </c>
      <c r="O21" s="28">
        <f t="shared" si="6"/>
        <v>1.2122821235756858</v>
      </c>
      <c r="P21" s="28">
        <f t="shared" si="6"/>
        <v>1.2205431956922155</v>
      </c>
      <c r="Q21" s="28">
        <f t="shared" si="6"/>
        <v>1.2414838785239117</v>
      </c>
      <c r="R21" s="28">
        <f t="shared" si="6"/>
        <v>1.2370653399252731</v>
      </c>
      <c r="S21" s="28">
        <f t="shared" si="6"/>
        <v>1.2453264120418033</v>
      </c>
      <c r="T21" s="28">
        <f t="shared" si="6"/>
        <v>1.253587484158333</v>
      </c>
      <c r="U21" s="28">
        <f t="shared" si="6"/>
        <v>1.2618485562748629</v>
      </c>
      <c r="V21" s="28">
        <f t="shared" si="6"/>
        <v>1.2871296673371493</v>
      </c>
      <c r="W21" s="28">
        <f t="shared" si="6"/>
        <v>1.2783707005079226</v>
      </c>
      <c r="X21" s="28">
        <f t="shared" si="6"/>
        <v>1.2866317726244523</v>
      </c>
      <c r="Y21" s="28">
        <f t="shared" si="6"/>
        <v>1.2948928447409804</v>
      </c>
      <c r="Z21" s="28">
        <f t="shared" si="6"/>
        <v>1.3031539168575101</v>
      </c>
      <c r="AA21" s="28">
        <f t="shared" si="6"/>
        <v>1.3241100495543623</v>
      </c>
      <c r="AB21" s="28">
        <f t="shared" si="6"/>
        <v>1.3196760610905698</v>
      </c>
      <c r="AC21" s="28">
        <f t="shared" si="6"/>
        <v>1.3279371332070997</v>
      </c>
      <c r="AD21" s="28">
        <f t="shared" si="6"/>
        <v>1.3361982053236297</v>
      </c>
      <c r="AE21" s="28">
        <f t="shared" si="6"/>
        <v>1.3444592774401596</v>
      </c>
      <c r="AF21" s="28">
        <f t="shared" si="6"/>
        <v>1.3526108111456911</v>
      </c>
      <c r="AG21" s="28">
        <f t="shared" si="6"/>
        <v>1.3609814216732175</v>
      </c>
      <c r="AH21" s="28">
        <f t="shared" si="6"/>
        <v>1.3692424937897472</v>
      </c>
      <c r="AI21" s="28">
        <f t="shared" si="6"/>
        <v>1.3775035659062771</v>
      </c>
      <c r="AJ21" s="28">
        <f t="shared" si="6"/>
        <v>1.3857646380228068</v>
      </c>
      <c r="AK21" s="28">
        <f t="shared" si="6"/>
        <v>1.3729576514876796</v>
      </c>
    </row>
    <row r="22" spans="1:57" ht="15.75" customHeight="1" x14ac:dyDescent="0.3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3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3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3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3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3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ht="14" x14ac:dyDescent="0.3">
      <c r="A29" s="83" t="s">
        <v>66</v>
      </c>
      <c r="B29" s="84"/>
      <c r="C29" s="84"/>
      <c r="D29" s="84"/>
      <c r="E29" s="82"/>
      <c r="F29" s="26"/>
      <c r="G29" s="83" t="s">
        <v>79</v>
      </c>
      <c r="H29" s="84"/>
      <c r="I29" s="84"/>
      <c r="J29" s="84"/>
      <c r="K29" s="84"/>
      <c r="L29" s="84"/>
      <c r="M29" s="84"/>
      <c r="N29" s="84"/>
      <c r="O29" s="82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3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3">
      <c r="A31" s="32"/>
      <c r="B31" s="32"/>
      <c r="C31" s="32"/>
      <c r="D31" s="32"/>
      <c r="E31" s="32"/>
      <c r="F31" s="26"/>
      <c r="G31" s="87" t="s">
        <v>40</v>
      </c>
      <c r="H31" s="81" t="s">
        <v>80</v>
      </c>
      <c r="I31" s="84"/>
      <c r="J31" s="84"/>
      <c r="K31" s="82"/>
      <c r="L31" s="81" t="s">
        <v>81</v>
      </c>
      <c r="M31" s="84"/>
      <c r="N31" s="84"/>
      <c r="O31" s="82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3">
      <c r="A32" s="34" t="s">
        <v>40</v>
      </c>
      <c r="B32" s="81" t="s">
        <v>67</v>
      </c>
      <c r="C32" s="82"/>
      <c r="D32" s="81" t="s">
        <v>68</v>
      </c>
      <c r="E32" s="82"/>
      <c r="F32" s="26"/>
      <c r="G32" s="88"/>
      <c r="H32" s="81" t="s">
        <v>82</v>
      </c>
      <c r="I32" s="82"/>
      <c r="J32" s="81" t="s">
        <v>83</v>
      </c>
      <c r="K32" s="82"/>
      <c r="L32" s="81" t="s">
        <v>82</v>
      </c>
      <c r="M32" s="82"/>
      <c r="N32" s="81" t="s">
        <v>83</v>
      </c>
      <c r="O32" s="82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3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3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3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3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3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3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3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3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3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3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3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3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3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3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3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3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3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3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3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3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3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3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3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3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3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3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3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3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35">
      <c r="A61" s="86" t="s">
        <v>85</v>
      </c>
      <c r="B61" s="82"/>
      <c r="C61" s="51"/>
      <c r="D61" s="51"/>
      <c r="E61" s="33"/>
      <c r="F61" s="26"/>
      <c r="G61" s="86" t="s">
        <v>86</v>
      </c>
      <c r="H61" s="82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3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3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3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3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3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3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3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3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3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3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3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3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3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3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3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3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3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3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3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3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3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3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3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3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3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3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3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3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3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3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3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3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3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3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3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3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3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3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3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3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3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3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3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3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3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3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3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3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3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3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3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3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3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3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3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3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3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3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3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3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3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3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3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3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3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3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3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3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3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3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3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3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3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3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3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3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3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3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3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3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3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3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3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3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3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3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3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3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3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3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3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3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3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3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3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3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3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3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3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3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3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3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3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3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3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3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3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3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3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3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3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3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3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3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3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3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3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3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3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3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3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3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3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3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3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3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3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3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3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3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3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3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3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3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3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3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3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3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3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3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3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3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3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3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3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3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3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3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3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3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3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3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3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3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3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3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3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3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3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3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3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3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3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3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3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3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3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3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3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3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3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3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3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3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3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3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3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3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3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3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3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3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3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3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3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3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3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3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3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3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3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3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3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3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3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3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3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3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3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3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3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3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3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3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3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3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3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3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3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3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3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3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3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3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3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3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3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3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3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3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3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3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3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3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3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3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3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3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3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3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3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3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3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3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3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3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3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3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3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3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3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3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3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3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3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3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3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3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3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3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3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3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3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3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3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3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3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3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3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3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3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3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3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3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3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3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3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3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3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3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3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3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3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3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3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3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3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3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3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3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3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3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3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3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3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3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3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3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3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3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3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3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3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3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3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3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3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3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3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3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3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3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3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3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3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3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3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3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3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3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3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3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3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3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3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3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3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3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3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3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3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3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3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3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3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3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3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3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3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3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3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3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3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3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3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3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3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3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3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3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3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3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3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3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3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3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3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3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3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3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3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3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3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3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3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3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3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3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3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3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3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3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3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3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3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3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3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3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3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3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3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3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3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3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3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3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3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3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3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3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3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3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3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3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3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3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3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3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3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3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3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3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3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3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3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3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3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3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3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3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3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3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3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3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3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3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3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3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3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3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3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3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3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3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3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3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3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3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3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3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3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3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3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3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3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3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3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3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3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3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3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3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3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3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3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3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3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3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3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3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3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3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3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3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3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3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3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3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3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3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3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3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3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3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3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3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3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3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3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3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3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3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3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3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3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3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3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3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3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3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3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3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3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3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3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3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3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3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3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3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3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3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3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3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3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3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3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3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3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3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3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3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3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3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3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3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3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3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3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3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3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3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3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3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3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3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3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3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3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3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3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3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3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3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3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3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3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3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3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3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3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3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3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3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3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3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3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3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3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3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3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3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3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3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3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3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3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3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3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3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3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3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3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3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3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3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3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3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3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3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3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3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3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3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3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3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3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3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3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3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3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3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3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3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3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3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3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3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3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3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3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3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3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3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3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3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3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3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3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3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3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3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3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3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3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3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3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3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3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3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3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3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3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3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3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3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3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3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3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3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3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3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3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3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3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3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3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3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3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3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3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3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3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3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3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3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3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3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3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3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3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3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3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3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3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3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3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3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3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3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3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3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3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3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3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3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3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3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3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3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3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3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3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3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3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3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3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3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3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3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3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3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3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3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3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3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3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3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3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3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3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3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3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3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3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3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3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3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3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3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3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3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3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3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3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3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3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3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3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3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3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3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3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3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3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3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3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3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3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3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3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3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3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3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3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3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3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3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3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3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3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3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3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3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3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3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3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3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3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3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3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3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3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3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3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3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3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3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3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3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3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3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3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3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3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3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3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3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3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3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3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3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3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3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3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3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3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3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3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3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3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3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3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3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3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3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3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3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3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3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3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3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3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3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3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3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3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3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3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3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3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3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3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3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3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3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3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3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3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3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3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3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3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3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3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3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3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3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3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3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3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3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3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3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3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3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3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3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3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3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3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3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3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3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3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3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3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3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3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3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3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3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3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3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3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3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3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3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3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3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3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3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3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3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3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3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3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3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3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3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3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3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3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3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3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3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3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3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3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3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3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3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3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3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3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3">
      <c r="A1008" s="26"/>
      <c r="B1008" s="26"/>
      <c r="C1008" s="26"/>
      <c r="D1008" s="26"/>
      <c r="E1008" s="26"/>
    </row>
  </sheetData>
  <mergeCells count="16">
    <mergeCell ref="A61:B61"/>
    <mergeCell ref="G61:H61"/>
    <mergeCell ref="G31:G32"/>
    <mergeCell ref="H32:I32"/>
    <mergeCell ref="J32:K32"/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tabSelected="1" topLeftCell="W1" workbookViewId="0">
      <selection activeCell="AI15" sqref="AI15"/>
    </sheetView>
  </sheetViews>
  <sheetFormatPr defaultColWidth="12.54296875" defaultRowHeight="15" customHeight="1" x14ac:dyDescent="0.25"/>
  <cols>
    <col min="1" max="1" width="20.54296875" customWidth="1"/>
    <col min="2" max="33" width="10.54296875" customWidth="1"/>
  </cols>
  <sheetData>
    <row r="1" spans="1:33" ht="70" x14ac:dyDescent="0.3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35">
      <c r="A2" s="55" t="s">
        <v>88</v>
      </c>
      <c r="B2" s="55">
        <f>LDVs!F5</f>
        <v>1</v>
      </c>
      <c r="C2" s="55">
        <f>LDVs!G5</f>
        <v>0.85926587693602841</v>
      </c>
      <c r="D2" s="55">
        <f>LDVs!H5</f>
        <v>0.91204439443007967</v>
      </c>
      <c r="E2" s="55">
        <f>LDVs!I5</f>
        <v>1.1841750350052831</v>
      </c>
      <c r="F2" s="55">
        <f>LDVs!J5</f>
        <v>1.3057872537818591</v>
      </c>
      <c r="G2" s="55">
        <f>LDVs!K5</f>
        <v>1.4682418328164886</v>
      </c>
      <c r="H2" s="55">
        <f>LDVs!L5</f>
        <v>1.4782242813572475</v>
      </c>
      <c r="I2" s="55">
        <f>LDVs!M5</f>
        <v>1.488813173566043</v>
      </c>
      <c r="J2" s="55">
        <f>LDVs!N5</f>
        <v>1.4990988439408204</v>
      </c>
      <c r="K2" s="55">
        <f>LDVs!O5</f>
        <v>1.5093845143155975</v>
      </c>
      <c r="L2" s="55">
        <f>LDVs!P5</f>
        <v>1.5196701846903748</v>
      </c>
      <c r="M2" s="55">
        <f>LDVs!Q5</f>
        <v>1.5457429459483969</v>
      </c>
      <c r="N2" s="55">
        <f>LDVs!R5</f>
        <v>1.5402415254399269</v>
      </c>
      <c r="O2" s="55">
        <f>LDVs!S5</f>
        <v>1.5505271958147042</v>
      </c>
      <c r="P2" s="55">
        <f>LDVs!T5</f>
        <v>1.5608128661894816</v>
      </c>
      <c r="Q2" s="55">
        <f>LDVs!U5</f>
        <v>1.5710985365642587</v>
      </c>
      <c r="R2" s="55">
        <f>LDVs!V5</f>
        <v>1.6025754649128812</v>
      </c>
      <c r="S2" s="55">
        <f>LDVs!W5</f>
        <v>1.5916698773138132</v>
      </c>
      <c r="T2" s="55">
        <f>LDVs!X5</f>
        <v>1.6019555476885905</v>
      </c>
      <c r="U2" s="55">
        <f>LDVs!Y5</f>
        <v>1.6122412180633654</v>
      </c>
      <c r="V2" s="55">
        <f>LDVs!Z5</f>
        <v>1.6225268884381427</v>
      </c>
      <c r="W2" s="55">
        <f>LDVs!AA5</f>
        <v>1.6486188859669646</v>
      </c>
      <c r="X2" s="55">
        <f>LDVs!AB5</f>
        <v>1.6430982291876974</v>
      </c>
      <c r="Y2" s="55">
        <f>LDVs!AC5</f>
        <v>1.6533838995624748</v>
      </c>
      <c r="Z2" s="55">
        <f>LDVs!AD5</f>
        <v>1.6636695699372523</v>
      </c>
      <c r="AA2" s="55">
        <f>LDVs!AE5</f>
        <v>1.6739552403120297</v>
      </c>
      <c r="AB2" s="55">
        <f>LDVs!AF5</f>
        <v>1.6841045269374568</v>
      </c>
      <c r="AC2" s="55">
        <f>LDVs!AG5</f>
        <v>1.6945265810615819</v>
      </c>
      <c r="AD2" s="55">
        <f>LDVs!AH5</f>
        <v>1.7048122514363591</v>
      </c>
      <c r="AE2" s="55">
        <f>LDVs!AI5</f>
        <v>1.7150979218111364</v>
      </c>
      <c r="AF2" s="55">
        <f>LDVs!AJ5</f>
        <v>1.7253835921859138</v>
      </c>
      <c r="AG2" s="55">
        <f>LDVs!AK5</f>
        <v>1.7094379086067872</v>
      </c>
    </row>
    <row r="3" spans="1:33" ht="16.5" customHeight="1" x14ac:dyDescent="0.35">
      <c r="A3" s="55" t="s">
        <v>89</v>
      </c>
      <c r="B3" s="55">
        <f>'HDVs and Motorcycles'!G18</f>
        <v>1</v>
      </c>
      <c r="C3" s="55">
        <f>'HDVs and Motorcycles'!H18</f>
        <v>0.85926587693602841</v>
      </c>
      <c r="D3" s="55">
        <f>'HDVs and Motorcycles'!I18</f>
        <v>0.91204439443007967</v>
      </c>
      <c r="E3" s="55">
        <f>'HDVs and Motorcycles'!J18</f>
        <v>1.1841750350052831</v>
      </c>
      <c r="F3" s="55">
        <f>'HDVs and Motorcycles'!K18</f>
        <v>1.3057872537818591</v>
      </c>
      <c r="G3" s="55">
        <f>'HDVs and Motorcycles'!L18</f>
        <v>1.4682418328164886</v>
      </c>
      <c r="H3" s="55">
        <f>'HDVs and Motorcycles'!M18</f>
        <v>1.4782242813572475</v>
      </c>
      <c r="I3" s="55">
        <f>'HDVs and Motorcycles'!N18</f>
        <v>1.488813173566043</v>
      </c>
      <c r="J3" s="55">
        <f>'HDVs and Motorcycles'!O18</f>
        <v>1.4990988439408204</v>
      </c>
      <c r="K3" s="55">
        <f>'HDVs and Motorcycles'!P18</f>
        <v>1.5093845143155975</v>
      </c>
      <c r="L3" s="55">
        <f>'HDVs and Motorcycles'!Q18</f>
        <v>1.5196701846903748</v>
      </c>
      <c r="M3" s="55">
        <f>'HDVs and Motorcycles'!R18</f>
        <v>1.5457429459483969</v>
      </c>
      <c r="N3" s="55">
        <f>'HDVs and Motorcycles'!S18</f>
        <v>1.5402415254399269</v>
      </c>
      <c r="O3" s="55">
        <f>'HDVs and Motorcycles'!T18</f>
        <v>1.5505271958147042</v>
      </c>
      <c r="P3" s="55">
        <f>'HDVs and Motorcycles'!U18</f>
        <v>1.5608128661894816</v>
      </c>
      <c r="Q3" s="55">
        <f>'HDVs and Motorcycles'!V18</f>
        <v>1.5710985365642587</v>
      </c>
      <c r="R3" s="55">
        <f>'HDVs and Motorcycles'!W18</f>
        <v>1.6025754649128812</v>
      </c>
      <c r="S3" s="55">
        <f>'HDVs and Motorcycles'!X18</f>
        <v>1.5916698773138132</v>
      </c>
      <c r="T3" s="55">
        <f>'HDVs and Motorcycles'!Y18</f>
        <v>1.6019555476885905</v>
      </c>
      <c r="U3" s="55">
        <f>'HDVs and Motorcycles'!Z18</f>
        <v>1.6122412180633654</v>
      </c>
      <c r="V3" s="55">
        <f>'HDVs and Motorcycles'!AA18</f>
        <v>1.6225268884381427</v>
      </c>
      <c r="W3" s="55">
        <f>'HDVs and Motorcycles'!AB18</f>
        <v>1.6486188859669646</v>
      </c>
      <c r="X3" s="55">
        <f>'HDVs and Motorcycles'!AC18</f>
        <v>1.6430982291876974</v>
      </c>
      <c r="Y3" s="55">
        <f>'HDVs and Motorcycles'!AD18</f>
        <v>1.6533838995624748</v>
      </c>
      <c r="Z3" s="55">
        <f>'HDVs and Motorcycles'!AE18</f>
        <v>1.6636695699372523</v>
      </c>
      <c r="AA3" s="55">
        <f>'HDVs and Motorcycles'!AF18</f>
        <v>1.6739552403120297</v>
      </c>
      <c r="AB3" s="55">
        <f>'HDVs and Motorcycles'!AG18</f>
        <v>1.6841045269374568</v>
      </c>
      <c r="AC3" s="55">
        <f>'HDVs and Motorcycles'!AH18</f>
        <v>1.6945265810615819</v>
      </c>
      <c r="AD3" s="55">
        <f>'HDVs and Motorcycles'!AI18</f>
        <v>1.7048122514363591</v>
      </c>
      <c r="AE3" s="55">
        <f>'HDVs and Motorcycles'!AJ18</f>
        <v>1.7150979218111364</v>
      </c>
      <c r="AF3" s="55">
        <f>'HDVs and Motorcycles'!AK18</f>
        <v>1.7253835921859138</v>
      </c>
      <c r="AG3" s="55">
        <f>'HDVs and Motorcycles'!AL18</f>
        <v>1.7094379086067872</v>
      </c>
    </row>
    <row r="4" spans="1:33" ht="16.5" customHeight="1" x14ac:dyDescent="0.3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0.98728179444329123</v>
      </c>
      <c r="I4" s="55">
        <f>Aircraft!AC11</f>
        <v>0.99435394217683248</v>
      </c>
      <c r="J4" s="55">
        <f>Aircraft!AD11</f>
        <v>1.0012235730121062</v>
      </c>
      <c r="K4" s="55">
        <f>Aircraft!AE11</f>
        <v>1.0080932038473802</v>
      </c>
      <c r="L4" s="55">
        <f>Aircraft!AF11</f>
        <v>1.014962834682654</v>
      </c>
      <c r="M4" s="55">
        <f>Aircraft!AG11</f>
        <v>1.0323764050356434</v>
      </c>
      <c r="N4" s="55">
        <f>Aircraft!AH11</f>
        <v>1.0287020963532001</v>
      </c>
      <c r="O4" s="55">
        <f>Aircraft!AI11</f>
        <v>1.0355717271884739</v>
      </c>
      <c r="P4" s="55">
        <f>Aircraft!AJ11</f>
        <v>1.0424413580237479</v>
      </c>
      <c r="Q4" s="55">
        <f>Aircraft!AK11</f>
        <v>1.0493109888590217</v>
      </c>
      <c r="R4" s="55">
        <f>Aircraft!AL11</f>
        <v>1.0703339139289967</v>
      </c>
      <c r="S4" s="55">
        <f>Aircraft!AM11</f>
        <v>1.0630502505295696</v>
      </c>
      <c r="T4" s="55">
        <f>Aircraft!AN11</f>
        <v>1.0699198813648434</v>
      </c>
      <c r="U4" s="55">
        <f>Aircraft!AO11</f>
        <v>1.0767895122001157</v>
      </c>
      <c r="V4" s="55">
        <f>Aircraft!AP11</f>
        <v>1.0836591430353897</v>
      </c>
      <c r="W4" s="55">
        <f>Aircraft!AQ11</f>
        <v>1.1010855609786891</v>
      </c>
      <c r="X4" s="55">
        <f>Aircraft!AR11</f>
        <v>1.0973984047059375</v>
      </c>
      <c r="Y4" s="55">
        <f>Aircraft!AS11</f>
        <v>1.1042680355412113</v>
      </c>
      <c r="Z4" s="55">
        <f>Aircraft!AT11</f>
        <v>1.1111376663764854</v>
      </c>
      <c r="AA4" s="55">
        <f>Aircraft!AU11</f>
        <v>1.1180072972117594</v>
      </c>
      <c r="AB4" s="55">
        <f>Aircraft!AV11</f>
        <v>1.1247858395738632</v>
      </c>
      <c r="AC4" s="55">
        <f>Aircraft!AW11</f>
        <v>1.1317465588823055</v>
      </c>
      <c r="AD4" s="55">
        <f>Aircraft!AX11</f>
        <v>1.1386161897175793</v>
      </c>
      <c r="AE4" s="55">
        <f>Aircraft!AY11</f>
        <v>1.1454858205528533</v>
      </c>
      <c r="AF4" s="55">
        <f>Aircraft!AZ11</f>
        <v>1.1523554513881273</v>
      </c>
      <c r="AG4" s="55">
        <f>Aircraft!BA11</f>
        <v>1.1417055904054823</v>
      </c>
    </row>
    <row r="5" spans="1:33" ht="15.75" customHeight="1" x14ac:dyDescent="0.3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1.028876325525059</v>
      </c>
      <c r="J5" s="55">
        <f>Rail!O8</f>
        <v>1.0359844589891221</v>
      </c>
      <c r="K5" s="55">
        <f>Rail!P8</f>
        <v>1.0430925924531853</v>
      </c>
      <c r="L5" s="55">
        <f>Rail!Q8</f>
        <v>1.0502007259172483</v>
      </c>
      <c r="M5" s="55">
        <f>Rail!R8</f>
        <v>1.0682188676664863</v>
      </c>
      <c r="N5" s="55">
        <f>Rail!S8</f>
        <v>1.0644169928453728</v>
      </c>
      <c r="O5" s="55">
        <f>Rail!T8</f>
        <v>1.0715251263094361</v>
      </c>
      <c r="P5" s="55">
        <f>Rail!U8</f>
        <v>1.0786332597734993</v>
      </c>
      <c r="Q5" s="55">
        <f>Rail!V8</f>
        <v>1.0857413932375624</v>
      </c>
      <c r="R5" s="55">
        <f>Rail!W8</f>
        <v>1.1074942007443465</v>
      </c>
      <c r="S5" s="55">
        <f>Rail!X8</f>
        <v>1.0999576601656886</v>
      </c>
      <c r="T5" s="55">
        <f>Rail!Y8</f>
        <v>1.1070657936297519</v>
      </c>
      <c r="U5" s="55">
        <f>Rail!Z8</f>
        <v>1.1141739270938131</v>
      </c>
      <c r="V5" s="55">
        <f>Rail!AA8</f>
        <v>1.1212820605578764</v>
      </c>
      <c r="W5" s="55">
        <f>Rail!AB8</f>
        <v>1.1393134959452744</v>
      </c>
      <c r="X5" s="55">
        <f>Rail!AC8</f>
        <v>1.1354983274860024</v>
      </c>
      <c r="Y5" s="55">
        <f>Rail!AD8</f>
        <v>1.1426064609500657</v>
      </c>
      <c r="Z5" s="55">
        <f>Rail!AE8</f>
        <v>1.1497145944141289</v>
      </c>
      <c r="AA5" s="55">
        <f>Rail!AF8</f>
        <v>1.1568227278781922</v>
      </c>
      <c r="AB5" s="55">
        <f>Rail!AG8</f>
        <v>1.1638366104225399</v>
      </c>
      <c r="AC5" s="55">
        <f>Rail!AH8</f>
        <v>1.1710389948063167</v>
      </c>
      <c r="AD5" s="55">
        <f>Rail!AI8</f>
        <v>1.1781471282703797</v>
      </c>
      <c r="AE5" s="55">
        <f>Rail!AJ8</f>
        <v>1.185255261734443</v>
      </c>
      <c r="AF5" s="55">
        <f>Rail!AK8</f>
        <v>1.192363395198506</v>
      </c>
      <c r="AG5" s="55">
        <f>Rail!AL8</f>
        <v>1.1813437880240336</v>
      </c>
    </row>
    <row r="6" spans="1:33" ht="16.5" customHeight="1" x14ac:dyDescent="0.3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0.97568229695494801</v>
      </c>
      <c r="I6" s="55">
        <f>Ships!M20</f>
        <v>0.98267135457142829</v>
      </c>
      <c r="J6" s="55">
        <f>Ships!N20</f>
        <v>0.98946027464502495</v>
      </c>
      <c r="K6" s="55">
        <f>Ships!O20</f>
        <v>0.9962491947186215</v>
      </c>
      <c r="L6" s="55">
        <f>Ships!P20</f>
        <v>1.003038114792218</v>
      </c>
      <c r="M6" s="55">
        <f>Ships!Q20</f>
        <v>1.0202470944531585</v>
      </c>
      <c r="N6" s="55">
        <f>Ships!R20</f>
        <v>1.0166159549394098</v>
      </c>
      <c r="O6" s="55">
        <f>Ships!S20</f>
        <v>1.0234048750130067</v>
      </c>
      <c r="P6" s="55">
        <f>Ships!T20</f>
        <v>1.0301937950866034</v>
      </c>
      <c r="Q6" s="55">
        <f>Ships!U20</f>
        <v>1.0369827151601998</v>
      </c>
      <c r="R6" s="55">
        <f>Ships!V20</f>
        <v>1.0577586435085504</v>
      </c>
      <c r="S6" s="55">
        <f>Ships!W20</f>
        <v>1.0505605553073931</v>
      </c>
      <c r="T6" s="55">
        <f>Ships!X20</f>
        <v>1.0573494753809898</v>
      </c>
      <c r="U6" s="55">
        <f>Ships!Y20</f>
        <v>1.0641383954545849</v>
      </c>
      <c r="V6" s="55">
        <f>Ships!Z20</f>
        <v>1.0709273155281813</v>
      </c>
      <c r="W6" s="55">
        <f>Ships!AA20</f>
        <v>1.0881489918340865</v>
      </c>
      <c r="X6" s="55">
        <f>Ships!AB20</f>
        <v>1.0845051556753746</v>
      </c>
      <c r="Y6" s="55">
        <f>Ships!AC20</f>
        <v>1.0912940757489713</v>
      </c>
      <c r="Z6" s="55">
        <f>Ships!AD20</f>
        <v>1.098082995822568</v>
      </c>
      <c r="AA6" s="55">
        <f>Ships!AE20</f>
        <v>1.1048719158961646</v>
      </c>
      <c r="AB6" s="55">
        <f>Ships!AF20</f>
        <v>1.1115708176880219</v>
      </c>
      <c r="AC6" s="55">
        <f>Ships!AG20</f>
        <v>1.1184497560433564</v>
      </c>
      <c r="AD6" s="55">
        <f>Ships!AH20</f>
        <v>1.1252386761169531</v>
      </c>
      <c r="AE6" s="55">
        <f>Ships!AI20</f>
        <v>1.1320275961905497</v>
      </c>
      <c r="AF6" s="55">
        <f>Ships!AJ20</f>
        <v>1.1388165162641462</v>
      </c>
      <c r="AG6" s="55">
        <f>Ships!AK20</f>
        <v>1.128291779674977</v>
      </c>
    </row>
    <row r="7" spans="1:33" ht="16.5" customHeight="1" x14ac:dyDescent="0.35">
      <c r="A7" s="55" t="s">
        <v>93</v>
      </c>
      <c r="B7" s="55">
        <f>'HDVs and Motorcycles'!G20</f>
        <v>1</v>
      </c>
      <c r="C7" s="55">
        <f>'HDVs and Motorcycles'!H20</f>
        <v>0.85926587693602841</v>
      </c>
      <c r="D7" s="55">
        <f>'HDVs and Motorcycles'!I20</f>
        <v>0.91204439443007967</v>
      </c>
      <c r="E7" s="55">
        <f>'HDVs and Motorcycles'!J20</f>
        <v>1.1841750350052831</v>
      </c>
      <c r="F7" s="55">
        <f>'HDVs and Motorcycles'!K20</f>
        <v>1.3057872537818591</v>
      </c>
      <c r="G7" s="55">
        <f>'HDVs and Motorcycles'!L20</f>
        <v>1.4682418328164886</v>
      </c>
      <c r="H7" s="55">
        <f>'HDVs and Motorcycles'!M20</f>
        <v>1.4782242813572475</v>
      </c>
      <c r="I7" s="55">
        <f>'HDVs and Motorcycles'!N20</f>
        <v>1.488813173566043</v>
      </c>
      <c r="J7" s="55">
        <f>'HDVs and Motorcycles'!O20</f>
        <v>1.4990988439408204</v>
      </c>
      <c r="K7" s="55">
        <f>'HDVs and Motorcycles'!P20</f>
        <v>1.5093845143155975</v>
      </c>
      <c r="L7" s="55">
        <f>'HDVs and Motorcycles'!Q20</f>
        <v>1.5196701846903748</v>
      </c>
      <c r="M7" s="55">
        <f>'HDVs and Motorcycles'!R20</f>
        <v>1.5457429459483969</v>
      </c>
      <c r="N7" s="55">
        <f>'HDVs and Motorcycles'!S20</f>
        <v>1.5402415254399269</v>
      </c>
      <c r="O7" s="55">
        <f>'HDVs and Motorcycles'!T20</f>
        <v>1.5505271958147042</v>
      </c>
      <c r="P7" s="55">
        <f>'HDVs and Motorcycles'!U20</f>
        <v>1.5608128661894816</v>
      </c>
      <c r="Q7" s="55">
        <f>'HDVs and Motorcycles'!V20</f>
        <v>1.5710985365642587</v>
      </c>
      <c r="R7" s="55">
        <f>'HDVs and Motorcycles'!W20</f>
        <v>1.6025754649128812</v>
      </c>
      <c r="S7" s="55">
        <f>'HDVs and Motorcycles'!X20</f>
        <v>1.5916698773138132</v>
      </c>
      <c r="T7" s="55">
        <f>'HDVs and Motorcycles'!Y20</f>
        <v>1.6019555476885905</v>
      </c>
      <c r="U7" s="55">
        <f>'HDVs and Motorcycles'!Z20</f>
        <v>1.6122412180633654</v>
      </c>
      <c r="V7" s="55">
        <f>'HDVs and Motorcycles'!AA20</f>
        <v>1.6225268884381427</v>
      </c>
      <c r="W7" s="55">
        <f>'HDVs and Motorcycles'!AB20</f>
        <v>1.6486188859669646</v>
      </c>
      <c r="X7" s="55">
        <f>'HDVs and Motorcycles'!AC20</f>
        <v>1.6430982291876974</v>
      </c>
      <c r="Y7" s="55">
        <f>'HDVs and Motorcycles'!AD20</f>
        <v>1.6533838995624748</v>
      </c>
      <c r="Z7" s="55">
        <f>'HDVs and Motorcycles'!AE20</f>
        <v>1.6636695699372523</v>
      </c>
      <c r="AA7" s="55">
        <f>'HDVs and Motorcycles'!AF20</f>
        <v>1.6739552403120297</v>
      </c>
      <c r="AB7" s="55">
        <f>'HDVs and Motorcycles'!AG20</f>
        <v>1.6841045269374568</v>
      </c>
      <c r="AC7" s="55">
        <f>'HDVs and Motorcycles'!AH20</f>
        <v>1.6945265810615819</v>
      </c>
      <c r="AD7" s="55">
        <f>'HDVs and Motorcycles'!AI20</f>
        <v>1.7048122514363591</v>
      </c>
      <c r="AE7" s="55">
        <f>'HDVs and Motorcycles'!AJ20</f>
        <v>1.7150979218111364</v>
      </c>
      <c r="AF7" s="55">
        <f>'HDVs and Motorcycles'!AK20</f>
        <v>1.7253835921859138</v>
      </c>
      <c r="AG7" s="55">
        <f>'HDVs and Motorcycles'!AL20</f>
        <v>1.7094379086067872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topLeftCell="W1" workbookViewId="0">
      <selection activeCell="AJ25" sqref="AJ25"/>
    </sheetView>
  </sheetViews>
  <sheetFormatPr defaultColWidth="12.54296875" defaultRowHeight="15" customHeight="1" x14ac:dyDescent="0.25"/>
  <cols>
    <col min="1" max="1" width="21.81640625" customWidth="1"/>
    <col min="2" max="33" width="10.54296875" customWidth="1"/>
  </cols>
  <sheetData>
    <row r="1" spans="1:33" ht="58" x14ac:dyDescent="0.3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35">
      <c r="A2" s="55" t="s">
        <v>88</v>
      </c>
      <c r="B2" s="55">
        <v>1</v>
      </c>
      <c r="C2" s="55">
        <f t="shared" ref="C2:AG2" si="0">C3</f>
        <v>0.85926587693602841</v>
      </c>
      <c r="D2" s="55">
        <f t="shared" si="0"/>
        <v>0.91204439443007967</v>
      </c>
      <c r="E2" s="55">
        <f t="shared" si="0"/>
        <v>1.1841750350052831</v>
      </c>
      <c r="F2" s="55">
        <f t="shared" si="0"/>
        <v>1.3057872537818591</v>
      </c>
      <c r="G2" s="55">
        <f t="shared" si="0"/>
        <v>1.4682418328164886</v>
      </c>
      <c r="H2" s="55">
        <f t="shared" si="0"/>
        <v>1.4782242813572475</v>
      </c>
      <c r="I2" s="55">
        <f t="shared" si="0"/>
        <v>1.488813173566043</v>
      </c>
      <c r="J2" s="55">
        <f t="shared" si="0"/>
        <v>1.4990988439408204</v>
      </c>
      <c r="K2" s="55">
        <f t="shared" si="0"/>
        <v>1.5093845143155975</v>
      </c>
      <c r="L2" s="55">
        <f t="shared" si="0"/>
        <v>1.5196701846903748</v>
      </c>
      <c r="M2" s="55">
        <f t="shared" si="0"/>
        <v>1.5457429459483969</v>
      </c>
      <c r="N2" s="55">
        <f t="shared" si="0"/>
        <v>1.5402415254399269</v>
      </c>
      <c r="O2" s="55">
        <f t="shared" si="0"/>
        <v>1.5505271958147042</v>
      </c>
      <c r="P2" s="55">
        <f t="shared" si="0"/>
        <v>1.5608128661894816</v>
      </c>
      <c r="Q2" s="55">
        <f t="shared" si="0"/>
        <v>1.5710985365642587</v>
      </c>
      <c r="R2" s="55">
        <f t="shared" si="0"/>
        <v>1.6025754649128812</v>
      </c>
      <c r="S2" s="55">
        <f t="shared" si="0"/>
        <v>1.5916698773138132</v>
      </c>
      <c r="T2" s="55">
        <f t="shared" si="0"/>
        <v>1.6019555476885905</v>
      </c>
      <c r="U2" s="55">
        <f t="shared" si="0"/>
        <v>1.6122412180633654</v>
      </c>
      <c r="V2" s="55">
        <f t="shared" si="0"/>
        <v>1.6225268884381427</v>
      </c>
      <c r="W2" s="55">
        <f t="shared" si="0"/>
        <v>1.6486188859669646</v>
      </c>
      <c r="X2" s="55">
        <f t="shared" si="0"/>
        <v>1.6430982291876974</v>
      </c>
      <c r="Y2" s="55">
        <f t="shared" si="0"/>
        <v>1.6533838995624748</v>
      </c>
      <c r="Z2" s="55">
        <f t="shared" si="0"/>
        <v>1.6636695699372523</v>
      </c>
      <c r="AA2" s="55">
        <f t="shared" si="0"/>
        <v>1.6739552403120297</v>
      </c>
      <c r="AB2" s="55">
        <f t="shared" si="0"/>
        <v>1.6841045269374568</v>
      </c>
      <c r="AC2" s="55">
        <f t="shared" si="0"/>
        <v>1.6945265810615819</v>
      </c>
      <c r="AD2" s="55">
        <f t="shared" si="0"/>
        <v>1.7048122514363591</v>
      </c>
      <c r="AE2" s="55">
        <f t="shared" si="0"/>
        <v>1.7150979218111364</v>
      </c>
      <c r="AF2" s="55">
        <f t="shared" si="0"/>
        <v>1.7253835921859138</v>
      </c>
      <c r="AG2" s="55">
        <f t="shared" si="0"/>
        <v>1.7094379086067872</v>
      </c>
    </row>
    <row r="3" spans="1:33" ht="12.75" customHeight="1" x14ac:dyDescent="0.35">
      <c r="A3" s="55" t="s">
        <v>89</v>
      </c>
      <c r="B3" s="55">
        <f>'HDVs and Motorcycles'!G19</f>
        <v>1</v>
      </c>
      <c r="C3" s="55">
        <f>'HDVs and Motorcycles'!H19</f>
        <v>0.85926587693602841</v>
      </c>
      <c r="D3" s="55">
        <f>'HDVs and Motorcycles'!I19</f>
        <v>0.91204439443007967</v>
      </c>
      <c r="E3" s="55">
        <f>'HDVs and Motorcycles'!J19</f>
        <v>1.1841750350052831</v>
      </c>
      <c r="F3" s="55">
        <f>'HDVs and Motorcycles'!K19</f>
        <v>1.3057872537818591</v>
      </c>
      <c r="G3" s="55">
        <f>'HDVs and Motorcycles'!L19</f>
        <v>1.4682418328164886</v>
      </c>
      <c r="H3" s="55">
        <f>'HDVs and Motorcycles'!M19</f>
        <v>1.4782242813572475</v>
      </c>
      <c r="I3" s="55">
        <f>'HDVs and Motorcycles'!N19</f>
        <v>1.488813173566043</v>
      </c>
      <c r="J3" s="55">
        <f>'HDVs and Motorcycles'!O19</f>
        <v>1.4990988439408204</v>
      </c>
      <c r="K3" s="55">
        <f>'HDVs and Motorcycles'!P19</f>
        <v>1.5093845143155975</v>
      </c>
      <c r="L3" s="55">
        <f>'HDVs and Motorcycles'!Q19</f>
        <v>1.5196701846903748</v>
      </c>
      <c r="M3" s="55">
        <f>'HDVs and Motorcycles'!R19</f>
        <v>1.5457429459483969</v>
      </c>
      <c r="N3" s="55">
        <f>'HDVs and Motorcycles'!S19</f>
        <v>1.5402415254399269</v>
      </c>
      <c r="O3" s="55">
        <f>'HDVs and Motorcycles'!T19</f>
        <v>1.5505271958147042</v>
      </c>
      <c r="P3" s="55">
        <f>'HDVs and Motorcycles'!U19</f>
        <v>1.5608128661894816</v>
      </c>
      <c r="Q3" s="55">
        <f>'HDVs and Motorcycles'!V19</f>
        <v>1.5710985365642587</v>
      </c>
      <c r="R3" s="55">
        <f>'HDVs and Motorcycles'!W19</f>
        <v>1.6025754649128812</v>
      </c>
      <c r="S3" s="55">
        <f>'HDVs and Motorcycles'!X19</f>
        <v>1.5916698773138132</v>
      </c>
      <c r="T3" s="55">
        <f>'HDVs and Motorcycles'!Y19</f>
        <v>1.6019555476885905</v>
      </c>
      <c r="U3" s="55">
        <f>'HDVs and Motorcycles'!Z19</f>
        <v>1.6122412180633654</v>
      </c>
      <c r="V3" s="55">
        <f>'HDVs and Motorcycles'!AA19</f>
        <v>1.6225268884381427</v>
      </c>
      <c r="W3" s="55">
        <f>'HDVs and Motorcycles'!AB19</f>
        <v>1.6486188859669646</v>
      </c>
      <c r="X3" s="55">
        <f>'HDVs and Motorcycles'!AC19</f>
        <v>1.6430982291876974</v>
      </c>
      <c r="Y3" s="55">
        <f>'HDVs and Motorcycles'!AD19</f>
        <v>1.6533838995624748</v>
      </c>
      <c r="Z3" s="55">
        <f>'HDVs and Motorcycles'!AE19</f>
        <v>1.6636695699372523</v>
      </c>
      <c r="AA3" s="55">
        <f>'HDVs and Motorcycles'!AF19</f>
        <v>1.6739552403120297</v>
      </c>
      <c r="AB3" s="55">
        <f>'HDVs and Motorcycles'!AG19</f>
        <v>1.6841045269374568</v>
      </c>
      <c r="AC3" s="55">
        <f>'HDVs and Motorcycles'!AH19</f>
        <v>1.6945265810615819</v>
      </c>
      <c r="AD3" s="55">
        <f>'HDVs and Motorcycles'!AI19</f>
        <v>1.7048122514363591</v>
      </c>
      <c r="AE3" s="55">
        <f>'HDVs and Motorcycles'!AJ19</f>
        <v>1.7150979218111364</v>
      </c>
      <c r="AF3" s="55">
        <f>'HDVs and Motorcycles'!AK19</f>
        <v>1.7253835921859138</v>
      </c>
      <c r="AG3" s="55">
        <f>'HDVs and Motorcycles'!AL19</f>
        <v>1.7094379086067872</v>
      </c>
    </row>
    <row r="4" spans="1:33" ht="12.75" customHeight="1" x14ac:dyDescent="0.3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1.1089208974973621</v>
      </c>
      <c r="I4" s="55">
        <f>Aircraft!AC12</f>
        <v>1.1168643767107458</v>
      </c>
      <c r="J4" s="55">
        <f>Aircraft!AD12</f>
        <v>1.1245803877161173</v>
      </c>
      <c r="K4" s="55">
        <f>Aircraft!AE12</f>
        <v>1.1322963987214889</v>
      </c>
      <c r="L4" s="55">
        <f>Aircraft!AF12</f>
        <v>1.1400124097268602</v>
      </c>
      <c r="M4" s="55">
        <f>Aircraft!AG12</f>
        <v>1.1595714375273873</v>
      </c>
      <c r="N4" s="55">
        <f>Aircraft!AH12</f>
        <v>1.1554444317376018</v>
      </c>
      <c r="O4" s="55">
        <f>Aircraft!AI12</f>
        <v>1.1631604427429734</v>
      </c>
      <c r="P4" s="55">
        <f>Aircraft!AJ12</f>
        <v>1.1708764537483451</v>
      </c>
      <c r="Q4" s="55">
        <f>Aircraft!AK12</f>
        <v>1.1785924647537167</v>
      </c>
      <c r="R4" s="55">
        <f>Aircraft!AL12</f>
        <v>1.2022055416562054</v>
      </c>
      <c r="S4" s="55">
        <f>Aircraft!AM12</f>
        <v>1.1940244867644598</v>
      </c>
      <c r="T4" s="55">
        <f>Aircraft!AN12</f>
        <v>1.2017404977698316</v>
      </c>
      <c r="U4" s="55">
        <f>Aircraft!AO12</f>
        <v>1.2094565087752016</v>
      </c>
      <c r="V4" s="55">
        <f>Aircraft!AP12</f>
        <v>1.2171725197805732</v>
      </c>
      <c r="W4" s="55">
        <f>Aircraft!AQ12</f>
        <v>1.2367459780724326</v>
      </c>
      <c r="X4" s="55">
        <f>Aircraft!AR12</f>
        <v>1.2326045417913165</v>
      </c>
      <c r="Y4" s="55">
        <f>Aircraft!AS12</f>
        <v>1.2403205527966881</v>
      </c>
      <c r="Z4" s="55">
        <f>Aircraft!AT12</f>
        <v>1.2480365638020596</v>
      </c>
      <c r="AA4" s="55">
        <f>Aircraft!AU12</f>
        <v>1.2557525748074314</v>
      </c>
      <c r="AB4" s="55">
        <f>Aircraft!AV12</f>
        <v>1.2633662746874612</v>
      </c>
      <c r="AC4" s="55">
        <f>Aircraft!AW12</f>
        <v>1.2711845968181728</v>
      </c>
      <c r="AD4" s="55">
        <f>Aircraft!AX12</f>
        <v>1.2789006078235443</v>
      </c>
      <c r="AE4" s="55">
        <f>Aircraft!AY12</f>
        <v>1.2866166188289161</v>
      </c>
      <c r="AF4" s="55">
        <f>Aircraft!AZ12</f>
        <v>1.2943326298342879</v>
      </c>
      <c r="AG4" s="55">
        <f>Aircraft!BA12</f>
        <v>1.2823706414075122</v>
      </c>
    </row>
    <row r="5" spans="1:33" ht="12.75" customHeight="1" x14ac:dyDescent="0.3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1.130591074311619</v>
      </c>
      <c r="I5" s="55">
        <f>Rail!N13</f>
        <v>1.1386897824502245</v>
      </c>
      <c r="J5" s="55">
        <f>Rail!O13</f>
        <v>1.1465565772699913</v>
      </c>
      <c r="K5" s="55">
        <f>Rail!P13</f>
        <v>1.1544233720897581</v>
      </c>
      <c r="L5" s="55">
        <f>Rail!Q13</f>
        <v>1.1622901669095249</v>
      </c>
      <c r="M5" s="55">
        <f>Rail!R13</f>
        <v>1.1822314109634466</v>
      </c>
      <c r="N5" s="55">
        <f>Rail!S13</f>
        <v>1.1780237565490566</v>
      </c>
      <c r="O5" s="55">
        <f>Rail!T13</f>
        <v>1.1858905513688234</v>
      </c>
      <c r="P5" s="55">
        <f>Rail!U13</f>
        <v>1.1937573461885902</v>
      </c>
      <c r="Q5" s="55">
        <f>Rail!V13</f>
        <v>1.201624141008357</v>
      </c>
      <c r="R5" s="55">
        <f>Rail!W13</f>
        <v>1.2256986570926307</v>
      </c>
      <c r="S5" s="55">
        <f>Rail!X13</f>
        <v>1.2173577306478904</v>
      </c>
      <c r="T5" s="55">
        <f>Rail!Y13</f>
        <v>1.2252245254676573</v>
      </c>
      <c r="U5" s="55">
        <f>Rail!Z13</f>
        <v>1.2330913202874223</v>
      </c>
      <c r="V5" s="55">
        <f>Rail!AA13</f>
        <v>1.2409581151071891</v>
      </c>
      <c r="W5" s="55">
        <f>Rail!AB13</f>
        <v>1.2609140716484804</v>
      </c>
      <c r="X5" s="55">
        <f>Rail!AC13</f>
        <v>1.2566917047467228</v>
      </c>
      <c r="Y5" s="55">
        <f>Rail!AD13</f>
        <v>1.2645584995664896</v>
      </c>
      <c r="Z5" s="55">
        <f>Rail!AE13</f>
        <v>1.2724252943862564</v>
      </c>
      <c r="AA5" s="55">
        <f>Rail!AF13</f>
        <v>1.280292089206023</v>
      </c>
      <c r="AB5" s="55">
        <f>Rail!AG13</f>
        <v>1.2880545735692233</v>
      </c>
      <c r="AC5" s="55">
        <f>Rail!AH13</f>
        <v>1.2960256788455551</v>
      </c>
      <c r="AD5" s="55">
        <f>Rail!AI13</f>
        <v>1.3038924736653217</v>
      </c>
      <c r="AE5" s="55">
        <f>Rail!AJ13</f>
        <v>1.3117592684850885</v>
      </c>
      <c r="AF5" s="55">
        <f>Rail!AK13</f>
        <v>1.3196260633048553</v>
      </c>
      <c r="AG5" s="55">
        <f>Rail!AL13</f>
        <v>1.3074303175335809</v>
      </c>
    </row>
    <row r="6" spans="1:33" ht="12.75" customHeight="1" x14ac:dyDescent="0.3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1.1872553706021467</v>
      </c>
      <c r="I6" s="55">
        <f>Ships!M21</f>
        <v>1.1957599793426261</v>
      </c>
      <c r="J6" s="55">
        <f>Ships!N21</f>
        <v>1.2040210514591558</v>
      </c>
      <c r="K6" s="55">
        <f>Ships!O21</f>
        <v>1.2122821235756858</v>
      </c>
      <c r="L6" s="55">
        <f>Ships!P21</f>
        <v>1.2205431956922155</v>
      </c>
      <c r="M6" s="55">
        <f>Ships!Q21</f>
        <v>1.2414838785239117</v>
      </c>
      <c r="N6" s="55">
        <f>Ships!R21</f>
        <v>1.2370653399252731</v>
      </c>
      <c r="O6" s="55">
        <f>Ships!S21</f>
        <v>1.2453264120418033</v>
      </c>
      <c r="P6" s="55">
        <f>Ships!T21</f>
        <v>1.253587484158333</v>
      </c>
      <c r="Q6" s="55">
        <f>Ships!U21</f>
        <v>1.2618485562748629</v>
      </c>
      <c r="R6" s="55">
        <f>Ships!V21</f>
        <v>1.2871296673371493</v>
      </c>
      <c r="S6" s="55">
        <f>Ships!W21</f>
        <v>1.2783707005079226</v>
      </c>
      <c r="T6" s="55">
        <f>Ships!X21</f>
        <v>1.2866317726244523</v>
      </c>
      <c r="U6" s="55">
        <f>Ships!Y21</f>
        <v>1.2948928447409804</v>
      </c>
      <c r="V6" s="55">
        <f>Ships!Z21</f>
        <v>1.3031539168575101</v>
      </c>
      <c r="W6" s="55">
        <f>Ships!AA21</f>
        <v>1.3241100495543623</v>
      </c>
      <c r="X6" s="55">
        <f>Ships!AB21</f>
        <v>1.3196760610905698</v>
      </c>
      <c r="Y6" s="55">
        <f>Ships!AC21</f>
        <v>1.3279371332070997</v>
      </c>
      <c r="Z6" s="55">
        <f>Ships!AD21</f>
        <v>1.3361982053236297</v>
      </c>
      <c r="AA6" s="55">
        <f>Ships!AE21</f>
        <v>1.3444592774401596</v>
      </c>
      <c r="AB6" s="55">
        <f>Ships!AF21</f>
        <v>1.3526108111456911</v>
      </c>
      <c r="AC6" s="55">
        <f>Ships!AG21</f>
        <v>1.3609814216732175</v>
      </c>
      <c r="AD6" s="55">
        <f>Ships!AH21</f>
        <v>1.3692424937897472</v>
      </c>
      <c r="AE6" s="55">
        <f>Ships!AI21</f>
        <v>1.3775035659062771</v>
      </c>
      <c r="AF6" s="55">
        <f>Ships!AJ21</f>
        <v>1.3857646380228068</v>
      </c>
      <c r="AG6" s="55">
        <f>Ships!AK21</f>
        <v>1.3729576514876796</v>
      </c>
    </row>
    <row r="7" spans="1:33" ht="12.75" customHeight="1" x14ac:dyDescent="0.3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Population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2025-10-28T14:40:34Z</dcterms:modified>
</cp:coreProperties>
</file>