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ia/trans/syvbt/"/>
    </mc:Choice>
  </mc:AlternateContent>
  <xr:revisionPtr revIDLastSave="0" documentId="13_ncr:1_{4E818BC3-839B-284E-B722-AF8AEDF087C1}" xr6:coauthVersionLast="47" xr6:coauthVersionMax="47" xr10:uidLastSave="{00000000-0000-0000-0000-000000000000}"/>
  <bookViews>
    <workbookView xWindow="1120" yWindow="500" windowWidth="27680" windowHeight="15940"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3" r:id="rId13"/>
    <sheet name="USA Values" sheetId="14" r:id="rId14"/>
    <sheet name="SYVbT-passenger-script" sheetId="15" r:id="rId15"/>
    <sheet name="SYVbT-freight-script" sheetId="16" r:id="rId16"/>
    <sheet name="SYVbT-passenger" sheetId="17" r:id="rId17"/>
    <sheet name="SYVbT-freight" sheetId="18"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8" l="1"/>
  <c r="G7" i="18"/>
  <c r="F7" i="18"/>
  <c r="E7" i="18"/>
  <c r="D7" i="18"/>
  <c r="C7" i="18"/>
  <c r="B7" i="18"/>
  <c r="H6" i="18"/>
  <c r="G6" i="18"/>
  <c r="F6" i="18"/>
  <c r="E6" i="18"/>
  <c r="D6" i="18"/>
  <c r="C6" i="18"/>
  <c r="B6" i="18"/>
  <c r="H4" i="18"/>
  <c r="G4" i="18"/>
  <c r="C4" i="18"/>
  <c r="B4" i="18"/>
  <c r="H7" i="17"/>
  <c r="G7" i="17"/>
  <c r="F7" i="17"/>
  <c r="E7" i="17"/>
  <c r="D7" i="17"/>
  <c r="C7" i="17"/>
  <c r="B7" i="17"/>
  <c r="H6" i="17"/>
  <c r="G6" i="17"/>
  <c r="F6" i="17"/>
  <c r="E6" i="17"/>
  <c r="D6" i="17"/>
  <c r="C6" i="17"/>
  <c r="B6" i="17"/>
  <c r="H5" i="17"/>
  <c r="G5" i="17"/>
  <c r="H4" i="17"/>
  <c r="G4" i="17"/>
  <c r="F4" i="17"/>
  <c r="E4" i="17"/>
  <c r="D4" i="17"/>
  <c r="C4" i="17"/>
  <c r="B4" i="17"/>
  <c r="C3" i="17"/>
  <c r="C2" i="17"/>
  <c r="H4" i="16"/>
  <c r="G4" i="16"/>
  <c r="F4" i="16"/>
  <c r="F4" i="18" s="1"/>
  <c r="E4" i="16"/>
  <c r="E4" i="18" s="1"/>
  <c r="D4" i="16"/>
  <c r="D4" i="18" s="1"/>
  <c r="C4" i="16"/>
  <c r="B4" i="16"/>
  <c r="I16" i="15"/>
  <c r="I15" i="15"/>
  <c r="AK103" i="13"/>
  <c r="B4" i="13"/>
  <c r="B2" i="13"/>
  <c r="F5" i="18" s="1"/>
  <c r="B2" i="1"/>
  <c r="A13" i="16" s="1"/>
  <c r="B3" i="16" l="1"/>
  <c r="B3" i="18" s="1"/>
  <c r="C2" i="16"/>
  <c r="C2" i="18" s="1"/>
  <c r="H2" i="16"/>
  <c r="H2" i="18" s="1"/>
  <c r="H3" i="16"/>
  <c r="H3" i="18" s="1"/>
  <c r="G2" i="16"/>
  <c r="G2" i="18" s="1"/>
  <c r="G3" i="16"/>
  <c r="G3" i="18" s="1"/>
  <c r="F2" i="16"/>
  <c r="F2" i="18" s="1"/>
  <c r="F3" i="16"/>
  <c r="F3" i="18" s="1"/>
  <c r="E2" i="16"/>
  <c r="C3" i="16"/>
  <c r="C3" i="18" s="1"/>
  <c r="D2" i="16"/>
  <c r="D3" i="16"/>
  <c r="E3" i="16"/>
  <c r="E3" i="18" s="1"/>
  <c r="B2" i="16"/>
  <c r="B2" i="18" s="1"/>
  <c r="G5" i="18"/>
  <c r="H5" i="18"/>
  <c r="B5" i="17"/>
  <c r="B5" i="18"/>
  <c r="C5" i="17"/>
  <c r="C5" i="18"/>
  <c r="A14" i="15"/>
  <c r="D5" i="17"/>
  <c r="D5" i="18"/>
  <c r="E5" i="17"/>
  <c r="E5" i="18"/>
  <c r="F5" i="17"/>
  <c r="B3" i="15" l="1"/>
  <c r="B3" i="17" s="1"/>
  <c r="H2" i="15"/>
  <c r="H2" i="17" s="1"/>
  <c r="G2" i="15"/>
  <c r="G2" i="17" s="1"/>
  <c r="H3" i="15"/>
  <c r="H3" i="17" s="1"/>
  <c r="G3" i="15"/>
  <c r="G3" i="17" s="1"/>
  <c r="E2" i="15"/>
  <c r="E2" i="17" s="1"/>
  <c r="B2" i="15"/>
  <c r="B2" i="17" s="1"/>
  <c r="E3" i="15"/>
  <c r="E3" i="17" s="1"/>
  <c r="D3" i="15"/>
  <c r="D3" i="17" s="1"/>
  <c r="F2" i="15"/>
  <c r="F2" i="17" s="1"/>
  <c r="D2" i="15"/>
  <c r="D2" i="17" s="1"/>
  <c r="F3" i="15"/>
  <c r="F3" i="17" s="1"/>
  <c r="D2" i="18"/>
</calcChain>
</file>

<file path=xl/sharedStrings.xml><?xml version="1.0" encoding="utf-8"?>
<sst xmlns="http://schemas.openxmlformats.org/spreadsheetml/2006/main" count="2349" uniqueCount="1341">
  <si>
    <t>SYVbT Start Year Vehicles by Technology</t>
  </si>
  <si>
    <t>Iowa</t>
  </si>
  <si>
    <t>State</t>
  </si>
  <si>
    <t>Alabama</t>
  </si>
  <si>
    <t>AL</t>
  </si>
  <si>
    <t>Sources:</t>
  </si>
  <si>
    <t>LDVs</t>
  </si>
  <si>
    <t>Alaska</t>
  </si>
  <si>
    <t>AK</t>
  </si>
  <si>
    <t>EIA</t>
  </si>
  <si>
    <t>Arizona</t>
  </si>
  <si>
    <t>AZ</t>
  </si>
  <si>
    <t>Arkansas</t>
  </si>
  <si>
    <t>AR</t>
  </si>
  <si>
    <t>Annual Energy Outlook 2019</t>
  </si>
  <si>
    <t>California</t>
  </si>
  <si>
    <t>CA</t>
  </si>
  <si>
    <t>https://www.eia.gov/outlooks/aeo/supplement/excel/suptab_40.xlsx</t>
  </si>
  <si>
    <t>Colorado</t>
  </si>
  <si>
    <t>CO</t>
  </si>
  <si>
    <t>Table 46</t>
  </si>
  <si>
    <t>Connecticut</t>
  </si>
  <si>
    <t>CT</t>
  </si>
  <si>
    <t>Delaware</t>
  </si>
  <si>
    <t>DE</t>
  </si>
  <si>
    <t>passenger HDVs, rail, motorbikes</t>
  </si>
  <si>
    <t>Florida</t>
  </si>
  <si>
    <t>FL</t>
  </si>
  <si>
    <t>DoT</t>
  </si>
  <si>
    <t>Georgia</t>
  </si>
  <si>
    <t>GA</t>
  </si>
  <si>
    <t>Hawaii</t>
  </si>
  <si>
    <t>HI</t>
  </si>
  <si>
    <t>National Transportation Statistics 2018 Q4</t>
  </si>
  <si>
    <t>Idaho</t>
  </si>
  <si>
    <t>ID</t>
  </si>
  <si>
    <t>https://www.bts.gov/content/number-us-aircraft-vehicles-vessels-and-other-conveyances</t>
  </si>
  <si>
    <t>Illinois</t>
  </si>
  <si>
    <t>IL</t>
  </si>
  <si>
    <t>Table 1-11</t>
  </si>
  <si>
    <t>Indiana</t>
  </si>
  <si>
    <t>IN</t>
  </si>
  <si>
    <t>IA</t>
  </si>
  <si>
    <t>passenger ships</t>
  </si>
  <si>
    <t>Kansas</t>
  </si>
  <si>
    <t>KS</t>
  </si>
  <si>
    <t>U.S. Coast Guard</t>
  </si>
  <si>
    <t>Kentucky</t>
  </si>
  <si>
    <t>KY</t>
  </si>
  <si>
    <t>Louisiana</t>
  </si>
  <si>
    <t>LA</t>
  </si>
  <si>
    <t>National Recreational Boating Survey 2012</t>
  </si>
  <si>
    <t>Maine</t>
  </si>
  <si>
    <t>ME</t>
  </si>
  <si>
    <t>http://www.uscgboating.org/library/recreational-boating-servey/2012survey%20report.pdf</t>
  </si>
  <si>
    <t>Maryland</t>
  </si>
  <si>
    <t>MD</t>
  </si>
  <si>
    <t>Page 63, Table 40</t>
  </si>
  <si>
    <t>Massachusetts</t>
  </si>
  <si>
    <t>MA</t>
  </si>
  <si>
    <t>Michigan</t>
  </si>
  <si>
    <t>MI</t>
  </si>
  <si>
    <t>electric buses (passenger HDVs)</t>
  </si>
  <si>
    <t>Minnesota</t>
  </si>
  <si>
    <t>MN</t>
  </si>
  <si>
    <t>Mississippi</t>
  </si>
  <si>
    <t>MS</t>
  </si>
  <si>
    <t>Missouri</t>
  </si>
  <si>
    <t>MO</t>
  </si>
  <si>
    <t>Zero Emissions Bus Operators</t>
  </si>
  <si>
    <t>Montana</t>
  </si>
  <si>
    <t>MT</t>
  </si>
  <si>
    <t>https://www.transportation.gov/r2ze/fleets-zero-emission-buses-us-and-china</t>
  </si>
  <si>
    <t>Nebraska</t>
  </si>
  <si>
    <t>NE</t>
  </si>
  <si>
    <t>First paragraph</t>
  </si>
  <si>
    <t>Nevada</t>
  </si>
  <si>
    <t>NV</t>
  </si>
  <si>
    <t>New Hampshire</t>
  </si>
  <si>
    <t>NH</t>
  </si>
  <si>
    <t>freight HDVs</t>
  </si>
  <si>
    <t>New Jersey</t>
  </si>
  <si>
    <t>NJ</t>
  </si>
  <si>
    <t>New Mexico</t>
  </si>
  <si>
    <t>NM</t>
  </si>
  <si>
    <t>New York</t>
  </si>
  <si>
    <t>NY</t>
  </si>
  <si>
    <t>North Carolina</t>
  </si>
  <si>
    <t>NC</t>
  </si>
  <si>
    <t>https://www.eia.gov/outlooks/aeo/supplement/excel/suptab_50.xlsx</t>
  </si>
  <si>
    <t>North Dakota</t>
  </si>
  <si>
    <t>ND</t>
  </si>
  <si>
    <t>Table 50</t>
  </si>
  <si>
    <t>Ohio</t>
  </si>
  <si>
    <t>OH</t>
  </si>
  <si>
    <t>Oklahoma</t>
  </si>
  <si>
    <t>OK</t>
  </si>
  <si>
    <t>Class II and Class III (Small) Railroad Statistics</t>
  </si>
  <si>
    <t>Oregon</t>
  </si>
  <si>
    <t>OR</t>
  </si>
  <si>
    <t>Federal Railroad Administration</t>
  </si>
  <si>
    <t>Pennsylvania</t>
  </si>
  <si>
    <t>PA</t>
  </si>
  <si>
    <t>Rhode Island</t>
  </si>
  <si>
    <t>RI</t>
  </si>
  <si>
    <t>Summary of Class II and Class III Railroad Capital Needs and Funding Sources</t>
  </si>
  <si>
    <t>South Carolina</t>
  </si>
  <si>
    <t>SC</t>
  </si>
  <si>
    <t>http://www.infrastructurereportcard.org/wp-content/uploads/2018/05/C1-140212-001_D1-FRA-Report-on-RRs-Report-9-30.pdf</t>
  </si>
  <si>
    <t>South Dakota</t>
  </si>
  <si>
    <t>SD</t>
  </si>
  <si>
    <t>Page 4</t>
  </si>
  <si>
    <t>Tennessee</t>
  </si>
  <si>
    <t>TN</t>
  </si>
  <si>
    <t>Texas</t>
  </si>
  <si>
    <t>TX</t>
  </si>
  <si>
    <t>aircraft</t>
  </si>
  <si>
    <t>Utah</t>
  </si>
  <si>
    <t>UT</t>
  </si>
  <si>
    <t>Vermont</t>
  </si>
  <si>
    <t>VT</t>
  </si>
  <si>
    <t>Virginia</t>
  </si>
  <si>
    <t>VA</t>
  </si>
  <si>
    <t>Washington</t>
  </si>
  <si>
    <t>WA</t>
  </si>
  <si>
    <t>https://www.eia.gov/outlooks/aeo/supplement/excel/suptab_49.xlsx</t>
  </si>
  <si>
    <t>West Virginia</t>
  </si>
  <si>
    <t>WV</t>
  </si>
  <si>
    <t>Table 49</t>
  </si>
  <si>
    <t>Wisconsin</t>
  </si>
  <si>
    <t>WI</t>
  </si>
  <si>
    <t>Wyoming</t>
  </si>
  <si>
    <t>WY</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</si>
  <si>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</si>
  <si>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</si>
  <si>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</si>
  <si>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</si>
  <si>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</si>
  <si>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</si>
  <si>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</si>
  <si>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</si>
  <si>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</si>
  <si>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</si>
  <si>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</si>
  <si>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</si>
  <si>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</si>
  <si>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</si>
  <si>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</si>
  <si>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</si>
  <si>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</si>
  <si>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</si>
  <si>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</si>
  <si>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</si>
  <si>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</si>
  <si>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</si>
  <si>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</si>
  <si>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</si>
  <si>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</si>
  <si>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State downscaling</t>
  </si>
  <si>
    <t>Move diesel freight LDVs to the freight HDV output</t>
  </si>
  <si>
    <t>Move gas freight HDV to the freight LDV output</t>
  </si>
  <si>
    <t>Adjusted tabs are in yellow in the csv_export tab</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</si>
  <si>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</si>
  <si>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</si>
  <si>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</si>
  <si>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</si>
  <si>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</si>
  <si>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</si>
  <si>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</si>
  <si>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</si>
  <si>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</si>
  <si>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</si>
  <si>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</si>
  <si>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</si>
  <si>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</si>
  <si>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</si>
  <si>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</si>
  <si>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</si>
  <si>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</si>
  <si>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</si>
  <si>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</si>
  <si>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</si>
  <si>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</si>
  <si>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</si>
  <si>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</si>
  <si>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</si>
  <si>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</si>
  <si>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</si>
  <si>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</si>
  <si>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</si>
  <si>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</si>
  <si>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</si>
  <si>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</si>
  <si>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</si>
  <si>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</si>
  <si>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</si>
  <si>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</si>
  <si>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</si>
  <si>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</si>
  <si>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</si>
  <si>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</si>
  <si>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</si>
  <si>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</si>
  <si>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</si>
  <si>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</si>
  <si>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</si>
  <si>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</si>
  <si>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</si>
  <si>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</si>
  <si>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</si>
  <si>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</si>
  <si>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</si>
  <si>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</si>
  <si>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</si>
  <si>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</si>
  <si>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</si>
  <si>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</si>
  <si>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</si>
  <si>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</si>
  <si>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</si>
  <si>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</si>
  <si>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</si>
  <si>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</si>
  <si>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</si>
  <si>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</si>
  <si>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</si>
  <si>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</si>
  <si>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</si>
  <si>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</si>
  <si>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</si>
  <si>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</si>
  <si>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</si>
  <si>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</si>
  <si>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</si>
  <si>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</si>
  <si>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</si>
  <si>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</si>
  <si>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</si>
  <si>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</si>
  <si>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</si>
  <si>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</si>
  <si>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</si>
  <si>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</si>
  <si>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</si>
  <si>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</si>
  <si>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</si>
  <si>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</si>
  <si>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</si>
  <si>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</si>
  <si>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</si>
  <si>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</si>
  <si>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</si>
  <si>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</si>
  <si>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</si>
  <si>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</si>
  <si>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</si>
  <si>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</si>
  <si>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</si>
  <si>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</si>
  <si>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</si>
  <si>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</si>
  <si>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</si>
  <si>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</si>
  <si>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</si>
  <si>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</si>
  <si>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</si>
  <si>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</si>
  <si>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</si>
  <si>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</si>
  <si>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</si>
  <si>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</si>
  <si>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</si>
  <si>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</si>
  <si>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</si>
  <si>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</si>
  <si>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</si>
  <si>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</si>
  <si>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</si>
  <si>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</si>
  <si>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</si>
  <si>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</si>
  <si>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</si>
  <si>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</si>
  <si>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</si>
  <si>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</si>
  <si>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</si>
  <si>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</si>
  <si>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</si>
  <si>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</si>
  <si>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</si>
  <si>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</si>
  <si>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</si>
  <si>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</si>
  <si>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</si>
  <si>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</si>
  <si>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</si>
  <si>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</si>
  <si>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</si>
  <si>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</si>
  <si>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</si>
  <si>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</si>
  <si>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</si>
  <si>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</si>
  <si>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</si>
  <si>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</si>
  <si>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</si>
  <si>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</si>
  <si>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</si>
  <si>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</si>
  <si>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</si>
  <si>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</si>
  <si>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</si>
  <si>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</si>
  <si>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</si>
  <si>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</si>
  <si>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</si>
  <si>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</si>
  <si>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</si>
  <si>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</si>
  <si>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</si>
  <si>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</si>
  <si>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</si>
  <si>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</si>
  <si>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</si>
  <si>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</si>
  <si>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</si>
  <si>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</si>
  <si>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</si>
  <si>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</si>
  <si>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</si>
  <si>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</si>
  <si>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</si>
  <si>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</si>
  <si>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</si>
  <si>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</si>
  <si>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</si>
  <si>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</si>
  <si>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</si>
  <si>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</si>
  <si>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</si>
  <si>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</si>
  <si>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</si>
  <si>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</si>
  <si>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</si>
  <si>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</si>
  <si>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</si>
  <si>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</si>
  <si>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</si>
  <si>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</si>
  <si>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</si>
  <si>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</si>
  <si>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</si>
  <si>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</si>
  <si>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</si>
  <si>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</si>
  <si>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</si>
  <si>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</si>
  <si>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</si>
  <si>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</si>
  <si>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</si>
  <si>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</si>
  <si>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</si>
  <si>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</si>
  <si>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</si>
  <si>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</si>
  <si>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</si>
  <si>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</si>
  <si>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</si>
  <si>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</si>
  <si>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</si>
  <si>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</si>
  <si>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</si>
  <si>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</si>
  <si>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</si>
  <si>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</si>
  <si>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</si>
  <si>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</si>
  <si>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</si>
  <si>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</si>
  <si>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</si>
  <si>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</si>
  <si>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</si>
  <si>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</si>
  <si>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</si>
  <si>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</si>
  <si>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</si>
  <si>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</si>
  <si>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</si>
  <si>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</si>
  <si>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</si>
  <si>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</si>
  <si>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</si>
  <si>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</si>
  <si>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</si>
  <si>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</si>
  <si>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</si>
  <si>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</si>
  <si>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</si>
  <si>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</si>
  <si>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</si>
  <si>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</si>
  <si>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</si>
  <si>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</si>
  <si>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</si>
  <si>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</si>
  <si>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</si>
  <si>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</si>
  <si>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</si>
  <si>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</si>
  <si>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</si>
  <si>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</si>
  <si>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</si>
  <si>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</si>
  <si>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</si>
  <si>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</si>
  <si>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</si>
  <si>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</si>
  <si>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</si>
  <si>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</si>
  <si>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</si>
  <si>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</si>
  <si>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</si>
  <si>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</si>
  <si>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</si>
  <si>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</si>
  <si>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</si>
  <si>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</si>
  <si>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</si>
  <si>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</si>
  <si>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</si>
  <si>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</si>
  <si>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</si>
  <si>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</si>
  <si>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</si>
  <si>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</si>
  <si>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</si>
  <si>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</si>
  <si>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</si>
  <si>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</si>
  <si>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</si>
  <si>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</si>
  <si>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</si>
  <si>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</si>
  <si>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</si>
  <si>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</si>
  <si>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</si>
  <si>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</si>
  <si>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</si>
  <si>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</si>
  <si>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</si>
  <si>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</si>
  <si>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</si>
  <si>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</si>
  <si>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</si>
  <si>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</si>
  <si>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</si>
  <si>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</si>
  <si>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</si>
  <si>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</si>
  <si>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</si>
  <si>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</si>
  <si>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</si>
  <si>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</si>
  <si>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</si>
  <si>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</si>
  <si>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</si>
  <si>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</si>
  <si>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</si>
  <si>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</si>
  <si>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</si>
  <si>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</si>
  <si>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</si>
  <si>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</si>
  <si>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</si>
  <si>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</si>
  <si>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</si>
  <si>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</si>
  <si>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</si>
  <si>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</si>
  <si>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</si>
  <si>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</si>
  <si>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</si>
  <si>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</si>
  <si>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</si>
  <si>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</si>
  <si>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</si>
  <si>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</si>
  <si>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</si>
  <si>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</si>
  <si>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</si>
  <si>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</si>
  <si>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</si>
  <si>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</si>
  <si>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</si>
  <si>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</si>
  <si>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</si>
  <si>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</si>
  <si>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</si>
  <si>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</si>
  <si>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</si>
  <si>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</si>
  <si>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</si>
  <si>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</si>
  <si>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</si>
  <si>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</si>
  <si>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</si>
  <si>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</si>
  <si>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</si>
  <si>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</si>
  <si>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</si>
  <si>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</si>
  <si>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</si>
  <si>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</si>
  <si>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</si>
  <si>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</si>
  <si>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</si>
  <si>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</si>
  <si>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</si>
  <si>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</si>
  <si>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</si>
  <si>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</si>
  <si>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</si>
  <si>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</si>
  <si>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</si>
  <si>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</si>
  <si>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</si>
  <si>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</si>
  <si>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</si>
  <si>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</si>
  <si>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</si>
  <si>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</si>
  <si>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</si>
  <si>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</si>
  <si>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</si>
  <si>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</si>
  <si>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</si>
  <si>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</si>
  <si>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</si>
  <si>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</si>
  <si>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</si>
  <si>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</si>
  <si>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</si>
  <si>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</si>
  <si>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</si>
  <si>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</si>
  <si>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</si>
  <si>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</si>
  <si>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</si>
  <si>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</si>
  <si>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</si>
  <si>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</si>
  <si>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</si>
  <si>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</si>
  <si>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</si>
  <si>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</si>
  <si>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</si>
  <si>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</si>
  <si>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</si>
  <si>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</si>
  <si>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</si>
  <si>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</si>
  <si>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</si>
  <si>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</si>
  <si>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</si>
  <si>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</si>
  <si>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</si>
  <si>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</si>
  <si>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</si>
  <si>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</si>
  <si>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</si>
  <si>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</si>
  <si>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</si>
  <si>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</si>
  <si>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</si>
  <si>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</si>
  <si>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</si>
  <si>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</si>
  <si>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</si>
  <si>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</si>
  <si>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</si>
  <si>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</si>
  <si>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</si>
  <si>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</si>
  <si>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</si>
  <si>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</si>
  <si>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</si>
  <si>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</si>
  <si>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</si>
  <si>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</si>
  <si>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</si>
  <si>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</si>
  <si>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</si>
  <si>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</si>
  <si>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</si>
  <si>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</si>
  <si>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</si>
  <si>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</si>
  <si>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</si>
  <si>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</si>
  <si>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</si>
  <si>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</si>
  <si>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</si>
  <si>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</si>
  <si>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</si>
  <si>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</si>
  <si>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</si>
  <si>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</si>
  <si>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</si>
  <si>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</si>
  <si>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</si>
  <si>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</si>
  <si>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</si>
  <si>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</si>
  <si>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</si>
  <si>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</si>
  <si>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</si>
  <si>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</si>
  <si>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</si>
  <si>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</si>
  <si>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</si>
  <si>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</si>
  <si>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</si>
  <si>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</si>
  <si>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</si>
  <si>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</si>
  <si>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</si>
  <si>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</si>
  <si>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</si>
  <si>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</si>
  <si>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</si>
  <si>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</si>
  <si>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</si>
  <si>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</si>
  <si>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</si>
  <si>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</si>
  <si>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</si>
  <si>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</si>
  <si>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</si>
  <si>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</si>
  <si>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</si>
  <si>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</si>
  <si>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</si>
  <si>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</si>
  <si>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</si>
  <si>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</si>
  <si>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</si>
  <si>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</si>
  <si>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</si>
  <si>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</si>
  <si>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</si>
  <si>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</si>
  <si>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</si>
  <si>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</si>
  <si>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</si>
  <si>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</si>
  <si>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</si>
  <si>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</si>
  <si>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</si>
  <si>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</si>
  <si>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</si>
  <si>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</si>
  <si>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</si>
  <si>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</si>
  <si>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</si>
  <si>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</si>
  <si>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</si>
  <si>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</si>
  <si>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</si>
  <si>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</si>
  <si>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</si>
  <si>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</si>
  <si>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</si>
  <si>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</si>
  <si>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</si>
  <si>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</si>
  <si>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</si>
  <si>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</si>
  <si>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</si>
  <si>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</si>
  <si>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</si>
  <si>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</si>
  <si>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</si>
  <si>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</si>
  <si>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</si>
  <si>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</si>
  <si>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</si>
  <si>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</si>
  <si>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</si>
  <si>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</si>
  <si>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</si>
  <si>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</si>
  <si>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</si>
  <si>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</si>
  <si>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</si>
  <si>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</si>
  <si>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</si>
  <si>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</si>
  <si>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</si>
  <si>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</si>
  <si>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</si>
  <si>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</si>
  <si>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</si>
  <si>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</si>
  <si>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</si>
  <si>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</si>
  <si>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</si>
  <si>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</si>
  <si>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</si>
  <si>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</si>
  <si>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</si>
  <si>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</si>
  <si>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</si>
  <si>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</si>
  <si>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</si>
  <si>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</si>
  <si>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</si>
  <si>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</si>
  <si>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</si>
  <si>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</si>
  <si>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</si>
  <si>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</si>
  <si>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</si>
  <si>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</si>
  <si>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</si>
  <si>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</si>
  <si>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</si>
  <si>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</si>
  <si>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</si>
  <si>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</si>
  <si>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</si>
  <si>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</si>
  <si>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</si>
  <si>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</si>
  <si>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</si>
  <si>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</si>
  <si>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</si>
  <si>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</si>
  <si>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</si>
  <si>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</si>
  <si>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</si>
  <si>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</si>
  <si>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</si>
  <si>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</si>
  <si>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</si>
  <si>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</si>
  <si>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</si>
  <si>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</si>
  <si>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</si>
  <si>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</si>
  <si>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</si>
  <si>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</si>
  <si>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</si>
  <si>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</si>
  <si>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</si>
  <si>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</si>
  <si>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</si>
  <si>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</si>
  <si>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</si>
  <si>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</si>
  <si>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</si>
  <si>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</si>
  <si>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</si>
  <si>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</si>
  <si>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</si>
  <si>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</si>
  <si>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</si>
  <si>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</si>
  <si>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</si>
  <si>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</si>
  <si>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</si>
  <si>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</si>
  <si>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</si>
  <si>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</si>
  <si>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</si>
  <si>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</si>
  <si>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</si>
  <si>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</si>
  <si>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</si>
  <si>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</si>
  <si>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</si>
  <si>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</si>
  <si>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</si>
  <si>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</si>
  <si>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</si>
  <si>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</si>
  <si>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</si>
  <si>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</si>
  <si>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</si>
  <si>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</si>
  <si>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</si>
  <si>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</si>
  <si>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</si>
  <si>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</si>
  <si>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</si>
  <si>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</si>
  <si>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</si>
  <si>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</si>
  <si>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</si>
  <si>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</si>
  <si>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</si>
  <si>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</si>
  <si>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</si>
  <si>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</si>
  <si>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</si>
  <si>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</si>
  <si>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</si>
  <si>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</si>
  <si>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</si>
  <si>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</si>
  <si>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</si>
  <si>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</si>
  <si>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</si>
  <si>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</si>
  <si>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</si>
  <si>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</si>
  <si>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</si>
  <si>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</si>
  <si>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</si>
  <si>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</si>
  <si>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</si>
  <si>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</si>
  <si>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</si>
  <si>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</si>
  <si>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</si>
  <si>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</si>
  <si>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</si>
  <si>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</si>
  <si>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</si>
  <si>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</si>
  <si>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</si>
  <si>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</si>
  <si>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</si>
  <si>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</si>
  <si>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</si>
  <si>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</si>
  <si>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</si>
  <si>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</si>
  <si>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</si>
  <si>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</si>
  <si>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</si>
  <si>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</si>
  <si>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</si>
  <si>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</si>
  <si>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</si>
  <si>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</si>
  <si>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</si>
  <si>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</si>
  <si>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</si>
  <si>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</si>
  <si>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</si>
  <si>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</si>
  <si>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</si>
  <si>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</si>
  <si>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</si>
  <si>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</si>
  <si>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</si>
  <si>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</si>
  <si>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</si>
  <si>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</si>
  <si>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</si>
  <si>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</si>
  <si>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</si>
  <si>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</si>
  <si>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</si>
  <si>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</si>
  <si>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</si>
  <si>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</si>
  <si>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</si>
  <si>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</si>
  <si>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</si>
  <si>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</si>
  <si>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</si>
  <si>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</si>
  <si>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</si>
  <si>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</si>
  <si>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</si>
  <si>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</si>
  <si>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</si>
  <si>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</si>
  <si>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</si>
  <si>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</si>
  <si>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</si>
  <si>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</si>
  <si>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</si>
  <si>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</si>
  <si>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</si>
  <si>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</si>
  <si>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</si>
  <si>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</si>
  <si>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</si>
  <si>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</si>
  <si>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</si>
  <si>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</si>
  <si>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</si>
  <si>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</si>
  <si>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</si>
  <si>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</si>
  <si>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</si>
  <si>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</si>
  <si>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</si>
  <si>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</si>
  <si>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</si>
  <si>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</si>
  <si>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</si>
  <si>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</si>
  <si>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</si>
  <si>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</si>
  <si>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</si>
  <si>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</si>
  <si>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</si>
  <si>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</si>
  <si>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</si>
  <si>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</si>
  <si>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</si>
  <si>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</si>
  <si>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</si>
  <si>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</si>
  <si>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</si>
  <si>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</si>
  <si>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</si>
  <si>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</si>
  <si>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</si>
  <si>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</si>
  <si>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</si>
  <si>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</si>
  <si>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</si>
  <si>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</si>
  <si>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</si>
  <si>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</si>
  <si>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</si>
  <si>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</si>
  <si>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</si>
  <si>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</si>
  <si>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</si>
  <si>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</si>
  <si>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</si>
  <si>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</si>
  <si>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</si>
  <si>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</si>
  <si>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</si>
  <si>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</si>
  <si>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</si>
  <si>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</si>
  <si>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</si>
  <si>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</si>
  <si>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</si>
  <si>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</si>
  <si>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</si>
  <si>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</si>
  <si>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</si>
  <si>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</si>
  <si>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</si>
  <si>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</si>
  <si>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</si>
  <si>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</si>
  <si>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</si>
  <si>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</si>
  <si>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</si>
  <si>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</si>
  <si>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</si>
  <si>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</si>
  <si>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</si>
  <si>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</si>
  <si>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</si>
  <si>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</si>
  <si>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</si>
  <si>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</si>
  <si>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</si>
  <si>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</si>
  <si>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</si>
  <si>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</si>
  <si>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</si>
  <si>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</si>
  <si>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</si>
  <si>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</si>
  <si>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</si>
  <si>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</si>
  <si>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</si>
  <si>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</si>
  <si>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</si>
  <si>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</si>
  <si>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</si>
  <si>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</si>
  <si>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</si>
  <si>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</si>
  <si>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</si>
  <si>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</si>
  <si>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</si>
  <si>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</si>
  <si>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</si>
  <si>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</si>
  <si>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</si>
  <si>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</si>
  <si>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</si>
  <si>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</si>
  <si>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</si>
  <si>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</si>
  <si>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</si>
  <si>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</si>
  <si>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</si>
  <si>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</si>
  <si>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</si>
  <si>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</si>
  <si>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</si>
  <si>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</si>
  <si>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</si>
  <si>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</si>
  <si>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</si>
  <si>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</si>
  <si>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</si>
  <si>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</si>
  <si>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</si>
  <si>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</si>
  <si>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</si>
  <si>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</si>
  <si>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</si>
  <si>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</si>
  <si>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</si>
  <si>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</si>
  <si>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</si>
  <si>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</si>
  <si>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</si>
  <si>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</si>
  <si>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</si>
  <si>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</si>
  <si>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</si>
  <si>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</si>
  <si>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</si>
  <si>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</si>
  <si>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</si>
  <si>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</si>
  <si>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</si>
  <si>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</si>
  <si>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</si>
  <si>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</si>
  <si>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</si>
  <si>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</si>
  <si>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</si>
  <si>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</si>
  <si>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</si>
  <si>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</si>
  <si>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</si>
  <si>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</si>
  <si>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</si>
  <si>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</si>
  <si>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</si>
  <si>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</si>
  <si>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</si>
  <si>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</si>
  <si>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</si>
  <si>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</si>
  <si>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</si>
  <si>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</si>
  <si>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</si>
  <si>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</si>
  <si>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</si>
  <si>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</si>
  <si>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</si>
  <si>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</si>
  <si>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</si>
  <si>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</si>
  <si>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</si>
  <si>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</si>
  <si>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</si>
  <si>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</si>
  <si>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</si>
  <si>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</si>
  <si>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</si>
  <si>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</si>
  <si>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</si>
  <si>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</si>
  <si>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</si>
  <si>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</si>
  <si>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</si>
  <si>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</si>
  <si>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</si>
  <si>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</si>
  <si>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</si>
  <si>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</si>
  <si>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</si>
  <si>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</si>
  <si>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</si>
  <si>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</si>
  <si>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</si>
  <si>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</si>
  <si>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</si>
  <si>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</si>
  <si>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</si>
  <si>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</si>
  <si>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</si>
  <si>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</si>
  <si>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</si>
  <si>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</si>
  <si>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</si>
  <si>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</si>
  <si>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</si>
  <si>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</si>
  <si>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</si>
  <si>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</si>
  <si>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</si>
  <si>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</si>
  <si>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</si>
  <si>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</si>
  <si>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</si>
  <si>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</si>
  <si>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</si>
  <si>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</si>
  <si>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</si>
  <si>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</si>
  <si>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</si>
  <si>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</si>
  <si>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</si>
  <si>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</si>
  <si>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</si>
  <si>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</si>
  <si>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</si>
  <si>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</si>
  <si>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</si>
  <si>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</si>
  <si>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</si>
  <si>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</si>
  <si>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</si>
  <si>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</si>
  <si>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</si>
  <si>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</si>
  <si>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</si>
  <si>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</si>
  <si>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</si>
  <si>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</si>
  <si>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</si>
  <si>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</si>
  <si>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</si>
  <si>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</si>
  <si>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</si>
  <si>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</si>
  <si>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</si>
  <si>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</si>
  <si>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</si>
  <si>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</si>
  <si>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</si>
  <si>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</si>
  <si>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</si>
  <si>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</si>
  <si>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</si>
  <si>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</si>
  <si>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</si>
  <si>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</si>
  <si>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</si>
  <si>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</si>
  <si>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</si>
  <si>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</si>
  <si>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</si>
  <si>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</si>
  <si>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</si>
  <si>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</si>
  <si>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</si>
  <si>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</si>
  <si>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</si>
  <si>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</si>
  <si>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</si>
  <si>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</si>
  <si>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</si>
  <si>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</si>
  <si>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</si>
  <si>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</si>
  <si>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</si>
  <si>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</si>
  <si>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</si>
  <si>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</si>
  <si>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</si>
  <si>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</si>
  <si>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</si>
  <si>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</si>
  <si>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</si>
  <si>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</si>
  <si>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</si>
  <si>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</si>
  <si>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</si>
  <si>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</si>
  <si>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</si>
  <si>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</si>
  <si>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</si>
  <si>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</si>
  <si>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</si>
  <si>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</si>
  <si>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</si>
  <si>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</si>
  <si>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</si>
  <si>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</si>
  <si>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</si>
  <si>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</si>
  <si>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</si>
  <si>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</si>
  <si>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</si>
  <si>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</si>
  <si>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</si>
  <si>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</si>
  <si>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</si>
  <si>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</si>
  <si>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</si>
  <si>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</si>
  <si>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</si>
  <si>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</si>
  <si>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</si>
  <si>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</si>
  <si>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</si>
  <si>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</si>
  <si>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</si>
  <si>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</si>
  <si>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</si>
  <si>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</si>
  <si>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</si>
  <si>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</si>
  <si>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</si>
  <si>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</si>
  <si>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</si>
  <si>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</si>
  <si>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</si>
  <si>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</si>
  <si>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</si>
  <si>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</si>
  <si>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</si>
  <si>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</si>
  <si>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</si>
  <si>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</si>
  <si>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</si>
  <si>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</si>
  <si>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</si>
  <si>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</si>
  <si>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</si>
  <si>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</si>
  <si>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</si>
  <si>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</si>
  <si>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</si>
  <si>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</si>
  <si>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</si>
  <si>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</si>
  <si>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</si>
  <si>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</si>
  <si>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</si>
  <si>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</si>
  <si>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</si>
  <si>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</si>
  <si>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</si>
  <si>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</si>
  <si>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</si>
  <si>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</si>
  <si>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</si>
  <si>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</si>
  <si>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</si>
  <si>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</si>
  <si>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</si>
  <si>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</si>
  <si>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</si>
  <si>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</si>
  <si>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</si>
  <si>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</si>
  <si>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</si>
  <si>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</si>
  <si>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</si>
  <si>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</si>
  <si>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</si>
  <si>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</si>
  <si>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</si>
  <si>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</si>
  <si>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</si>
  <si>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</si>
  <si>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</si>
  <si>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</si>
  <si>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</si>
  <si>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</si>
  <si>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</si>
  <si>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</si>
  <si>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</si>
  <si>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</si>
  <si>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</si>
  <si>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</si>
  <si>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</si>
  <si>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</si>
  <si>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</si>
  <si>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</si>
  <si>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</si>
  <si>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</si>
  <si>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</si>
  <si>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</si>
  <si>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</si>
  <si>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</si>
  <si>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</si>
  <si>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</si>
  <si>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</si>
  <si>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</si>
  <si>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</si>
  <si>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</si>
  <si>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</si>
  <si>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</si>
  <si>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</si>
  <si>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</si>
  <si>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</si>
  <si>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</si>
  <si>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</si>
  <si>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</si>
  <si>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</si>
  <si>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</si>
  <si>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</si>
  <si>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</si>
  <si>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</si>
  <si>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</si>
  <si>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t>Jet fuel a</t>
  </si>
  <si>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</si>
  <si>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</si>
  <si>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</si>
  <si>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</si>
  <si>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</si>
  <si>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</si>
  <si>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</si>
  <si>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</si>
  <si>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</si>
  <si>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</si>
  <si>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</si>
  <si>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</si>
  <si>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</si>
  <si>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</si>
  <si>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</si>
  <si>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</si>
  <si>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</si>
  <si>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</si>
  <si>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</si>
  <si>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SYVbT-passenger (USA)</t>
  </si>
  <si>
    <t>Number of Vehicles</t>
  </si>
  <si>
    <t>HDVs</t>
  </si>
  <si>
    <t>rail</t>
  </si>
  <si>
    <t>ships</t>
  </si>
  <si>
    <t>motorbikes</t>
  </si>
  <si>
    <t>SYVbt-freight (USA)</t>
  </si>
  <si>
    <t>Downscale US</t>
  </si>
  <si>
    <t>Script</t>
  </si>
  <si>
    <t>National downscale</t>
  </si>
  <si>
    <t>Pulls in specific data for NY</t>
  </si>
  <si>
    <t>Current state</t>
  </si>
  <si>
    <t>Actual State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</si>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</sst>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yyyy"/>
    <numFmt numFmtId="172" formatCode="###0.00_)"/>
    <numFmt numFmtId="173" formatCode="#,##0_)"/>
  </numFmts>
  <fonts count="53">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2" fontId="28" fillId="0" borderId="6">
      <alignment horizontal="right"/>
    </xf>
    <xf numFmtId="173" fontId="29" fillId="0" borderId="6">
      <alignment horizontal="right" vertical="center"/>
    </xf>
    <xf numFmtId="49" fontId="30" fillId="0" borderId="6">
      <alignment horizontal="left" vertical="center"/>
    </xf>
    <xf numFmtId="172"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2"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0" fontId="51" fillId="29" borderId="25" xfId="0" applyFont="1" applyFill="1" applyBorder="1" applyAlignment="1">
      <alignment horizontal="left" indent="1"/>
    </xf>
    <xf numFmtId="0" fontId="51" fillId="29" borderId="27" xfId="0" applyFont="1" applyFill="1" applyBorder="1" applyAlignment="1">
      <alignment horizontal="left" indent="1"/>
    </xf>
    <xf numFmtId="0" fontId="52" fillId="29" borderId="28" xfId="0" applyFont="1" applyFill="1" applyBorder="1" applyAlignment="1">
      <alignment horizontal="left" vertical="top" indent="1"/>
    </xf>
    <xf numFmtId="3" fontId="52" fillId="29" borderId="28" xfId="0" applyNumberFormat="1" applyFont="1" applyFill="1" applyBorder="1" applyAlignment="1">
      <alignment horizontal="right" vertical="top" indent="1"/>
    </xf>
    <xf numFmtId="0" fontId="52" fillId="29" borderId="28" xfId="0" applyFont="1" applyFill="1" applyBorder="1" applyAlignment="1">
      <alignment horizontal="right" vertical="top" indent="1"/>
    </xf>
    <xf numFmtId="4" fontId="52" fillId="29" borderId="28" xfId="0" applyNumberFormat="1" applyFont="1" applyFill="1" applyBorder="1" applyAlignment="1">
      <alignment horizontal="right" vertical="top" indent="1"/>
    </xf>
    <xf numFmtId="0" fontId="52" fillId="29" borderId="0" xfId="0" applyFont="1" applyFill="1" applyAlignment="1">
      <alignment horizontal="left" vertical="top" indent="1"/>
    </xf>
    <xf numFmtId="3" fontId="52" fillId="29" borderId="0" xfId="0" applyNumberFormat="1" applyFont="1" applyFill="1" applyAlignment="1">
      <alignment horizontal="right" vertical="top" indent="1"/>
    </xf>
    <xf numFmtId="4" fontId="52" fillId="29" borderId="0" xfId="0" applyNumberFormat="1" applyFont="1" applyFill="1" applyAlignment="1">
      <alignment horizontal="right" vertical="top" indent="1"/>
    </xf>
    <xf numFmtId="0" fontId="52" fillId="29" borderId="0" xfId="0" applyFont="1" applyFill="1" applyAlignment="1">
      <alignment horizontal="right" vertical="top" indent="1"/>
    </xf>
    <xf numFmtId="1" fontId="0" fillId="30" borderId="0" xfId="0" applyNumberFormat="1" applyFill="1"/>
    <xf numFmtId="0" fontId="0" fillId="30" borderId="0" xfId="0" applyFill="1"/>
    <xf numFmtId="1" fontId="0" fillId="28" borderId="0" xfId="0" applyNumberFormat="1" applyFill="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171" fontId="0" fillId="0" borderId="0" xfId="0" applyNumberFormat="1"/>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xf numFmtId="0" fontId="51" fillId="29" borderId="25" xfId="0" applyFont="1" applyFill="1" applyBorder="1" applyAlignment="1">
      <alignment horizontal="left" indent="1"/>
    </xf>
    <xf numFmtId="0" fontId="0" fillId="0" borderId="24" xfId="0" applyBorder="1"/>
    <xf numFmtId="0" fontId="0" fillId="0" borderId="26" xfId="0" applyBorder="1"/>
    <xf numFmtId="0" fontId="0" fillId="0" borderId="22" xfId="0" applyBorder="1"/>
    <xf numFmtId="0" fontId="0" fillId="0" borderId="23" xfId="0" applyBorder="1"/>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8"/>
  <sheetViews>
    <sheetView tabSelected="1" topLeftCell="A57" workbookViewId="0">
      <selection activeCell="B92" sqref="B92"/>
    </sheetView>
  </sheetViews>
  <sheetFormatPr baseColWidth="10" defaultColWidth="8.83203125" defaultRowHeight="15"/>
  <cols>
    <col min="2" max="2" width="73.1640625" style="58" customWidth="1"/>
  </cols>
  <sheetData>
    <row r="1" spans="1:7">
      <c r="A1" s="1" t="s">
        <v>0</v>
      </c>
      <c r="B1" t="s">
        <v>1</v>
      </c>
      <c r="C1" s="70">
        <v>44631</v>
      </c>
      <c r="F1" s="71" t="s">
        <v>2</v>
      </c>
      <c r="G1" s="71" t="s">
        <v>2</v>
      </c>
    </row>
    <row r="2" spans="1:7">
      <c r="B2" t="str">
        <f>LOOKUP(B1,F2:G51,G2:G51)</f>
        <v>IA</v>
      </c>
      <c r="F2" s="72" t="s">
        <v>3</v>
      </c>
      <c r="G2" s="72" t="s">
        <v>4</v>
      </c>
    </row>
    <row r="3" spans="1:7">
      <c r="A3" s="1" t="s">
        <v>5</v>
      </c>
      <c r="B3" s="11" t="s">
        <v>6</v>
      </c>
      <c r="F3" s="72" t="s">
        <v>7</v>
      </c>
      <c r="G3" s="72" t="s">
        <v>8</v>
      </c>
    </row>
    <row r="4" spans="1:7">
      <c r="B4" t="s">
        <v>9</v>
      </c>
      <c r="F4" s="72" t="s">
        <v>10</v>
      </c>
      <c r="G4" s="72" t="s">
        <v>11</v>
      </c>
    </row>
    <row r="5" spans="1:7">
      <c r="B5" s="29">
        <v>2019</v>
      </c>
      <c r="F5" s="72" t="s">
        <v>12</v>
      </c>
      <c r="G5" s="72" t="s">
        <v>13</v>
      </c>
    </row>
    <row r="6" spans="1:7">
      <c r="B6" t="s">
        <v>14</v>
      </c>
      <c r="F6" s="72" t="s">
        <v>15</v>
      </c>
      <c r="G6" s="72" t="s">
        <v>16</v>
      </c>
    </row>
    <row r="7" spans="1:7">
      <c r="B7" t="s">
        <v>17</v>
      </c>
      <c r="F7" s="72" t="s">
        <v>18</v>
      </c>
      <c r="G7" s="72" t="s">
        <v>19</v>
      </c>
    </row>
    <row r="8" spans="1:7">
      <c r="B8" t="s">
        <v>20</v>
      </c>
      <c r="F8" s="72" t="s">
        <v>21</v>
      </c>
      <c r="G8" s="72" t="s">
        <v>22</v>
      </c>
    </row>
    <row r="9" spans="1:7">
      <c r="F9" s="72" t="s">
        <v>23</v>
      </c>
      <c r="G9" s="72" t="s">
        <v>24</v>
      </c>
    </row>
    <row r="10" spans="1:7">
      <c r="B10" s="11" t="s">
        <v>25</v>
      </c>
      <c r="F10" s="72" t="s">
        <v>26</v>
      </c>
      <c r="G10" s="72" t="s">
        <v>27</v>
      </c>
    </row>
    <row r="11" spans="1:7">
      <c r="B11" t="s">
        <v>28</v>
      </c>
      <c r="F11" s="72" t="s">
        <v>29</v>
      </c>
      <c r="G11" s="72" t="s">
        <v>30</v>
      </c>
    </row>
    <row r="12" spans="1:7">
      <c r="B12" s="29">
        <v>2019</v>
      </c>
      <c r="F12" s="72" t="s">
        <v>31</v>
      </c>
      <c r="G12" s="72" t="s">
        <v>32</v>
      </c>
    </row>
    <row r="13" spans="1:7">
      <c r="B13" t="s">
        <v>33</v>
      </c>
      <c r="F13" s="72" t="s">
        <v>34</v>
      </c>
      <c r="G13" s="72" t="s">
        <v>35</v>
      </c>
    </row>
    <row r="14" spans="1:7">
      <c r="B14" t="s">
        <v>36</v>
      </c>
      <c r="F14" s="72" t="s">
        <v>37</v>
      </c>
      <c r="G14" s="72" t="s">
        <v>38</v>
      </c>
    </row>
    <row r="15" spans="1:7">
      <c r="B15" t="s">
        <v>39</v>
      </c>
      <c r="F15" s="72" t="s">
        <v>40</v>
      </c>
      <c r="G15" s="72" t="s">
        <v>41</v>
      </c>
    </row>
    <row r="16" spans="1:7">
      <c r="F16" s="72" t="s">
        <v>1</v>
      </c>
      <c r="G16" s="72" t="s">
        <v>42</v>
      </c>
    </row>
    <row r="17" spans="2:7">
      <c r="B17" s="11" t="s">
        <v>43</v>
      </c>
      <c r="F17" s="72" t="s">
        <v>44</v>
      </c>
      <c r="G17" s="72" t="s">
        <v>45</v>
      </c>
    </row>
    <row r="18" spans="2:7">
      <c r="B18" t="s">
        <v>46</v>
      </c>
      <c r="F18" s="72" t="s">
        <v>47</v>
      </c>
      <c r="G18" s="72" t="s">
        <v>48</v>
      </c>
    </row>
    <row r="19" spans="2:7">
      <c r="B19" s="29">
        <v>2013</v>
      </c>
      <c r="F19" s="72" t="s">
        <v>49</v>
      </c>
      <c r="G19" s="72" t="s">
        <v>50</v>
      </c>
    </row>
    <row r="20" spans="2:7">
      <c r="B20" t="s">
        <v>51</v>
      </c>
      <c r="F20" s="72" t="s">
        <v>52</v>
      </c>
      <c r="G20" s="72" t="s">
        <v>53</v>
      </c>
    </row>
    <row r="21" spans="2:7">
      <c r="B21" t="s">
        <v>54</v>
      </c>
      <c r="F21" s="72" t="s">
        <v>55</v>
      </c>
      <c r="G21" s="72" t="s">
        <v>56</v>
      </c>
    </row>
    <row r="22" spans="2:7">
      <c r="B22" t="s">
        <v>57</v>
      </c>
      <c r="F22" s="72" t="s">
        <v>58</v>
      </c>
      <c r="G22" s="72" t="s">
        <v>59</v>
      </c>
    </row>
    <row r="23" spans="2:7">
      <c r="F23" s="72" t="s">
        <v>60</v>
      </c>
      <c r="G23" s="72" t="s">
        <v>61</v>
      </c>
    </row>
    <row r="24" spans="2:7">
      <c r="B24" s="11" t="s">
        <v>62</v>
      </c>
      <c r="F24" s="72" t="s">
        <v>63</v>
      </c>
      <c r="G24" s="72" t="s">
        <v>64</v>
      </c>
    </row>
    <row r="25" spans="2:7">
      <c r="B25" t="s">
        <v>28</v>
      </c>
      <c r="F25" s="72" t="s">
        <v>65</v>
      </c>
      <c r="G25" s="72" t="s">
        <v>66</v>
      </c>
    </row>
    <row r="26" spans="2:7">
      <c r="B26" s="29">
        <v>2016</v>
      </c>
      <c r="F26" s="72" t="s">
        <v>67</v>
      </c>
      <c r="G26" s="72" t="s">
        <v>68</v>
      </c>
    </row>
    <row r="27" spans="2:7">
      <c r="B27" t="s">
        <v>69</v>
      </c>
      <c r="F27" s="72" t="s">
        <v>70</v>
      </c>
      <c r="G27" s="72" t="s">
        <v>71</v>
      </c>
    </row>
    <row r="28" spans="2:7">
      <c r="B28" t="s">
        <v>72</v>
      </c>
      <c r="F28" s="72" t="s">
        <v>73</v>
      </c>
      <c r="G28" s="72" t="s">
        <v>74</v>
      </c>
    </row>
    <row r="29" spans="2:7">
      <c r="B29" t="s">
        <v>75</v>
      </c>
      <c r="F29" s="72" t="s">
        <v>76</v>
      </c>
      <c r="G29" s="72" t="s">
        <v>77</v>
      </c>
    </row>
    <row r="30" spans="2:7">
      <c r="F30" s="72" t="s">
        <v>78</v>
      </c>
      <c r="G30" s="72" t="s">
        <v>79</v>
      </c>
    </row>
    <row r="31" spans="2:7">
      <c r="B31" s="11" t="s">
        <v>80</v>
      </c>
      <c r="F31" s="72" t="s">
        <v>81</v>
      </c>
      <c r="G31" s="72" t="s">
        <v>82</v>
      </c>
    </row>
    <row r="32" spans="2:7">
      <c r="B32" t="s">
        <v>9</v>
      </c>
      <c r="F32" s="72" t="s">
        <v>83</v>
      </c>
      <c r="G32" s="72" t="s">
        <v>84</v>
      </c>
    </row>
    <row r="33" spans="2:7">
      <c r="B33" s="29">
        <v>2019</v>
      </c>
      <c r="F33" s="72" t="s">
        <v>85</v>
      </c>
      <c r="G33" s="72" t="s">
        <v>86</v>
      </c>
    </row>
    <row r="34" spans="2:7">
      <c r="B34" t="s">
        <v>14</v>
      </c>
      <c r="F34" s="72" t="s">
        <v>87</v>
      </c>
      <c r="G34" s="72" t="s">
        <v>88</v>
      </c>
    </row>
    <row r="35" spans="2:7">
      <c r="B35" t="s">
        <v>89</v>
      </c>
      <c r="F35" s="72" t="s">
        <v>90</v>
      </c>
      <c r="G35" s="72" t="s">
        <v>91</v>
      </c>
    </row>
    <row r="36" spans="2:7">
      <c r="B36" t="s">
        <v>92</v>
      </c>
      <c r="F36" s="72" t="s">
        <v>93</v>
      </c>
      <c r="G36" s="72" t="s">
        <v>94</v>
      </c>
    </row>
    <row r="37" spans="2:7">
      <c r="F37" s="72" t="s">
        <v>95</v>
      </c>
      <c r="G37" s="72" t="s">
        <v>96</v>
      </c>
    </row>
    <row r="38" spans="2:7">
      <c r="B38" s="11" t="s">
        <v>97</v>
      </c>
      <c r="F38" s="72" t="s">
        <v>98</v>
      </c>
      <c r="G38" s="72" t="s">
        <v>99</v>
      </c>
    </row>
    <row r="39" spans="2:7">
      <c r="B39" t="s">
        <v>100</v>
      </c>
      <c r="F39" s="72" t="s">
        <v>101</v>
      </c>
      <c r="G39" s="72" t="s">
        <v>102</v>
      </c>
    </row>
    <row r="40" spans="2:7">
      <c r="B40" s="29">
        <v>2014</v>
      </c>
      <c r="F40" s="72" t="s">
        <v>103</v>
      </c>
      <c r="G40" s="72" t="s">
        <v>104</v>
      </c>
    </row>
    <row r="41" spans="2:7">
      <c r="B41" t="s">
        <v>105</v>
      </c>
      <c r="F41" s="72" t="s">
        <v>106</v>
      </c>
      <c r="G41" s="72" t="s">
        <v>107</v>
      </c>
    </row>
    <row r="42" spans="2:7">
      <c r="B42" t="s">
        <v>108</v>
      </c>
      <c r="F42" s="72" t="s">
        <v>109</v>
      </c>
      <c r="G42" s="72" t="s">
        <v>110</v>
      </c>
    </row>
    <row r="43" spans="2:7">
      <c r="B43" t="s">
        <v>111</v>
      </c>
      <c r="F43" s="72" t="s">
        <v>112</v>
      </c>
      <c r="G43" s="72" t="s">
        <v>113</v>
      </c>
    </row>
    <row r="44" spans="2:7">
      <c r="F44" s="72" t="s">
        <v>114</v>
      </c>
      <c r="G44" s="72" t="s">
        <v>115</v>
      </c>
    </row>
    <row r="45" spans="2:7">
      <c r="B45" s="11" t="s">
        <v>116</v>
      </c>
      <c r="F45" s="72" t="s">
        <v>117</v>
      </c>
      <c r="G45" s="72" t="s">
        <v>118</v>
      </c>
    </row>
    <row r="46" spans="2:7">
      <c r="B46" t="s">
        <v>9</v>
      </c>
      <c r="F46" s="72" t="s">
        <v>119</v>
      </c>
      <c r="G46" s="72" t="s">
        <v>120</v>
      </c>
    </row>
    <row r="47" spans="2:7">
      <c r="B47" s="29">
        <v>2019</v>
      </c>
      <c r="F47" s="72" t="s">
        <v>121</v>
      </c>
      <c r="G47" s="72" t="s">
        <v>122</v>
      </c>
    </row>
    <row r="48" spans="2:7">
      <c r="B48" t="s">
        <v>14</v>
      </c>
      <c r="F48" s="72" t="s">
        <v>123</v>
      </c>
      <c r="G48" s="72" t="s">
        <v>124</v>
      </c>
    </row>
    <row r="49" spans="1:7">
      <c r="B49" t="s">
        <v>125</v>
      </c>
      <c r="F49" s="72" t="s">
        <v>126</v>
      </c>
      <c r="G49" s="72" t="s">
        <v>127</v>
      </c>
    </row>
    <row r="50" spans="1:7">
      <c r="B50" t="s">
        <v>128</v>
      </c>
      <c r="F50" s="72" t="s">
        <v>129</v>
      </c>
      <c r="G50" s="72" t="s">
        <v>130</v>
      </c>
    </row>
    <row r="51" spans="1:7">
      <c r="F51" s="72" t="s">
        <v>131</v>
      </c>
      <c r="G51" s="72" t="s">
        <v>132</v>
      </c>
    </row>
    <row r="52" spans="1:7">
      <c r="A52" s="1" t="s">
        <v>133</v>
      </c>
    </row>
    <row r="53" spans="1:7">
      <c r="A53" t="s">
        <v>134</v>
      </c>
    </row>
    <row r="54" spans="1:7">
      <c r="A54" t="s">
        <v>135</v>
      </c>
    </row>
    <row r="55" spans="1:7">
      <c r="A55" t="s">
        <v>136</v>
      </c>
    </row>
    <row r="57" spans="1:7">
      <c r="A57" t="s">
        <v>137</v>
      </c>
    </row>
    <row r="58" spans="1:7">
      <c r="A58" t="s">
        <v>138</v>
      </c>
    </row>
    <row r="59" spans="1:7">
      <c r="A59" t="s">
        <v>139</v>
      </c>
    </row>
    <row r="60" spans="1:7">
      <c r="A60" t="s">
        <v>140</v>
      </c>
    </row>
    <row r="62" spans="1:7">
      <c r="A62" t="s">
        <v>141</v>
      </c>
    </row>
    <row r="63" spans="1:7">
      <c r="A63" t="s">
        <v>142</v>
      </c>
    </row>
    <row r="65" spans="1:1">
      <c r="A65" t="s">
        <v>143</v>
      </c>
    </row>
    <row r="66" spans="1:1">
      <c r="A66" t="s">
        <v>144</v>
      </c>
    </row>
    <row r="67" spans="1:1">
      <c r="A67" t="s">
        <v>145</v>
      </c>
    </row>
    <row r="69" spans="1:1">
      <c r="A69" t="s">
        <v>146</v>
      </c>
    </row>
    <row r="70" spans="1:1">
      <c r="A70" t="s">
        <v>147</v>
      </c>
    </row>
    <row r="71" spans="1:1">
      <c r="A71" t="s">
        <v>148</v>
      </c>
    </row>
    <row r="72" spans="1:1">
      <c r="A72" t="s">
        <v>149</v>
      </c>
    </row>
    <row r="74" spans="1:1">
      <c r="A74" t="s">
        <v>150</v>
      </c>
    </row>
    <row r="75" spans="1:1">
      <c r="A75" t="s">
        <v>151</v>
      </c>
    </row>
    <row r="76" spans="1:1">
      <c r="A76" t="s">
        <v>152</v>
      </c>
    </row>
    <row r="77" spans="1:1">
      <c r="A77" t="s">
        <v>153</v>
      </c>
    </row>
    <row r="79" spans="1:1">
      <c r="A79" t="s">
        <v>154</v>
      </c>
    </row>
    <row r="80" spans="1:1">
      <c r="A80" t="s">
        <v>155</v>
      </c>
    </row>
    <row r="81" spans="1:2">
      <c r="A81" t="s">
        <v>156</v>
      </c>
    </row>
    <row r="83" spans="1:2">
      <c r="A83" t="s">
        <v>157</v>
      </c>
      <c r="B83">
        <v>2018</v>
      </c>
    </row>
    <row r="85" spans="1:2">
      <c r="A85" s="1" t="s">
        <v>158</v>
      </c>
    </row>
    <row r="86" spans="1:2">
      <c r="A86" t="s">
        <v>159</v>
      </c>
    </row>
    <row r="87" spans="1:2">
      <c r="A87" t="s">
        <v>160</v>
      </c>
    </row>
    <row r="88" spans="1:2">
      <c r="A88" t="s">
        <v>161</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1138</v>
      </c>
    </row>
    <row r="2" spans="1:7">
      <c r="A2" s="1"/>
    </row>
    <row r="3" spans="1:7" ht="48" customHeight="1">
      <c r="A3" s="57" t="s">
        <v>1139</v>
      </c>
      <c r="B3" s="57" t="s">
        <v>1140</v>
      </c>
      <c r="C3" s="57" t="s">
        <v>1141</v>
      </c>
      <c r="D3" s="57" t="s">
        <v>1142</v>
      </c>
      <c r="E3" s="57" t="s">
        <v>1143</v>
      </c>
      <c r="F3" s="57" t="s">
        <v>1144</v>
      </c>
      <c r="G3" s="57" t="s">
        <v>1145</v>
      </c>
    </row>
    <row r="4" spans="1:7">
      <c r="A4" t="s">
        <v>1146</v>
      </c>
      <c r="B4" s="12">
        <v>21611</v>
      </c>
      <c r="C4" s="12">
        <v>244203</v>
      </c>
      <c r="D4" s="12">
        <v>3584</v>
      </c>
      <c r="E4">
        <v>11.3</v>
      </c>
      <c r="F4">
        <v>5.7</v>
      </c>
      <c r="G4">
        <v>2.4</v>
      </c>
    </row>
    <row r="5" spans="1:7">
      <c r="A5" t="s">
        <v>1147</v>
      </c>
      <c r="B5" s="12">
        <v>10147</v>
      </c>
      <c r="C5" s="12">
        <v>121865</v>
      </c>
      <c r="D5" s="12">
        <v>2035</v>
      </c>
      <c r="E5">
        <v>12</v>
      </c>
      <c r="F5">
        <v>6</v>
      </c>
      <c r="G5">
        <v>2.7</v>
      </c>
    </row>
    <row r="6" spans="1:7">
      <c r="A6" t="s">
        <v>1148</v>
      </c>
      <c r="B6">
        <v>735</v>
      </c>
      <c r="C6" s="12">
        <v>8137</v>
      </c>
      <c r="D6">
        <v>154</v>
      </c>
      <c r="E6">
        <v>11.1</v>
      </c>
      <c r="F6">
        <v>7.8</v>
      </c>
      <c r="G6">
        <v>2.4</v>
      </c>
    </row>
    <row r="7" spans="1:7">
      <c r="A7" t="s">
        <v>1149</v>
      </c>
      <c r="B7">
        <v>854</v>
      </c>
      <c r="C7" s="12">
        <v>12694</v>
      </c>
      <c r="D7">
        <v>220</v>
      </c>
      <c r="E7">
        <v>14.9</v>
      </c>
      <c r="F7">
        <v>4.0999999999999996</v>
      </c>
      <c r="G7">
        <v>3.8</v>
      </c>
    </row>
    <row r="8" spans="1:7">
      <c r="A8" t="s">
        <v>1150</v>
      </c>
      <c r="B8" s="12">
        <v>1704</v>
      </c>
      <c r="C8" s="12">
        <v>18728</v>
      </c>
      <c r="D8">
        <v>212</v>
      </c>
      <c r="E8">
        <v>11</v>
      </c>
      <c r="F8">
        <v>4.7</v>
      </c>
      <c r="G8">
        <v>2.2999999999999998</v>
      </c>
    </row>
    <row r="9" spans="1:7">
      <c r="A9" t="s">
        <v>1151</v>
      </c>
      <c r="B9" s="12">
        <v>2508</v>
      </c>
      <c r="C9" s="12">
        <v>21580</v>
      </c>
      <c r="D9">
        <v>362</v>
      </c>
      <c r="E9">
        <v>8.6</v>
      </c>
      <c r="F9">
        <v>6.3</v>
      </c>
      <c r="G9">
        <v>2.2999999999999998</v>
      </c>
    </row>
    <row r="10" spans="1:7">
      <c r="A10" t="s">
        <v>1152</v>
      </c>
      <c r="B10" s="12">
        <v>3916</v>
      </c>
      <c r="C10" s="12">
        <v>43741</v>
      </c>
      <c r="D10">
        <v>280</v>
      </c>
      <c r="E10">
        <v>11.2</v>
      </c>
      <c r="F10">
        <v>4.5999999999999996</v>
      </c>
      <c r="G10">
        <v>1.3</v>
      </c>
    </row>
    <row r="11" spans="1:7">
      <c r="A11" t="s">
        <v>1153</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1154</v>
      </c>
      <c r="B1" s="17" t="s">
        <v>1155</v>
      </c>
      <c r="C1" s="17" t="s">
        <v>1156</v>
      </c>
      <c r="D1" s="17" t="s">
        <v>1157</v>
      </c>
      <c r="E1" s="17" t="s">
        <v>1158</v>
      </c>
    </row>
    <row r="2" spans="1:5">
      <c r="A2" t="s">
        <v>1159</v>
      </c>
      <c r="B2">
        <v>7</v>
      </c>
      <c r="C2">
        <v>95264</v>
      </c>
      <c r="D2">
        <v>163464</v>
      </c>
      <c r="E2">
        <v>67.599999999999994</v>
      </c>
    </row>
    <row r="3" spans="1:5">
      <c r="A3" t="s">
        <v>1160</v>
      </c>
      <c r="B3">
        <v>21</v>
      </c>
      <c r="C3">
        <v>10355</v>
      </c>
      <c r="D3">
        <v>5507</v>
      </c>
      <c r="E3">
        <v>1.4</v>
      </c>
    </row>
    <row r="4" spans="1:5">
      <c r="A4" t="s">
        <v>1161</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1162</v>
      </c>
    </row>
    <row r="3" spans="1:33">
      <c r="A3">
        <v>300</v>
      </c>
      <c r="B3" t="s">
        <v>1163</v>
      </c>
    </row>
    <row r="5" spans="1:33">
      <c r="B5" t="s">
        <v>1164</v>
      </c>
    </row>
    <row r="6" spans="1:33">
      <c r="B6" t="s">
        <v>1165</v>
      </c>
    </row>
    <row r="8" spans="1:33">
      <c r="B8" t="s">
        <v>1166</v>
      </c>
    </row>
    <row r="9" spans="1:33">
      <c r="B9" t="s">
        <v>1167</v>
      </c>
    </row>
    <row r="10" spans="1:33">
      <c r="A10" s="66"/>
    </row>
    <row r="11" spans="1:33">
      <c r="A11" t="s">
        <v>1168</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1169</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1170</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1171</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1172</v>
      </c>
    </row>
    <row r="18" spans="1:7">
      <c r="A18" s="68" t="s">
        <v>1173</v>
      </c>
      <c r="B18" s="68" t="s">
        <v>1174</v>
      </c>
      <c r="C18" s="68" t="s">
        <v>1175</v>
      </c>
      <c r="D18" s="68" t="s">
        <v>1176</v>
      </c>
      <c r="E18" s="68" t="s">
        <v>1177</v>
      </c>
      <c r="F18" s="68" t="s">
        <v>1178</v>
      </c>
      <c r="G18" s="68" t="s">
        <v>1179</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4" width="8.83203125" style="58" customWidth="1"/>
    <col min="5" max="16384" width="8.83203125" style="58"/>
  </cols>
  <sheetData>
    <row r="2" spans="1:61">
      <c r="A2" t="s">
        <v>1180</v>
      </c>
      <c r="B2" s="73">
        <f>((SUMIFS(AM105:AM164,C105:C164,About!B1))/$AM105)</f>
        <v>8.2765534782689408E-3</v>
      </c>
    </row>
    <row r="3" spans="1:61">
      <c r="A3" t="s">
        <v>1181</v>
      </c>
      <c r="B3" s="74">
        <v>10</v>
      </c>
    </row>
    <row r="4" spans="1:61">
      <c r="A4" t="s">
        <v>1182</v>
      </c>
      <c r="B4" s="75">
        <f>C86/C100</f>
        <v>9.7143880383203495E-3</v>
      </c>
    </row>
    <row r="6" spans="1:61">
      <c r="A6" t="s">
        <v>1183</v>
      </c>
      <c r="B6" s="18" t="s">
        <v>1184</v>
      </c>
    </row>
    <row r="7" spans="1:61">
      <c r="A7" t="s">
        <v>1185</v>
      </c>
      <c r="B7" t="s">
        <v>1186</v>
      </c>
      <c r="C7" t="s">
        <v>1187</v>
      </c>
      <c r="D7" t="s">
        <v>1188</v>
      </c>
      <c r="E7" t="s">
        <v>1189</v>
      </c>
      <c r="F7" t="s">
        <v>1190</v>
      </c>
      <c r="G7" t="s">
        <v>1191</v>
      </c>
      <c r="H7" t="s">
        <v>1192</v>
      </c>
      <c r="I7" t="s">
        <v>1193</v>
      </c>
      <c r="J7" t="s">
        <v>1194</v>
      </c>
      <c r="K7" t="s">
        <v>1195</v>
      </c>
      <c r="L7" t="s">
        <v>1196</v>
      </c>
      <c r="M7" t="s">
        <v>1197</v>
      </c>
      <c r="N7" t="s">
        <v>1198</v>
      </c>
      <c r="O7" t="s">
        <v>1199</v>
      </c>
      <c r="P7" t="s">
        <v>1200</v>
      </c>
      <c r="Q7" t="s">
        <v>1201</v>
      </c>
      <c r="R7" t="s">
        <v>1202</v>
      </c>
      <c r="S7" t="s">
        <v>1203</v>
      </c>
      <c r="T7" t="s">
        <v>1204</v>
      </c>
      <c r="U7" t="s">
        <v>1205</v>
      </c>
      <c r="V7" t="s">
        <v>1206</v>
      </c>
      <c r="W7" t="s">
        <v>1207</v>
      </c>
      <c r="X7" t="s">
        <v>1208</v>
      </c>
      <c r="Y7" t="s">
        <v>1209</v>
      </c>
      <c r="Z7" t="s">
        <v>1210</v>
      </c>
      <c r="AA7" t="s">
        <v>1211</v>
      </c>
      <c r="AB7" t="s">
        <v>1212</v>
      </c>
      <c r="AC7" t="s">
        <v>1213</v>
      </c>
      <c r="AD7" t="s">
        <v>1214</v>
      </c>
      <c r="AE7" t="s">
        <v>1215</v>
      </c>
      <c r="AF7" t="s">
        <v>1216</v>
      </c>
      <c r="AG7" t="s">
        <v>1217</v>
      </c>
      <c r="AH7" t="s">
        <v>1218</v>
      </c>
      <c r="AI7" t="s">
        <v>1219</v>
      </c>
      <c r="AJ7" t="s">
        <v>1220</v>
      </c>
      <c r="AK7" t="s">
        <v>1221</v>
      </c>
      <c r="AL7" t="s">
        <v>1222</v>
      </c>
      <c r="AM7" t="s">
        <v>1223</v>
      </c>
      <c r="AN7" t="s">
        <v>1224</v>
      </c>
      <c r="AO7" t="s">
        <v>1225</v>
      </c>
      <c r="AP7" t="s">
        <v>1226</v>
      </c>
      <c r="AQ7" t="s">
        <v>1227</v>
      </c>
      <c r="AR7" t="s">
        <v>1228</v>
      </c>
      <c r="AS7" t="s">
        <v>1229</v>
      </c>
      <c r="AT7" t="s">
        <v>1230</v>
      </c>
      <c r="AU7" t="s">
        <v>1231</v>
      </c>
      <c r="AV7" t="s">
        <v>1232</v>
      </c>
      <c r="AW7" t="s">
        <v>1233</v>
      </c>
      <c r="AX7" t="s">
        <v>1234</v>
      </c>
      <c r="AY7" t="s">
        <v>1235</v>
      </c>
      <c r="AZ7" t="s">
        <v>1236</v>
      </c>
      <c r="BA7" t="s">
        <v>1237</v>
      </c>
      <c r="BB7" t="s">
        <v>1238</v>
      </c>
      <c r="BC7" t="s">
        <v>1239</v>
      </c>
      <c r="BD7" t="s">
        <v>1240</v>
      </c>
      <c r="BE7" t="s">
        <v>1241</v>
      </c>
      <c r="BF7" t="s">
        <v>1242</v>
      </c>
      <c r="BG7" t="s">
        <v>1243</v>
      </c>
      <c r="BH7" t="s">
        <v>1244</v>
      </c>
      <c r="BI7" t="s">
        <v>1245</v>
      </c>
    </row>
    <row r="8" spans="1:61">
      <c r="A8" t="s">
        <v>1246</v>
      </c>
      <c r="B8" t="s">
        <v>1247</v>
      </c>
      <c r="C8" t="s">
        <v>1248</v>
      </c>
      <c r="D8" t="s">
        <v>1249</v>
      </c>
      <c r="E8" t="s">
        <v>1250</v>
      </c>
      <c r="F8" t="s">
        <v>1251</v>
      </c>
      <c r="G8" t="s">
        <v>1252</v>
      </c>
      <c r="H8" t="s">
        <v>1253</v>
      </c>
      <c r="I8" t="s">
        <v>1254</v>
      </c>
      <c r="J8" t="s">
        <v>1255</v>
      </c>
      <c r="K8" t="s">
        <v>1256</v>
      </c>
      <c r="L8" t="s">
        <v>1257</v>
      </c>
      <c r="M8" t="s">
        <v>1258</v>
      </c>
      <c r="N8" t="s">
        <v>1259</v>
      </c>
      <c r="O8" t="s">
        <v>1260</v>
      </c>
      <c r="P8" t="s">
        <v>1261</v>
      </c>
      <c r="Q8" t="s">
        <v>1262</v>
      </c>
      <c r="R8" t="s">
        <v>1263</v>
      </c>
      <c r="S8" t="s">
        <v>1264</v>
      </c>
      <c r="T8" t="s">
        <v>1265</v>
      </c>
      <c r="U8" t="s">
        <v>1266</v>
      </c>
      <c r="V8" t="s">
        <v>1267</v>
      </c>
      <c r="W8" t="s">
        <v>1268</v>
      </c>
      <c r="X8" t="s">
        <v>1269</v>
      </c>
      <c r="Y8" t="s">
        <v>1270</v>
      </c>
      <c r="Z8" t="s">
        <v>1271</v>
      </c>
      <c r="AA8" t="s">
        <v>1272</v>
      </c>
      <c r="AB8" t="s">
        <v>1273</v>
      </c>
      <c r="AC8" t="s">
        <v>1274</v>
      </c>
      <c r="AD8" t="s">
        <v>1275</v>
      </c>
      <c r="AE8" t="s">
        <v>1276</v>
      </c>
      <c r="AF8" t="s">
        <v>1277</v>
      </c>
      <c r="AG8" t="s">
        <v>1278</v>
      </c>
      <c r="AH8" t="s">
        <v>1279</v>
      </c>
      <c r="AI8" t="s">
        <v>1280</v>
      </c>
      <c r="AJ8" t="s">
        <v>1281</v>
      </c>
      <c r="AK8" t="s">
        <v>1282</v>
      </c>
      <c r="AL8" t="s">
        <v>1283</v>
      </c>
      <c r="AM8" t="s">
        <v>1284</v>
      </c>
      <c r="AN8" t="s">
        <v>1285</v>
      </c>
      <c r="AO8" t="s">
        <v>1286</v>
      </c>
      <c r="AP8" t="s">
        <v>1287</v>
      </c>
      <c r="AQ8" t="s">
        <v>1288</v>
      </c>
      <c r="AR8" t="s">
        <v>1289</v>
      </c>
      <c r="AS8" t="s">
        <v>1290</v>
      </c>
      <c r="AT8" t="s">
        <v>1291</v>
      </c>
      <c r="AU8" t="s">
        <v>1292</v>
      </c>
      <c r="AV8" t="s">
        <v>1293</v>
      </c>
      <c r="AW8" t="s">
        <v>1294</v>
      </c>
      <c r="AX8" t="s">
        <v>1295</v>
      </c>
      <c r="AY8" t="s">
        <v>1296</v>
      </c>
      <c r="AZ8" t="s">
        <v>1297</v>
      </c>
      <c r="BA8" t="s">
        <v>1298</v>
      </c>
      <c r="BB8" t="s">
        <v>1299</v>
      </c>
      <c r="BC8" t="s">
        <v>1300</v>
      </c>
      <c r="BD8" t="s">
        <v>1301</v>
      </c>
      <c r="BE8" t="s">
        <v>1302</v>
      </c>
      <c r="BF8" t="s">
        <v>1303</v>
      </c>
      <c r="BG8" t="s">
        <v>1304</v>
      </c>
      <c r="BH8" t="s">
        <v>1305</v>
      </c>
      <c r="BI8" t="s">
        <v>1306</v>
      </c>
    </row>
    <row r="9" spans="1:61">
      <c r="A9" s="92">
        <v>30863</v>
      </c>
      <c r="B9">
        <v>2944694</v>
      </c>
      <c r="C9">
        <v>575319</v>
      </c>
      <c r="D9">
        <v>47812</v>
      </c>
      <c r="E9">
        <v>619</v>
      </c>
      <c r="F9">
        <v>4802</v>
      </c>
      <c r="G9">
        <v>38878</v>
      </c>
      <c r="H9">
        <v>77</v>
      </c>
      <c r="I9">
        <v>2023</v>
      </c>
      <c r="J9">
        <v>1414</v>
      </c>
      <c r="K9">
        <v>120527</v>
      </c>
      <c r="L9">
        <v>4473</v>
      </c>
      <c r="M9">
        <v>5132</v>
      </c>
      <c r="N9">
        <v>27867</v>
      </c>
      <c r="O9">
        <v>20368</v>
      </c>
      <c r="P9">
        <v>7889</v>
      </c>
      <c r="Q9">
        <v>54798</v>
      </c>
      <c r="R9">
        <v>406980</v>
      </c>
      <c r="S9">
        <v>86605</v>
      </c>
      <c r="T9">
        <v>86610</v>
      </c>
      <c r="U9">
        <v>54740</v>
      </c>
      <c r="V9">
        <v>22297</v>
      </c>
      <c r="W9">
        <v>128721</v>
      </c>
      <c r="X9">
        <v>28006</v>
      </c>
      <c r="Y9">
        <v>1210702</v>
      </c>
      <c r="Z9">
        <v>176947</v>
      </c>
      <c r="AA9">
        <v>127576</v>
      </c>
      <c r="AB9">
        <v>42357</v>
      </c>
      <c r="AC9">
        <v>149041</v>
      </c>
      <c r="AD9">
        <v>96119</v>
      </c>
      <c r="AE9">
        <v>36839</v>
      </c>
      <c r="AF9">
        <v>38601</v>
      </c>
      <c r="AG9">
        <v>67455</v>
      </c>
      <c r="AH9">
        <v>92512</v>
      </c>
      <c r="AI9">
        <v>39335</v>
      </c>
      <c r="AJ9">
        <v>145334</v>
      </c>
      <c r="AK9">
        <v>45552</v>
      </c>
      <c r="AL9">
        <v>4358</v>
      </c>
      <c r="AM9">
        <v>130640</v>
      </c>
      <c r="AN9">
        <v>18036</v>
      </c>
      <c r="AO9">
        <v>534890</v>
      </c>
      <c r="AP9">
        <v>65496</v>
      </c>
      <c r="AQ9">
        <v>22603</v>
      </c>
      <c r="AR9">
        <v>70168</v>
      </c>
      <c r="AS9">
        <v>19392</v>
      </c>
      <c r="AT9">
        <v>5855</v>
      </c>
      <c r="AU9">
        <v>351377</v>
      </c>
      <c r="AV9">
        <v>210905</v>
      </c>
      <c r="AW9">
        <v>61296</v>
      </c>
      <c r="AX9">
        <v>17243</v>
      </c>
      <c r="AY9">
        <v>64463</v>
      </c>
      <c r="AZ9">
        <v>30893</v>
      </c>
      <c r="BA9">
        <v>37009</v>
      </c>
      <c r="BB9">
        <v>412879</v>
      </c>
      <c r="BC9">
        <v>3517</v>
      </c>
      <c r="BD9">
        <v>57998</v>
      </c>
      <c r="BE9">
        <v>168325</v>
      </c>
      <c r="BF9">
        <v>336</v>
      </c>
      <c r="BG9">
        <v>44104</v>
      </c>
      <c r="BH9">
        <v>101052</v>
      </c>
      <c r="BI9">
        <v>37547</v>
      </c>
    </row>
    <row r="10" spans="1:61">
      <c r="A10" s="92">
        <v>31228</v>
      </c>
      <c r="B10">
        <v>2786479</v>
      </c>
      <c r="C10">
        <v>528858</v>
      </c>
      <c r="D10">
        <v>51571</v>
      </c>
      <c r="E10">
        <v>1571</v>
      </c>
      <c r="F10">
        <v>6622</v>
      </c>
      <c r="G10">
        <v>41543</v>
      </c>
      <c r="H10">
        <v>290</v>
      </c>
      <c r="I10">
        <v>426</v>
      </c>
      <c r="J10">
        <v>1120</v>
      </c>
      <c r="K10">
        <v>170512</v>
      </c>
      <c r="L10">
        <v>295</v>
      </c>
      <c r="M10">
        <v>6272</v>
      </c>
      <c r="N10">
        <v>30371</v>
      </c>
      <c r="O10">
        <v>42823</v>
      </c>
      <c r="P10">
        <v>34328</v>
      </c>
      <c r="Q10">
        <v>56423</v>
      </c>
      <c r="R10">
        <v>306774</v>
      </c>
      <c r="S10">
        <v>55335</v>
      </c>
      <c r="T10">
        <v>68080</v>
      </c>
      <c r="U10">
        <v>35189</v>
      </c>
      <c r="V10">
        <v>25473</v>
      </c>
      <c r="W10">
        <v>103515</v>
      </c>
      <c r="X10">
        <v>19182</v>
      </c>
      <c r="Y10">
        <v>1047269</v>
      </c>
      <c r="Z10">
        <v>141414</v>
      </c>
      <c r="AA10">
        <v>148817</v>
      </c>
      <c r="AB10">
        <v>33276</v>
      </c>
      <c r="AC10">
        <v>145359</v>
      </c>
      <c r="AD10">
        <v>89751</v>
      </c>
      <c r="AE10">
        <v>37170</v>
      </c>
      <c r="AF10">
        <v>32401</v>
      </c>
      <c r="AG10">
        <v>40982</v>
      </c>
      <c r="AH10">
        <v>89555</v>
      </c>
      <c r="AI10">
        <v>27932</v>
      </c>
      <c r="AJ10">
        <v>91331</v>
      </c>
      <c r="AK10">
        <v>48460</v>
      </c>
      <c r="AL10">
        <v>372</v>
      </c>
      <c r="AM10">
        <v>79962</v>
      </c>
      <c r="AN10">
        <v>40486</v>
      </c>
      <c r="AO10">
        <v>528242</v>
      </c>
      <c r="AP10">
        <v>62788</v>
      </c>
      <c r="AQ10">
        <v>20912</v>
      </c>
      <c r="AR10">
        <v>94372</v>
      </c>
      <c r="AS10">
        <v>19163</v>
      </c>
      <c r="AT10">
        <v>3451</v>
      </c>
      <c r="AU10">
        <v>327557</v>
      </c>
      <c r="AV10">
        <v>224696</v>
      </c>
      <c r="AW10">
        <v>56137</v>
      </c>
      <c r="AX10">
        <v>18048</v>
      </c>
      <c r="AY10">
        <v>62707</v>
      </c>
      <c r="AZ10">
        <v>31881</v>
      </c>
      <c r="BA10">
        <v>55922</v>
      </c>
      <c r="BB10">
        <v>457414</v>
      </c>
      <c r="BC10">
        <v>4466</v>
      </c>
      <c r="BD10">
        <v>45750</v>
      </c>
      <c r="BE10">
        <v>221880</v>
      </c>
      <c r="BF10">
        <v>263</v>
      </c>
      <c r="BG10">
        <v>35060</v>
      </c>
      <c r="BH10">
        <v>96719</v>
      </c>
      <c r="BI10">
        <v>53275</v>
      </c>
    </row>
    <row r="11" spans="1:61">
      <c r="A11" s="92">
        <v>31593</v>
      </c>
      <c r="B11">
        <v>2850311</v>
      </c>
      <c r="C11">
        <v>509890</v>
      </c>
      <c r="D11">
        <v>19915</v>
      </c>
      <c r="E11">
        <v>0</v>
      </c>
      <c r="F11">
        <v>9455</v>
      </c>
      <c r="G11">
        <v>5527</v>
      </c>
      <c r="H11">
        <v>1683</v>
      </c>
      <c r="I11">
        <v>437</v>
      </c>
      <c r="J11">
        <v>2813</v>
      </c>
      <c r="K11">
        <v>134851</v>
      </c>
      <c r="L11">
        <v>94</v>
      </c>
      <c r="M11">
        <v>2619</v>
      </c>
      <c r="N11">
        <v>30736</v>
      </c>
      <c r="O11">
        <v>26523</v>
      </c>
      <c r="P11">
        <v>19867</v>
      </c>
      <c r="Q11">
        <v>55012</v>
      </c>
      <c r="R11">
        <v>355124</v>
      </c>
      <c r="S11">
        <v>80956</v>
      </c>
      <c r="T11">
        <v>64578</v>
      </c>
      <c r="U11">
        <v>59564</v>
      </c>
      <c r="V11">
        <v>28825</v>
      </c>
      <c r="W11">
        <v>108838</v>
      </c>
      <c r="X11">
        <v>12363</v>
      </c>
      <c r="Y11">
        <v>1142707</v>
      </c>
      <c r="Z11">
        <v>127267</v>
      </c>
      <c r="AA11">
        <v>178528</v>
      </c>
      <c r="AB11">
        <v>40004</v>
      </c>
      <c r="AC11">
        <v>122200</v>
      </c>
      <c r="AD11">
        <v>91729</v>
      </c>
      <c r="AE11">
        <v>42215</v>
      </c>
      <c r="AF11">
        <v>44810</v>
      </c>
      <c r="AG11">
        <v>32059</v>
      </c>
      <c r="AH11">
        <v>100936</v>
      </c>
      <c r="AI11">
        <v>30165</v>
      </c>
      <c r="AJ11">
        <v>136815</v>
      </c>
      <c r="AK11">
        <v>46521</v>
      </c>
      <c r="AL11">
        <v>386</v>
      </c>
      <c r="AM11">
        <v>108633</v>
      </c>
      <c r="AN11">
        <v>40440</v>
      </c>
      <c r="AO11">
        <v>522889</v>
      </c>
      <c r="AP11">
        <v>61143</v>
      </c>
      <c r="AQ11">
        <v>26211</v>
      </c>
      <c r="AR11">
        <v>95699</v>
      </c>
      <c r="AS11">
        <v>19713</v>
      </c>
      <c r="AT11">
        <v>40100</v>
      </c>
      <c r="AU11">
        <v>280023</v>
      </c>
      <c r="AV11">
        <v>226712</v>
      </c>
      <c r="AW11">
        <v>57807</v>
      </c>
      <c r="AX11">
        <v>18621</v>
      </c>
      <c r="AY11">
        <v>61582</v>
      </c>
      <c r="AZ11">
        <v>32288</v>
      </c>
      <c r="BA11">
        <v>56413</v>
      </c>
      <c r="BB11">
        <v>448113</v>
      </c>
      <c r="BC11">
        <v>1927</v>
      </c>
      <c r="BD11">
        <v>45115</v>
      </c>
      <c r="BE11">
        <v>222281</v>
      </c>
      <c r="BF11">
        <v>215</v>
      </c>
      <c r="BG11">
        <v>31459</v>
      </c>
      <c r="BH11">
        <v>98234</v>
      </c>
      <c r="BI11">
        <v>48882</v>
      </c>
    </row>
    <row r="12" spans="1:61">
      <c r="A12" s="92">
        <v>31958</v>
      </c>
      <c r="B12">
        <v>2850159</v>
      </c>
      <c r="C12">
        <v>564295</v>
      </c>
      <c r="D12">
        <v>14942</v>
      </c>
      <c r="E12">
        <v>159</v>
      </c>
      <c r="F12">
        <v>8011</v>
      </c>
      <c r="G12">
        <v>3805</v>
      </c>
      <c r="H12">
        <v>424</v>
      </c>
      <c r="I12">
        <v>80</v>
      </c>
      <c r="J12">
        <v>2462</v>
      </c>
      <c r="K12">
        <v>156154</v>
      </c>
      <c r="L12">
        <v>82</v>
      </c>
      <c r="M12">
        <v>364</v>
      </c>
      <c r="N12">
        <v>27211</v>
      </c>
      <c r="O12">
        <v>34302</v>
      </c>
      <c r="P12">
        <v>28100</v>
      </c>
      <c r="Q12">
        <v>66095</v>
      </c>
      <c r="R12">
        <v>393199</v>
      </c>
      <c r="S12">
        <v>109315</v>
      </c>
      <c r="T12">
        <v>80318</v>
      </c>
      <c r="U12">
        <v>51771</v>
      </c>
      <c r="V12">
        <v>34676</v>
      </c>
      <c r="W12">
        <v>105996</v>
      </c>
      <c r="X12">
        <v>11123</v>
      </c>
      <c r="Y12">
        <v>1108096</v>
      </c>
      <c r="Z12">
        <v>106447</v>
      </c>
      <c r="AA12">
        <v>168108</v>
      </c>
      <c r="AB12">
        <v>38202</v>
      </c>
      <c r="AC12">
        <v>134240</v>
      </c>
      <c r="AD12">
        <v>110530</v>
      </c>
      <c r="AE12">
        <v>46569</v>
      </c>
      <c r="AF12">
        <v>36968</v>
      </c>
      <c r="AG12">
        <v>27449</v>
      </c>
      <c r="AH12">
        <v>114566</v>
      </c>
      <c r="AI12">
        <v>33652</v>
      </c>
      <c r="AJ12">
        <v>123495</v>
      </c>
      <c r="AK12">
        <v>50253</v>
      </c>
      <c r="AL12">
        <v>1533</v>
      </c>
      <c r="AM12">
        <v>80618</v>
      </c>
      <c r="AN12">
        <v>35465</v>
      </c>
      <c r="AO12">
        <v>525909</v>
      </c>
      <c r="AP12">
        <v>62627</v>
      </c>
      <c r="AQ12">
        <v>26364</v>
      </c>
      <c r="AR12">
        <v>61998</v>
      </c>
      <c r="AS12">
        <v>11262</v>
      </c>
      <c r="AT12">
        <v>44796</v>
      </c>
      <c r="AU12">
        <v>318862</v>
      </c>
      <c r="AV12">
        <v>216239</v>
      </c>
      <c r="AW12">
        <v>54533</v>
      </c>
      <c r="AX12">
        <v>18132</v>
      </c>
      <c r="AY12">
        <v>60824</v>
      </c>
      <c r="AZ12">
        <v>31268</v>
      </c>
      <c r="BA12">
        <v>51482</v>
      </c>
      <c r="BB12">
        <v>435620</v>
      </c>
      <c r="BC12">
        <v>3555</v>
      </c>
      <c r="BD12">
        <v>33901</v>
      </c>
      <c r="BE12">
        <v>214816</v>
      </c>
      <c r="BF12">
        <v>36</v>
      </c>
      <c r="BG12">
        <v>34447</v>
      </c>
      <c r="BH12">
        <v>93760</v>
      </c>
      <c r="BI12">
        <v>55105</v>
      </c>
    </row>
    <row r="13" spans="1:61">
      <c r="A13" s="92">
        <v>32324</v>
      </c>
      <c r="B13">
        <v>3095736</v>
      </c>
      <c r="C13">
        <v>614324</v>
      </c>
      <c r="D13">
        <v>17960</v>
      </c>
      <c r="E13">
        <v>140</v>
      </c>
      <c r="F13">
        <v>8747</v>
      </c>
      <c r="G13">
        <v>5496</v>
      </c>
      <c r="H13">
        <v>139</v>
      </c>
      <c r="I13">
        <v>336</v>
      </c>
      <c r="J13">
        <v>3102</v>
      </c>
      <c r="K13">
        <v>203260</v>
      </c>
      <c r="L13">
        <v>1666</v>
      </c>
      <c r="M13">
        <v>3917</v>
      </c>
      <c r="N13">
        <v>30833</v>
      </c>
      <c r="O13">
        <v>49332</v>
      </c>
      <c r="P13">
        <v>35473</v>
      </c>
      <c r="Q13">
        <v>82038</v>
      </c>
      <c r="R13">
        <v>393104</v>
      </c>
      <c r="S13">
        <v>93617</v>
      </c>
      <c r="T13">
        <v>82614</v>
      </c>
      <c r="U13">
        <v>52122</v>
      </c>
      <c r="V13">
        <v>35308</v>
      </c>
      <c r="W13">
        <v>117410</v>
      </c>
      <c r="X13">
        <v>12033</v>
      </c>
      <c r="Y13">
        <v>1231924</v>
      </c>
      <c r="Z13">
        <v>86536</v>
      </c>
      <c r="AA13">
        <v>185097</v>
      </c>
      <c r="AB13">
        <v>35603</v>
      </c>
      <c r="AC13">
        <v>143757</v>
      </c>
      <c r="AD13">
        <v>116399</v>
      </c>
      <c r="AE13">
        <v>41372</v>
      </c>
      <c r="AF13">
        <v>40808</v>
      </c>
      <c r="AG13">
        <v>33649</v>
      </c>
      <c r="AH13">
        <v>154686</v>
      </c>
      <c r="AI13">
        <v>37673</v>
      </c>
      <c r="AJ13">
        <v>144208</v>
      </c>
      <c r="AK13">
        <v>63462</v>
      </c>
      <c r="AL13">
        <v>1678</v>
      </c>
      <c r="AM13">
        <v>89022</v>
      </c>
      <c r="AN13">
        <v>57973</v>
      </c>
      <c r="AO13">
        <v>567356</v>
      </c>
      <c r="AP13">
        <v>63273</v>
      </c>
      <c r="AQ13">
        <v>20730</v>
      </c>
      <c r="AR13">
        <v>69835</v>
      </c>
      <c r="AS13">
        <v>14784</v>
      </c>
      <c r="AT13">
        <v>44311</v>
      </c>
      <c r="AU13">
        <v>354424</v>
      </c>
      <c r="AV13">
        <v>285616</v>
      </c>
      <c r="AW13">
        <v>66576</v>
      </c>
      <c r="AX13">
        <v>22589</v>
      </c>
      <c r="AY13">
        <v>56648</v>
      </c>
      <c r="AZ13">
        <v>33422</v>
      </c>
      <c r="BA13">
        <v>106380</v>
      </c>
      <c r="BB13">
        <v>396516</v>
      </c>
      <c r="BC13">
        <v>2889</v>
      </c>
      <c r="BD13">
        <v>22588</v>
      </c>
      <c r="BE13">
        <v>184690</v>
      </c>
      <c r="BF13">
        <v>18</v>
      </c>
      <c r="BG13">
        <v>28358</v>
      </c>
      <c r="BH13">
        <v>86683</v>
      </c>
      <c r="BI13">
        <v>71290</v>
      </c>
    </row>
    <row r="14" spans="1:61">
      <c r="A14" s="92">
        <v>32689</v>
      </c>
      <c r="B14">
        <v>3240649</v>
      </c>
      <c r="C14">
        <v>551268</v>
      </c>
      <c r="D14">
        <v>35062</v>
      </c>
      <c r="E14">
        <v>5374</v>
      </c>
      <c r="F14">
        <v>6377</v>
      </c>
      <c r="G14">
        <v>19591</v>
      </c>
      <c r="H14">
        <v>36</v>
      </c>
      <c r="I14">
        <v>530</v>
      </c>
      <c r="J14">
        <v>3154</v>
      </c>
      <c r="K14">
        <v>178330</v>
      </c>
      <c r="L14">
        <v>1030</v>
      </c>
      <c r="M14">
        <v>13191</v>
      </c>
      <c r="N14">
        <v>40728</v>
      </c>
      <c r="O14">
        <v>62243</v>
      </c>
      <c r="P14">
        <v>17457</v>
      </c>
      <c r="Q14">
        <v>43679</v>
      </c>
      <c r="R14">
        <v>337876</v>
      </c>
      <c r="S14">
        <v>84939</v>
      </c>
      <c r="T14">
        <v>65462</v>
      </c>
      <c r="U14">
        <v>36898</v>
      </c>
      <c r="V14">
        <v>30723</v>
      </c>
      <c r="W14">
        <v>93726</v>
      </c>
      <c r="X14">
        <v>26127</v>
      </c>
      <c r="Y14">
        <v>1326339</v>
      </c>
      <c r="Z14">
        <v>138438</v>
      </c>
      <c r="AA14">
        <v>225525</v>
      </c>
      <c r="AB14">
        <v>33695</v>
      </c>
      <c r="AC14">
        <v>168700</v>
      </c>
      <c r="AD14">
        <v>115661</v>
      </c>
      <c r="AE14">
        <v>42376</v>
      </c>
      <c r="AF14">
        <v>39159</v>
      </c>
      <c r="AG14">
        <v>34624</v>
      </c>
      <c r="AH14">
        <v>121912</v>
      </c>
      <c r="AI14">
        <v>36188</v>
      </c>
      <c r="AJ14">
        <v>122714</v>
      </c>
      <c r="AK14">
        <v>77737</v>
      </c>
      <c r="AL14">
        <v>2357</v>
      </c>
      <c r="AM14">
        <v>61730</v>
      </c>
      <c r="AN14">
        <v>105521</v>
      </c>
      <c r="AO14">
        <v>636216</v>
      </c>
      <c r="AP14">
        <v>66745</v>
      </c>
      <c r="AQ14">
        <v>34945</v>
      </c>
      <c r="AR14">
        <v>78426</v>
      </c>
      <c r="AS14">
        <v>17760</v>
      </c>
      <c r="AT14">
        <v>51784</v>
      </c>
      <c r="AU14">
        <v>386555</v>
      </c>
      <c r="AV14">
        <v>310192</v>
      </c>
      <c r="AW14">
        <v>87970</v>
      </c>
      <c r="AX14">
        <v>19585</v>
      </c>
      <c r="AY14">
        <v>58855</v>
      </c>
      <c r="AZ14">
        <v>34590</v>
      </c>
      <c r="BA14">
        <v>109191</v>
      </c>
      <c r="BB14">
        <v>416635</v>
      </c>
      <c r="BC14">
        <v>4927</v>
      </c>
      <c r="BD14">
        <v>8288</v>
      </c>
      <c r="BE14">
        <v>216816</v>
      </c>
      <c r="BF14">
        <v>17</v>
      </c>
      <c r="BG14">
        <v>23341</v>
      </c>
      <c r="BH14">
        <v>85764</v>
      </c>
      <c r="BI14">
        <v>77481</v>
      </c>
    </row>
    <row r="15" spans="1:61">
      <c r="A15" s="92">
        <v>33054</v>
      </c>
      <c r="B15">
        <v>3104630</v>
      </c>
      <c r="C15">
        <v>488027</v>
      </c>
      <c r="D15">
        <v>28233</v>
      </c>
      <c r="E15">
        <v>6140</v>
      </c>
      <c r="F15">
        <v>4803</v>
      </c>
      <c r="G15">
        <v>13230</v>
      </c>
      <c r="H15">
        <v>60</v>
      </c>
      <c r="I15">
        <v>780</v>
      </c>
      <c r="J15">
        <v>3219</v>
      </c>
      <c r="K15">
        <v>127338</v>
      </c>
      <c r="L15">
        <v>1530</v>
      </c>
      <c r="M15">
        <v>6756</v>
      </c>
      <c r="N15">
        <v>35573</v>
      </c>
      <c r="O15">
        <v>29342</v>
      </c>
      <c r="P15">
        <v>11872</v>
      </c>
      <c r="Q15">
        <v>42263</v>
      </c>
      <c r="R15">
        <v>332456</v>
      </c>
      <c r="S15">
        <v>87689</v>
      </c>
      <c r="T15">
        <v>67333</v>
      </c>
      <c r="U15">
        <v>43522</v>
      </c>
      <c r="V15">
        <v>28583</v>
      </c>
      <c r="W15">
        <v>81557</v>
      </c>
      <c r="X15">
        <v>23771</v>
      </c>
      <c r="Y15">
        <v>1358140</v>
      </c>
      <c r="Z15">
        <v>141136</v>
      </c>
      <c r="AA15">
        <v>224544</v>
      </c>
      <c r="AB15">
        <v>26760</v>
      </c>
      <c r="AC15">
        <v>192893</v>
      </c>
      <c r="AD15">
        <v>118577</v>
      </c>
      <c r="AE15">
        <v>39027</v>
      </c>
      <c r="AF15">
        <v>61002</v>
      </c>
      <c r="AG15">
        <v>25864</v>
      </c>
      <c r="AH15">
        <v>107399</v>
      </c>
      <c r="AI15">
        <v>37211</v>
      </c>
      <c r="AJ15">
        <v>115248</v>
      </c>
      <c r="AK15">
        <v>104426</v>
      </c>
      <c r="AL15">
        <v>2401</v>
      </c>
      <c r="AM15">
        <v>67077</v>
      </c>
      <c r="AN15">
        <v>94575</v>
      </c>
      <c r="AO15">
        <v>565436</v>
      </c>
      <c r="AP15">
        <v>60839</v>
      </c>
      <c r="AQ15">
        <v>35012</v>
      </c>
      <c r="AR15">
        <v>59720</v>
      </c>
      <c r="AS15">
        <v>17839</v>
      </c>
      <c r="AT15">
        <v>39802</v>
      </c>
      <c r="AU15">
        <v>352224</v>
      </c>
      <c r="AV15">
        <v>293932</v>
      </c>
      <c r="AW15">
        <v>74822</v>
      </c>
      <c r="AX15">
        <v>20320</v>
      </c>
      <c r="AY15">
        <v>48710</v>
      </c>
      <c r="AZ15">
        <v>35804</v>
      </c>
      <c r="BA15">
        <v>114276</v>
      </c>
      <c r="BB15">
        <v>399094</v>
      </c>
      <c r="BC15">
        <v>5322</v>
      </c>
      <c r="BD15">
        <v>9935</v>
      </c>
      <c r="BE15">
        <v>225930</v>
      </c>
      <c r="BF15">
        <v>18</v>
      </c>
      <c r="BG15">
        <v>5345</v>
      </c>
      <c r="BH15">
        <v>82463</v>
      </c>
      <c r="BI15">
        <v>70082</v>
      </c>
    </row>
    <row r="16" spans="1:61">
      <c r="A16" s="92">
        <v>33419</v>
      </c>
      <c r="B16">
        <v>2879109</v>
      </c>
      <c r="C16">
        <v>485317</v>
      </c>
      <c r="D16">
        <v>32896</v>
      </c>
      <c r="E16">
        <v>9528</v>
      </c>
      <c r="F16">
        <v>1904</v>
      </c>
      <c r="G16">
        <v>18424</v>
      </c>
      <c r="H16">
        <v>69</v>
      </c>
      <c r="I16">
        <v>813</v>
      </c>
      <c r="J16">
        <v>2158</v>
      </c>
      <c r="K16">
        <v>153478</v>
      </c>
      <c r="L16">
        <v>958</v>
      </c>
      <c r="M16">
        <v>5168</v>
      </c>
      <c r="N16">
        <v>26865</v>
      </c>
      <c r="O16">
        <v>62367</v>
      </c>
      <c r="P16">
        <v>15890</v>
      </c>
      <c r="Q16">
        <v>42231</v>
      </c>
      <c r="R16">
        <v>298943</v>
      </c>
      <c r="S16">
        <v>73568</v>
      </c>
      <c r="T16">
        <v>61547</v>
      </c>
      <c r="U16">
        <v>42634</v>
      </c>
      <c r="V16">
        <v>25425</v>
      </c>
      <c r="W16">
        <v>72924</v>
      </c>
      <c r="X16">
        <v>22844</v>
      </c>
      <c r="Y16">
        <v>1189078</v>
      </c>
      <c r="Z16">
        <v>120118</v>
      </c>
      <c r="AA16">
        <v>193917</v>
      </c>
      <c r="AB16">
        <v>29869</v>
      </c>
      <c r="AC16">
        <v>167798</v>
      </c>
      <c r="AD16">
        <v>101029</v>
      </c>
      <c r="AE16">
        <v>35099</v>
      </c>
      <c r="AF16">
        <v>68211</v>
      </c>
      <c r="AG16">
        <v>24418</v>
      </c>
      <c r="AH16">
        <v>112358</v>
      </c>
      <c r="AI16">
        <v>39764</v>
      </c>
      <c r="AJ16">
        <v>96968</v>
      </c>
      <c r="AK16">
        <v>85530</v>
      </c>
      <c r="AL16">
        <v>4546</v>
      </c>
      <c r="AM16">
        <v>71537</v>
      </c>
      <c r="AN16">
        <v>37919</v>
      </c>
      <c r="AO16">
        <v>547940</v>
      </c>
      <c r="AP16">
        <v>56905</v>
      </c>
      <c r="AQ16">
        <v>35047</v>
      </c>
      <c r="AR16">
        <v>54595</v>
      </c>
      <c r="AS16">
        <v>20193</v>
      </c>
      <c r="AT16">
        <v>40974</v>
      </c>
      <c r="AU16">
        <v>340227</v>
      </c>
      <c r="AV16">
        <v>251501</v>
      </c>
      <c r="AW16">
        <v>77880</v>
      </c>
      <c r="AX16">
        <v>21382</v>
      </c>
      <c r="AY16">
        <v>48427</v>
      </c>
      <c r="AZ16">
        <v>36677</v>
      </c>
      <c r="BA16">
        <v>67137</v>
      </c>
      <c r="BB16">
        <v>405272</v>
      </c>
      <c r="BC16">
        <v>4730</v>
      </c>
      <c r="BD16">
        <v>4365</v>
      </c>
      <c r="BE16">
        <v>238832</v>
      </c>
      <c r="BF16">
        <v>12</v>
      </c>
      <c r="BG16">
        <v>6008</v>
      </c>
      <c r="BH16">
        <v>88845</v>
      </c>
      <c r="BI16">
        <v>62480</v>
      </c>
    </row>
    <row r="17" spans="1:61">
      <c r="A17" s="92">
        <v>33785</v>
      </c>
      <c r="B17">
        <v>3172724</v>
      </c>
      <c r="C17">
        <v>601734</v>
      </c>
      <c r="D17">
        <v>32567</v>
      </c>
      <c r="E17">
        <v>10952</v>
      </c>
      <c r="F17">
        <v>4628</v>
      </c>
      <c r="G17">
        <v>12913</v>
      </c>
      <c r="H17">
        <v>610</v>
      </c>
      <c r="I17">
        <v>842</v>
      </c>
      <c r="J17">
        <v>2620</v>
      </c>
      <c r="K17">
        <v>245354</v>
      </c>
      <c r="L17">
        <v>1303</v>
      </c>
      <c r="M17">
        <v>6346</v>
      </c>
      <c r="N17">
        <v>29497</v>
      </c>
      <c r="O17">
        <v>124174</v>
      </c>
      <c r="P17">
        <v>35069</v>
      </c>
      <c r="Q17">
        <v>48964</v>
      </c>
      <c r="R17">
        <v>323813</v>
      </c>
      <c r="S17">
        <v>89959</v>
      </c>
      <c r="T17">
        <v>65351</v>
      </c>
      <c r="U17">
        <v>48648</v>
      </c>
      <c r="V17">
        <v>16008</v>
      </c>
      <c r="W17">
        <v>81475</v>
      </c>
      <c r="X17">
        <v>22372</v>
      </c>
      <c r="Y17">
        <v>1242347</v>
      </c>
      <c r="Z17">
        <v>117126</v>
      </c>
      <c r="AA17">
        <v>192713</v>
      </c>
      <c r="AB17">
        <v>34501</v>
      </c>
      <c r="AC17">
        <v>145012</v>
      </c>
      <c r="AD17">
        <v>97574</v>
      </c>
      <c r="AE17">
        <v>32927</v>
      </c>
      <c r="AF17">
        <v>117065</v>
      </c>
      <c r="AG17">
        <v>16294</v>
      </c>
      <c r="AH17">
        <v>126990</v>
      </c>
      <c r="AI17">
        <v>38901</v>
      </c>
      <c r="AJ17">
        <v>122584</v>
      </c>
      <c r="AK17">
        <v>101745</v>
      </c>
      <c r="AL17">
        <v>4378</v>
      </c>
      <c r="AM17">
        <v>71814</v>
      </c>
      <c r="AN17">
        <v>22722</v>
      </c>
      <c r="AO17">
        <v>667178</v>
      </c>
      <c r="AP17">
        <v>55458</v>
      </c>
      <c r="AQ17">
        <v>28607</v>
      </c>
      <c r="AR17">
        <v>35293</v>
      </c>
      <c r="AS17">
        <v>24532</v>
      </c>
      <c r="AT17">
        <v>74529</v>
      </c>
      <c r="AU17">
        <v>448760</v>
      </c>
      <c r="AV17">
        <v>254997</v>
      </c>
      <c r="AW17">
        <v>66556</v>
      </c>
      <c r="AX17">
        <v>20093</v>
      </c>
      <c r="AY17">
        <v>54429</v>
      </c>
      <c r="AZ17">
        <v>40704</v>
      </c>
      <c r="BA17">
        <v>73215</v>
      </c>
      <c r="BB17">
        <v>406468</v>
      </c>
      <c r="BC17">
        <v>5296</v>
      </c>
      <c r="BD17">
        <v>7120</v>
      </c>
      <c r="BE17">
        <v>217250</v>
      </c>
      <c r="BF17">
        <v>22</v>
      </c>
      <c r="BG17">
        <v>4164</v>
      </c>
      <c r="BH17">
        <v>114668</v>
      </c>
      <c r="BI17">
        <v>57947</v>
      </c>
    </row>
    <row r="18" spans="1:61">
      <c r="A18" s="92">
        <v>34150</v>
      </c>
      <c r="B18">
        <v>3000104</v>
      </c>
      <c r="C18">
        <v>488263</v>
      </c>
      <c r="D18">
        <v>22313</v>
      </c>
      <c r="E18">
        <v>2213</v>
      </c>
      <c r="F18">
        <v>9011</v>
      </c>
      <c r="G18">
        <v>8747</v>
      </c>
      <c r="H18">
        <v>488</v>
      </c>
      <c r="I18">
        <v>453</v>
      </c>
      <c r="J18">
        <v>1401</v>
      </c>
      <c r="K18">
        <v>188709</v>
      </c>
      <c r="L18">
        <v>1522</v>
      </c>
      <c r="M18">
        <v>5022</v>
      </c>
      <c r="N18">
        <v>31900</v>
      </c>
      <c r="O18">
        <v>75769</v>
      </c>
      <c r="P18">
        <v>24774</v>
      </c>
      <c r="Q18">
        <v>49722</v>
      </c>
      <c r="R18">
        <v>277241</v>
      </c>
      <c r="S18">
        <v>73096</v>
      </c>
      <c r="T18">
        <v>54289</v>
      </c>
      <c r="U18">
        <v>57018</v>
      </c>
      <c r="V18">
        <v>7873</v>
      </c>
      <c r="W18">
        <v>65189</v>
      </c>
      <c r="X18">
        <v>19776</v>
      </c>
      <c r="Y18">
        <v>1175220</v>
      </c>
      <c r="Z18">
        <v>126696</v>
      </c>
      <c r="AA18">
        <v>162321</v>
      </c>
      <c r="AB18">
        <v>53506</v>
      </c>
      <c r="AC18">
        <v>118548</v>
      </c>
      <c r="AD18">
        <v>95886</v>
      </c>
      <c r="AE18">
        <v>37968</v>
      </c>
      <c r="AF18">
        <v>105611</v>
      </c>
      <c r="AG18">
        <v>16209</v>
      </c>
      <c r="AH18">
        <v>107504</v>
      </c>
      <c r="AI18">
        <v>40355</v>
      </c>
      <c r="AJ18">
        <v>122725</v>
      </c>
      <c r="AK18">
        <v>112485</v>
      </c>
      <c r="AL18">
        <v>4190</v>
      </c>
      <c r="AM18">
        <v>50398</v>
      </c>
      <c r="AN18">
        <v>20819</v>
      </c>
      <c r="AO18">
        <v>690321</v>
      </c>
      <c r="AP18">
        <v>50660</v>
      </c>
      <c r="AQ18">
        <v>39035</v>
      </c>
      <c r="AR18">
        <v>31931</v>
      </c>
      <c r="AS18">
        <v>28233</v>
      </c>
      <c r="AT18">
        <v>19690</v>
      </c>
      <c r="AU18">
        <v>520773</v>
      </c>
      <c r="AV18">
        <v>275629</v>
      </c>
      <c r="AW18">
        <v>81532</v>
      </c>
      <c r="AX18">
        <v>21773</v>
      </c>
      <c r="AY18">
        <v>55753</v>
      </c>
      <c r="AZ18">
        <v>37827</v>
      </c>
      <c r="BA18">
        <v>78744</v>
      </c>
      <c r="BB18">
        <v>370671</v>
      </c>
      <c r="BC18">
        <v>4941</v>
      </c>
      <c r="BD18">
        <v>15733</v>
      </c>
      <c r="BE18">
        <v>191506</v>
      </c>
      <c r="BF18">
        <v>17</v>
      </c>
      <c r="BG18">
        <v>1767</v>
      </c>
      <c r="BH18">
        <v>101470</v>
      </c>
      <c r="BI18">
        <v>55236</v>
      </c>
    </row>
    <row r="19" spans="1:61">
      <c r="A19" s="92">
        <v>34515</v>
      </c>
      <c r="B19">
        <v>3141324</v>
      </c>
      <c r="C19">
        <v>574446</v>
      </c>
      <c r="D19">
        <v>35216</v>
      </c>
      <c r="E19">
        <v>6368</v>
      </c>
      <c r="F19">
        <v>10172</v>
      </c>
      <c r="G19">
        <v>18067</v>
      </c>
      <c r="H19">
        <v>230</v>
      </c>
      <c r="I19">
        <v>12</v>
      </c>
      <c r="J19">
        <v>366</v>
      </c>
      <c r="K19">
        <v>219635</v>
      </c>
      <c r="L19">
        <v>637</v>
      </c>
      <c r="M19">
        <v>6296</v>
      </c>
      <c r="N19">
        <v>31954</v>
      </c>
      <c r="O19">
        <v>96355</v>
      </c>
      <c r="P19">
        <v>14017</v>
      </c>
      <c r="Q19">
        <v>70375</v>
      </c>
      <c r="R19">
        <v>319596</v>
      </c>
      <c r="S19">
        <v>96428</v>
      </c>
      <c r="T19">
        <v>70879</v>
      </c>
      <c r="U19">
        <v>59772</v>
      </c>
      <c r="V19">
        <v>9332</v>
      </c>
      <c r="W19">
        <v>66213</v>
      </c>
      <c r="X19">
        <v>16972</v>
      </c>
      <c r="Y19">
        <v>1183866</v>
      </c>
      <c r="Z19">
        <v>132466</v>
      </c>
      <c r="AA19">
        <v>171125</v>
      </c>
      <c r="AB19">
        <v>52095</v>
      </c>
      <c r="AC19">
        <v>103883</v>
      </c>
      <c r="AD19">
        <v>103466</v>
      </c>
      <c r="AE19">
        <v>53554</v>
      </c>
      <c r="AF19">
        <v>116168</v>
      </c>
      <c r="AG19">
        <v>15279</v>
      </c>
      <c r="AH19">
        <v>100192</v>
      </c>
      <c r="AI19">
        <v>42169</v>
      </c>
      <c r="AJ19">
        <v>127646</v>
      </c>
      <c r="AK19">
        <v>84693</v>
      </c>
      <c r="AL19">
        <v>4780</v>
      </c>
      <c r="AM19">
        <v>28241</v>
      </c>
      <c r="AN19">
        <v>48110</v>
      </c>
      <c r="AO19">
        <v>671931</v>
      </c>
      <c r="AP19">
        <v>56715</v>
      </c>
      <c r="AQ19">
        <v>65831</v>
      </c>
      <c r="AR19">
        <v>28117</v>
      </c>
      <c r="AS19">
        <v>42396</v>
      </c>
      <c r="AT19">
        <v>15139</v>
      </c>
      <c r="AU19">
        <v>463734</v>
      </c>
      <c r="AV19">
        <v>304602</v>
      </c>
      <c r="AW19">
        <v>92484</v>
      </c>
      <c r="AX19">
        <v>29209</v>
      </c>
      <c r="AY19">
        <v>68940</v>
      </c>
      <c r="AZ19">
        <v>33364</v>
      </c>
      <c r="BA19">
        <v>80604</v>
      </c>
      <c r="BB19">
        <v>406480</v>
      </c>
      <c r="BC19">
        <v>4378</v>
      </c>
      <c r="BD19">
        <v>8091</v>
      </c>
      <c r="BE19">
        <v>207291</v>
      </c>
      <c r="BF19">
        <v>0</v>
      </c>
      <c r="BG19">
        <v>13145</v>
      </c>
      <c r="BH19">
        <v>111300</v>
      </c>
      <c r="BI19">
        <v>62275</v>
      </c>
    </row>
    <row r="20" spans="1:61">
      <c r="A20" s="92">
        <v>34880</v>
      </c>
      <c r="B20">
        <v>3428829</v>
      </c>
      <c r="C20">
        <v>561677</v>
      </c>
      <c r="D20">
        <v>29655</v>
      </c>
      <c r="E20">
        <v>6788</v>
      </c>
      <c r="F20">
        <v>6792</v>
      </c>
      <c r="G20">
        <v>15170</v>
      </c>
      <c r="H20">
        <v>305</v>
      </c>
      <c r="I20">
        <v>19</v>
      </c>
      <c r="J20">
        <v>581</v>
      </c>
      <c r="K20">
        <v>195481</v>
      </c>
      <c r="L20">
        <v>463</v>
      </c>
      <c r="M20">
        <v>5751</v>
      </c>
      <c r="N20">
        <v>28245</v>
      </c>
      <c r="O20">
        <v>78277</v>
      </c>
      <c r="P20">
        <v>11578</v>
      </c>
      <c r="Q20">
        <v>71167</v>
      </c>
      <c r="R20">
        <v>336541</v>
      </c>
      <c r="S20">
        <v>94200</v>
      </c>
      <c r="T20">
        <v>71536</v>
      </c>
      <c r="U20">
        <v>75483</v>
      </c>
      <c r="V20">
        <v>7187</v>
      </c>
      <c r="W20">
        <v>73546</v>
      </c>
      <c r="X20">
        <v>14591</v>
      </c>
      <c r="Y20">
        <v>1427588</v>
      </c>
      <c r="Z20">
        <v>177790</v>
      </c>
      <c r="AA20">
        <v>141093</v>
      </c>
      <c r="AB20">
        <v>58777</v>
      </c>
      <c r="AC20">
        <v>215698</v>
      </c>
      <c r="AD20">
        <v>113285</v>
      </c>
      <c r="AE20">
        <v>60488</v>
      </c>
      <c r="AF20">
        <v>111512</v>
      </c>
      <c r="AG20">
        <v>20728</v>
      </c>
      <c r="AH20">
        <v>108815</v>
      </c>
      <c r="AI20">
        <v>44827</v>
      </c>
      <c r="AJ20">
        <v>127304</v>
      </c>
      <c r="AK20">
        <v>97374</v>
      </c>
      <c r="AL20">
        <v>4662</v>
      </c>
      <c r="AM20">
        <v>92764</v>
      </c>
      <c r="AN20">
        <v>52470</v>
      </c>
      <c r="AO20">
        <v>666829</v>
      </c>
      <c r="AP20">
        <v>52669</v>
      </c>
      <c r="AQ20">
        <v>62499</v>
      </c>
      <c r="AR20">
        <v>22647</v>
      </c>
      <c r="AS20">
        <v>28351</v>
      </c>
      <c r="AT20">
        <v>18263</v>
      </c>
      <c r="AU20">
        <v>482400</v>
      </c>
      <c r="AV20">
        <v>341923</v>
      </c>
      <c r="AW20">
        <v>104913</v>
      </c>
      <c r="AX20">
        <v>29506</v>
      </c>
      <c r="AY20">
        <v>79246</v>
      </c>
      <c r="AZ20">
        <v>31626</v>
      </c>
      <c r="BA20">
        <v>96633</v>
      </c>
      <c r="BB20">
        <v>430811</v>
      </c>
      <c r="BC20">
        <v>4438</v>
      </c>
      <c r="BD20">
        <v>4615</v>
      </c>
      <c r="BE20">
        <v>236401</v>
      </c>
      <c r="BF20">
        <v>0</v>
      </c>
      <c r="BG20">
        <v>15847</v>
      </c>
      <c r="BH20">
        <v>92627</v>
      </c>
      <c r="BI20">
        <v>76883</v>
      </c>
    </row>
    <row r="21" spans="1:61">
      <c r="A21" s="92">
        <v>35246</v>
      </c>
      <c r="B21">
        <v>3446939</v>
      </c>
      <c r="C21">
        <v>579618</v>
      </c>
      <c r="D21">
        <v>25354</v>
      </c>
      <c r="E21">
        <v>6338</v>
      </c>
      <c r="F21">
        <v>5852</v>
      </c>
      <c r="G21">
        <v>12372</v>
      </c>
      <c r="H21">
        <v>152</v>
      </c>
      <c r="I21">
        <v>97</v>
      </c>
      <c r="J21">
        <v>542</v>
      </c>
      <c r="K21">
        <v>146456</v>
      </c>
      <c r="L21">
        <v>423</v>
      </c>
      <c r="M21">
        <v>6283</v>
      </c>
      <c r="N21">
        <v>28932</v>
      </c>
      <c r="O21">
        <v>65054</v>
      </c>
      <c r="P21">
        <v>7180</v>
      </c>
      <c r="Q21">
        <v>38584</v>
      </c>
      <c r="R21">
        <v>407808</v>
      </c>
      <c r="S21">
        <v>106030</v>
      </c>
      <c r="T21">
        <v>78361</v>
      </c>
      <c r="U21">
        <v>74266</v>
      </c>
      <c r="V21">
        <v>11397</v>
      </c>
      <c r="W21">
        <v>131296</v>
      </c>
      <c r="X21">
        <v>6458</v>
      </c>
      <c r="Y21">
        <v>1440730</v>
      </c>
      <c r="Z21">
        <v>204872</v>
      </c>
      <c r="AA21">
        <v>130281</v>
      </c>
      <c r="AB21">
        <v>67532</v>
      </c>
      <c r="AC21">
        <v>124233</v>
      </c>
      <c r="AD21">
        <v>106426</v>
      </c>
      <c r="AE21">
        <v>44511</v>
      </c>
      <c r="AF21">
        <v>73042</v>
      </c>
      <c r="AG21">
        <v>23245</v>
      </c>
      <c r="AH21">
        <v>169069</v>
      </c>
      <c r="AI21">
        <v>47410</v>
      </c>
      <c r="AJ21">
        <v>137926</v>
      </c>
      <c r="AK21">
        <v>155215</v>
      </c>
      <c r="AL21">
        <v>1996</v>
      </c>
      <c r="AM21">
        <v>98703</v>
      </c>
      <c r="AN21">
        <v>56267</v>
      </c>
      <c r="AO21">
        <v>653208</v>
      </c>
      <c r="AP21">
        <v>52942</v>
      </c>
      <c r="AQ21">
        <v>67559</v>
      </c>
      <c r="AR21">
        <v>28011</v>
      </c>
      <c r="AS21">
        <v>24897</v>
      </c>
      <c r="AT21">
        <v>22442</v>
      </c>
      <c r="AU21">
        <v>457357</v>
      </c>
      <c r="AV21">
        <v>346232</v>
      </c>
      <c r="AW21">
        <v>100324</v>
      </c>
      <c r="AX21">
        <v>29101</v>
      </c>
      <c r="AY21">
        <v>71530</v>
      </c>
      <c r="AZ21">
        <v>40899</v>
      </c>
      <c r="BA21">
        <v>104379</v>
      </c>
      <c r="BB21">
        <v>427151</v>
      </c>
      <c r="BC21">
        <v>4495</v>
      </c>
      <c r="BD21">
        <v>3745</v>
      </c>
      <c r="BE21">
        <v>252463</v>
      </c>
      <c r="BF21">
        <v>0</v>
      </c>
      <c r="BG21">
        <v>8284</v>
      </c>
      <c r="BH21">
        <v>83034</v>
      </c>
      <c r="BI21">
        <v>75129</v>
      </c>
    </row>
    <row r="22" spans="1:61">
      <c r="A22" s="92">
        <v>35611</v>
      </c>
      <c r="B22">
        <v>3277802</v>
      </c>
      <c r="C22">
        <v>539611</v>
      </c>
      <c r="D22">
        <v>25248</v>
      </c>
      <c r="E22">
        <v>8355</v>
      </c>
      <c r="F22">
        <v>6222</v>
      </c>
      <c r="G22">
        <v>9742</v>
      </c>
      <c r="H22">
        <v>128</v>
      </c>
      <c r="I22">
        <v>127</v>
      </c>
      <c r="J22">
        <v>675</v>
      </c>
      <c r="K22">
        <v>144230</v>
      </c>
      <c r="L22">
        <v>433</v>
      </c>
      <c r="M22">
        <v>5221</v>
      </c>
      <c r="N22">
        <v>31056</v>
      </c>
      <c r="O22">
        <v>54073</v>
      </c>
      <c r="P22">
        <v>9009</v>
      </c>
      <c r="Q22">
        <v>44437</v>
      </c>
      <c r="R22">
        <v>370133</v>
      </c>
      <c r="S22">
        <v>74037</v>
      </c>
      <c r="T22">
        <v>100590</v>
      </c>
      <c r="U22">
        <v>69309</v>
      </c>
      <c r="V22">
        <v>14381</v>
      </c>
      <c r="W22">
        <v>93815</v>
      </c>
      <c r="X22">
        <v>18000</v>
      </c>
      <c r="Y22">
        <v>1342830</v>
      </c>
      <c r="Z22">
        <v>146356</v>
      </c>
      <c r="AA22">
        <v>105586</v>
      </c>
      <c r="AB22">
        <v>52827</v>
      </c>
      <c r="AC22">
        <v>88792</v>
      </c>
      <c r="AD22">
        <v>97458</v>
      </c>
      <c r="AE22">
        <v>47775</v>
      </c>
      <c r="AF22">
        <v>72781</v>
      </c>
      <c r="AG22">
        <v>26641</v>
      </c>
      <c r="AH22">
        <v>197184</v>
      </c>
      <c r="AI22">
        <v>45708</v>
      </c>
      <c r="AJ22">
        <v>161957</v>
      </c>
      <c r="AK22">
        <v>169752</v>
      </c>
      <c r="AL22">
        <v>1859</v>
      </c>
      <c r="AM22">
        <v>87696</v>
      </c>
      <c r="AN22">
        <v>40457</v>
      </c>
      <c r="AO22">
        <v>680361</v>
      </c>
      <c r="AP22">
        <v>49779</v>
      </c>
      <c r="AQ22">
        <v>54161</v>
      </c>
      <c r="AR22">
        <v>25523</v>
      </c>
      <c r="AS22">
        <v>28913</v>
      </c>
      <c r="AT22">
        <v>26294</v>
      </c>
      <c r="AU22">
        <v>495691</v>
      </c>
      <c r="AV22">
        <v>278761</v>
      </c>
      <c r="AW22">
        <v>48369</v>
      </c>
      <c r="AX22">
        <v>29076</v>
      </c>
      <c r="AY22">
        <v>69896</v>
      </c>
      <c r="AZ22">
        <v>36658</v>
      </c>
      <c r="BA22">
        <v>94761</v>
      </c>
      <c r="BB22">
        <v>436239</v>
      </c>
      <c r="BC22">
        <v>4925</v>
      </c>
      <c r="BD22">
        <v>3636</v>
      </c>
      <c r="BE22">
        <v>250124</v>
      </c>
      <c r="BF22">
        <v>0</v>
      </c>
      <c r="BG22">
        <v>8760</v>
      </c>
      <c r="BH22">
        <v>89008</v>
      </c>
      <c r="BI22">
        <v>79785</v>
      </c>
    </row>
    <row r="23" spans="1:61">
      <c r="A23" s="92">
        <v>35976</v>
      </c>
      <c r="B23">
        <v>3180124</v>
      </c>
      <c r="C23">
        <v>491650</v>
      </c>
      <c r="D23">
        <v>29317</v>
      </c>
      <c r="E23">
        <v>7068</v>
      </c>
      <c r="F23">
        <v>8036</v>
      </c>
      <c r="G23">
        <v>12805</v>
      </c>
      <c r="H23">
        <v>17</v>
      </c>
      <c r="I23">
        <v>270</v>
      </c>
      <c r="J23">
        <v>1121</v>
      </c>
      <c r="K23">
        <v>128258</v>
      </c>
      <c r="L23">
        <v>445</v>
      </c>
      <c r="M23">
        <v>4672</v>
      </c>
      <c r="N23">
        <v>6024</v>
      </c>
      <c r="O23">
        <v>44261</v>
      </c>
      <c r="P23">
        <v>24067</v>
      </c>
      <c r="Q23">
        <v>48789</v>
      </c>
      <c r="R23">
        <v>334075</v>
      </c>
      <c r="S23">
        <v>106370</v>
      </c>
      <c r="T23">
        <v>76415</v>
      </c>
      <c r="U23">
        <v>45996</v>
      </c>
      <c r="V23">
        <v>16635</v>
      </c>
      <c r="W23">
        <v>68093</v>
      </c>
      <c r="X23">
        <v>20568</v>
      </c>
      <c r="Y23">
        <v>1324803</v>
      </c>
      <c r="Z23">
        <v>110860</v>
      </c>
      <c r="AA23">
        <v>68949</v>
      </c>
      <c r="AB23">
        <v>48021</v>
      </c>
      <c r="AC23">
        <v>80810</v>
      </c>
      <c r="AD23">
        <v>102663</v>
      </c>
      <c r="AE23">
        <v>55047</v>
      </c>
      <c r="AF23">
        <v>96950</v>
      </c>
      <c r="AG23">
        <v>30118</v>
      </c>
      <c r="AH23">
        <v>220015</v>
      </c>
      <c r="AI23">
        <v>19930</v>
      </c>
      <c r="AJ23">
        <v>147847</v>
      </c>
      <c r="AK23">
        <v>208606</v>
      </c>
      <c r="AL23">
        <v>1351</v>
      </c>
      <c r="AM23">
        <v>101523</v>
      </c>
      <c r="AN23">
        <v>32115</v>
      </c>
      <c r="AO23">
        <v>676222</v>
      </c>
      <c r="AP23">
        <v>43176</v>
      </c>
      <c r="AQ23">
        <v>62776</v>
      </c>
      <c r="AR23">
        <v>31054</v>
      </c>
      <c r="AS23">
        <v>23277</v>
      </c>
      <c r="AT23">
        <v>13874</v>
      </c>
      <c r="AU23">
        <v>502065</v>
      </c>
      <c r="AV23">
        <v>277361</v>
      </c>
      <c r="AW23">
        <v>62169</v>
      </c>
      <c r="AX23">
        <v>34231</v>
      </c>
      <c r="AY23">
        <v>63079</v>
      </c>
      <c r="AZ23">
        <v>26672</v>
      </c>
      <c r="BA23">
        <v>91211</v>
      </c>
      <c r="BB23">
        <v>410088</v>
      </c>
      <c r="BC23">
        <v>5111</v>
      </c>
      <c r="BD23">
        <v>2901</v>
      </c>
      <c r="BE23">
        <v>262435</v>
      </c>
      <c r="BF23">
        <v>0</v>
      </c>
      <c r="BG23">
        <v>4876</v>
      </c>
      <c r="BH23">
        <v>62391</v>
      </c>
      <c r="BI23">
        <v>72373</v>
      </c>
    </row>
    <row r="24" spans="1:61">
      <c r="A24" s="92">
        <v>36341</v>
      </c>
      <c r="B24">
        <v>3239044</v>
      </c>
      <c r="C24">
        <v>464528</v>
      </c>
      <c r="D24">
        <v>22713</v>
      </c>
      <c r="E24">
        <v>7510</v>
      </c>
      <c r="F24">
        <v>1864</v>
      </c>
      <c r="G24">
        <v>12001</v>
      </c>
      <c r="H24">
        <v>2</v>
      </c>
      <c r="I24">
        <v>303</v>
      </c>
      <c r="J24">
        <v>1032</v>
      </c>
      <c r="K24">
        <v>117168</v>
      </c>
      <c r="L24">
        <v>553</v>
      </c>
      <c r="M24">
        <v>3775</v>
      </c>
      <c r="N24">
        <v>8371</v>
      </c>
      <c r="O24">
        <v>18628</v>
      </c>
      <c r="P24">
        <v>33253</v>
      </c>
      <c r="Q24">
        <v>52589</v>
      </c>
      <c r="R24">
        <v>324647</v>
      </c>
      <c r="S24">
        <v>133681</v>
      </c>
      <c r="T24">
        <v>77197</v>
      </c>
      <c r="U24">
        <v>56616</v>
      </c>
      <c r="V24">
        <v>13708</v>
      </c>
      <c r="W24">
        <v>33824</v>
      </c>
      <c r="X24">
        <v>9621</v>
      </c>
      <c r="Y24">
        <v>1312935</v>
      </c>
      <c r="Z24">
        <v>143077</v>
      </c>
      <c r="AA24">
        <v>84260</v>
      </c>
      <c r="AB24">
        <v>43678</v>
      </c>
      <c r="AC24">
        <v>71446</v>
      </c>
      <c r="AD24">
        <v>114757</v>
      </c>
      <c r="AE24">
        <v>55112</v>
      </c>
      <c r="AF24">
        <v>70984</v>
      </c>
      <c r="AG24">
        <v>30656</v>
      </c>
      <c r="AH24">
        <v>222721</v>
      </c>
      <c r="AI24">
        <v>52666</v>
      </c>
      <c r="AJ24">
        <v>93521</v>
      </c>
      <c r="AK24">
        <v>218497</v>
      </c>
      <c r="AL24">
        <v>5253</v>
      </c>
      <c r="AM24">
        <v>51130</v>
      </c>
      <c r="AN24">
        <v>55177</v>
      </c>
      <c r="AO24">
        <v>732550</v>
      </c>
      <c r="AP24">
        <v>45576</v>
      </c>
      <c r="AQ24">
        <v>50893</v>
      </c>
      <c r="AR24">
        <v>29139</v>
      </c>
      <c r="AS24">
        <v>15431</v>
      </c>
      <c r="AT24">
        <v>256</v>
      </c>
      <c r="AU24">
        <v>591256</v>
      </c>
      <c r="AV24">
        <v>251806</v>
      </c>
      <c r="AW24">
        <v>47204</v>
      </c>
      <c r="AX24">
        <v>27664</v>
      </c>
      <c r="AY24">
        <v>57879</v>
      </c>
      <c r="AZ24">
        <v>21762</v>
      </c>
      <c r="BA24">
        <v>97297</v>
      </c>
      <c r="BB24">
        <v>477225</v>
      </c>
      <c r="BC24">
        <v>5943</v>
      </c>
      <c r="BD24">
        <v>4051</v>
      </c>
      <c r="BE24">
        <v>272045</v>
      </c>
      <c r="BF24">
        <v>0</v>
      </c>
      <c r="BG24">
        <v>6982</v>
      </c>
      <c r="BH24">
        <v>116791</v>
      </c>
      <c r="BI24">
        <v>71413</v>
      </c>
    </row>
    <row r="25" spans="1:61">
      <c r="A25" s="92">
        <v>36707</v>
      </c>
      <c r="B25">
        <v>3290507</v>
      </c>
      <c r="C25">
        <v>547557</v>
      </c>
      <c r="D25">
        <v>35462</v>
      </c>
      <c r="E25">
        <v>11415</v>
      </c>
      <c r="F25">
        <v>3220</v>
      </c>
      <c r="G25">
        <v>19783</v>
      </c>
      <c r="H25">
        <v>3</v>
      </c>
      <c r="I25">
        <v>0</v>
      </c>
      <c r="J25">
        <v>1041</v>
      </c>
      <c r="K25">
        <v>185720</v>
      </c>
      <c r="L25">
        <v>194</v>
      </c>
      <c r="M25">
        <v>3997</v>
      </c>
      <c r="N25">
        <v>5788</v>
      </c>
      <c r="O25">
        <v>16869</v>
      </c>
      <c r="P25">
        <v>46503</v>
      </c>
      <c r="Q25">
        <v>112369</v>
      </c>
      <c r="R25">
        <v>326375</v>
      </c>
      <c r="S25">
        <v>118877</v>
      </c>
      <c r="T25">
        <v>75925</v>
      </c>
      <c r="U25">
        <v>65877</v>
      </c>
      <c r="V25">
        <v>16858</v>
      </c>
      <c r="W25">
        <v>37893</v>
      </c>
      <c r="X25">
        <v>10946</v>
      </c>
      <c r="Y25">
        <v>1306816</v>
      </c>
      <c r="Z25">
        <v>114022</v>
      </c>
      <c r="AA25">
        <v>79742</v>
      </c>
      <c r="AB25">
        <v>27296</v>
      </c>
      <c r="AC25">
        <v>56907</v>
      </c>
      <c r="AD25">
        <v>108346</v>
      </c>
      <c r="AE25">
        <v>46642</v>
      </c>
      <c r="AF25">
        <v>66504</v>
      </c>
      <c r="AG25">
        <v>31795</v>
      </c>
      <c r="AH25">
        <v>75165</v>
      </c>
      <c r="AI25">
        <v>40943</v>
      </c>
      <c r="AJ25">
        <v>158541</v>
      </c>
      <c r="AK25">
        <v>351994</v>
      </c>
      <c r="AL25">
        <v>4400</v>
      </c>
      <c r="AM25">
        <v>87416</v>
      </c>
      <c r="AN25">
        <v>57103</v>
      </c>
      <c r="AO25">
        <v>665606</v>
      </c>
      <c r="AP25">
        <v>46492</v>
      </c>
      <c r="AQ25">
        <v>44058</v>
      </c>
      <c r="AR25">
        <v>43885</v>
      </c>
      <c r="AS25">
        <v>21029</v>
      </c>
      <c r="AT25">
        <v>5783</v>
      </c>
      <c r="AU25">
        <v>504360</v>
      </c>
      <c r="AV25">
        <v>286651</v>
      </c>
      <c r="AW25">
        <v>40984</v>
      </c>
      <c r="AX25">
        <v>38929</v>
      </c>
      <c r="AY25">
        <v>65801</v>
      </c>
      <c r="AZ25">
        <v>27837</v>
      </c>
      <c r="BA25">
        <v>113100</v>
      </c>
      <c r="BB25">
        <v>483878</v>
      </c>
      <c r="BC25">
        <v>6303</v>
      </c>
      <c r="BD25">
        <v>6141</v>
      </c>
      <c r="BE25">
        <v>298536</v>
      </c>
      <c r="BF25">
        <v>0</v>
      </c>
      <c r="BG25">
        <v>11082</v>
      </c>
      <c r="BH25">
        <v>118846</v>
      </c>
      <c r="BI25">
        <v>42970</v>
      </c>
    </row>
    <row r="26" spans="1:61">
      <c r="A26" s="92">
        <v>37072</v>
      </c>
      <c r="B26">
        <v>3039761</v>
      </c>
      <c r="C26">
        <v>533739</v>
      </c>
      <c r="D26">
        <v>29216</v>
      </c>
      <c r="E26">
        <v>5821</v>
      </c>
      <c r="F26">
        <v>490</v>
      </c>
      <c r="G26">
        <v>21683</v>
      </c>
      <c r="H26">
        <v>31</v>
      </c>
      <c r="I26">
        <v>45</v>
      </c>
      <c r="J26">
        <v>1146</v>
      </c>
      <c r="K26">
        <v>144833</v>
      </c>
      <c r="L26">
        <v>246</v>
      </c>
      <c r="M26">
        <v>4357</v>
      </c>
      <c r="N26">
        <v>3718</v>
      </c>
      <c r="O26">
        <v>14262</v>
      </c>
      <c r="P26">
        <v>27311</v>
      </c>
      <c r="Q26">
        <v>94938</v>
      </c>
      <c r="R26">
        <v>359690</v>
      </c>
      <c r="S26">
        <v>112867</v>
      </c>
      <c r="T26">
        <v>74348</v>
      </c>
      <c r="U26">
        <v>81961</v>
      </c>
      <c r="V26">
        <v>16796</v>
      </c>
      <c r="W26">
        <v>64457</v>
      </c>
      <c r="X26">
        <v>9261</v>
      </c>
      <c r="Y26">
        <v>1056240</v>
      </c>
      <c r="Z26">
        <v>74602</v>
      </c>
      <c r="AA26">
        <v>24620</v>
      </c>
      <c r="AB26">
        <v>15577</v>
      </c>
      <c r="AC26">
        <v>36127</v>
      </c>
      <c r="AD26">
        <v>100219</v>
      </c>
      <c r="AE26">
        <v>10455</v>
      </c>
      <c r="AF26">
        <v>54015</v>
      </c>
      <c r="AG26">
        <v>23745</v>
      </c>
      <c r="AH26">
        <v>2525</v>
      </c>
      <c r="AI26">
        <v>47024</v>
      </c>
      <c r="AJ26">
        <v>168639</v>
      </c>
      <c r="AK26">
        <v>355803</v>
      </c>
      <c r="AL26">
        <v>5085</v>
      </c>
      <c r="AM26">
        <v>91736</v>
      </c>
      <c r="AN26">
        <v>46068</v>
      </c>
      <c r="AO26">
        <v>758918</v>
      </c>
      <c r="AP26">
        <v>47925</v>
      </c>
      <c r="AQ26">
        <v>84949</v>
      </c>
      <c r="AR26">
        <v>52410</v>
      </c>
      <c r="AS26">
        <v>21319</v>
      </c>
      <c r="AT26">
        <v>15532</v>
      </c>
      <c r="AU26">
        <v>536783</v>
      </c>
      <c r="AV26">
        <v>248436</v>
      </c>
      <c r="AW26">
        <v>44392</v>
      </c>
      <c r="AX26">
        <v>26753</v>
      </c>
      <c r="AY26">
        <v>66659</v>
      </c>
      <c r="AZ26">
        <v>27016</v>
      </c>
      <c r="BA26">
        <v>83615</v>
      </c>
      <c r="BB26">
        <v>442429</v>
      </c>
      <c r="BC26">
        <v>6683</v>
      </c>
      <c r="BD26">
        <v>7696</v>
      </c>
      <c r="BE26">
        <v>281963</v>
      </c>
      <c r="BF26">
        <v>0</v>
      </c>
      <c r="BG26">
        <v>9284</v>
      </c>
      <c r="BH26">
        <v>81593</v>
      </c>
      <c r="BI26">
        <v>55208</v>
      </c>
    </row>
    <row r="27" spans="1:61">
      <c r="A27" s="92">
        <v>37437</v>
      </c>
      <c r="B27">
        <v>3245482</v>
      </c>
      <c r="C27">
        <v>547030</v>
      </c>
      <c r="D27">
        <v>18360</v>
      </c>
      <c r="E27">
        <v>5123</v>
      </c>
      <c r="F27">
        <v>360</v>
      </c>
      <c r="G27">
        <v>12757</v>
      </c>
      <c r="H27">
        <v>98</v>
      </c>
      <c r="I27">
        <v>0</v>
      </c>
      <c r="J27">
        <v>23</v>
      </c>
      <c r="K27">
        <v>160288</v>
      </c>
      <c r="L27">
        <v>896</v>
      </c>
      <c r="M27">
        <v>4680</v>
      </c>
      <c r="N27">
        <v>1337</v>
      </c>
      <c r="O27">
        <v>31802</v>
      </c>
      <c r="P27">
        <v>20300</v>
      </c>
      <c r="Q27">
        <v>101273</v>
      </c>
      <c r="R27">
        <v>368382</v>
      </c>
      <c r="S27">
        <v>78074</v>
      </c>
      <c r="T27">
        <v>122300</v>
      </c>
      <c r="U27">
        <v>88461</v>
      </c>
      <c r="V27">
        <v>12646</v>
      </c>
      <c r="W27">
        <v>56308</v>
      </c>
      <c r="X27">
        <v>10593</v>
      </c>
      <c r="Y27">
        <v>1227782</v>
      </c>
      <c r="Z27">
        <v>117340</v>
      </c>
      <c r="AA27">
        <v>88502</v>
      </c>
      <c r="AB27">
        <v>22255</v>
      </c>
      <c r="AC27">
        <v>72082</v>
      </c>
      <c r="AD27">
        <v>101007</v>
      </c>
      <c r="AE27">
        <v>26776</v>
      </c>
      <c r="AF27">
        <v>58524</v>
      </c>
      <c r="AG27">
        <v>22439</v>
      </c>
      <c r="AH27">
        <v>2781</v>
      </c>
      <c r="AI27">
        <v>51746</v>
      </c>
      <c r="AJ27">
        <v>185793</v>
      </c>
      <c r="AK27">
        <v>342948</v>
      </c>
      <c r="AL27">
        <v>4792</v>
      </c>
      <c r="AM27">
        <v>90602</v>
      </c>
      <c r="AN27">
        <v>40196</v>
      </c>
      <c r="AO27">
        <v>762793</v>
      </c>
      <c r="AP27">
        <v>53202</v>
      </c>
      <c r="AQ27">
        <v>114146</v>
      </c>
      <c r="AR27">
        <v>46931</v>
      </c>
      <c r="AS27">
        <v>16913</v>
      </c>
      <c r="AT27">
        <v>8982</v>
      </c>
      <c r="AU27">
        <v>522619</v>
      </c>
      <c r="AV27">
        <v>243345</v>
      </c>
      <c r="AW27">
        <v>38399</v>
      </c>
      <c r="AX27">
        <v>24390</v>
      </c>
      <c r="AY27">
        <v>58404</v>
      </c>
      <c r="AZ27">
        <v>31095</v>
      </c>
      <c r="BA27">
        <v>91057</v>
      </c>
      <c r="BB27">
        <v>464532</v>
      </c>
      <c r="BC27">
        <v>5831</v>
      </c>
      <c r="BD27">
        <v>15353</v>
      </c>
      <c r="BE27">
        <v>296168</v>
      </c>
      <c r="BF27">
        <v>0</v>
      </c>
      <c r="BG27">
        <v>9101</v>
      </c>
      <c r="BH27">
        <v>76495</v>
      </c>
      <c r="BI27">
        <v>61584</v>
      </c>
    </row>
    <row r="28" spans="1:61">
      <c r="A28" s="92">
        <v>37802</v>
      </c>
      <c r="B28">
        <v>3656657</v>
      </c>
      <c r="C28">
        <v>576596</v>
      </c>
      <c r="D28">
        <v>25055</v>
      </c>
      <c r="E28">
        <v>3745</v>
      </c>
      <c r="F28">
        <v>1133</v>
      </c>
      <c r="G28">
        <v>19939</v>
      </c>
      <c r="H28">
        <v>210</v>
      </c>
      <c r="I28">
        <v>0</v>
      </c>
      <c r="J28">
        <v>29</v>
      </c>
      <c r="K28">
        <v>211960</v>
      </c>
      <c r="L28">
        <v>1273</v>
      </c>
      <c r="M28">
        <v>9608</v>
      </c>
      <c r="N28">
        <v>18676</v>
      </c>
      <c r="O28">
        <v>20940</v>
      </c>
      <c r="P28">
        <v>89239</v>
      </c>
      <c r="Q28">
        <v>72224</v>
      </c>
      <c r="R28">
        <v>339581</v>
      </c>
      <c r="S28">
        <v>90854</v>
      </c>
      <c r="T28">
        <v>112304</v>
      </c>
      <c r="U28">
        <v>66265</v>
      </c>
      <c r="V28">
        <v>5872</v>
      </c>
      <c r="W28">
        <v>53887</v>
      </c>
      <c r="X28">
        <v>10398</v>
      </c>
      <c r="Y28">
        <v>1406333</v>
      </c>
      <c r="Z28">
        <v>225961</v>
      </c>
      <c r="AA28">
        <v>105881</v>
      </c>
      <c r="AB28">
        <v>41913</v>
      </c>
      <c r="AC28">
        <v>85755</v>
      </c>
      <c r="AD28">
        <v>99327</v>
      </c>
      <c r="AE28">
        <v>15465</v>
      </c>
      <c r="AF28">
        <v>61095</v>
      </c>
      <c r="AG28">
        <v>54960</v>
      </c>
      <c r="AH28">
        <v>42528</v>
      </c>
      <c r="AI28">
        <v>51041</v>
      </c>
      <c r="AJ28">
        <v>206449</v>
      </c>
      <c r="AK28">
        <v>295345</v>
      </c>
      <c r="AL28">
        <v>4547</v>
      </c>
      <c r="AM28">
        <v>78685</v>
      </c>
      <c r="AN28">
        <v>37379</v>
      </c>
      <c r="AO28">
        <v>963668</v>
      </c>
      <c r="AP28">
        <v>51997</v>
      </c>
      <c r="AQ28">
        <v>118065</v>
      </c>
      <c r="AR28">
        <v>52802</v>
      </c>
      <c r="AS28">
        <v>40828</v>
      </c>
      <c r="AT28">
        <v>15447</v>
      </c>
      <c r="AU28">
        <v>684530</v>
      </c>
      <c r="AV28">
        <v>243428</v>
      </c>
      <c r="AW28">
        <v>58654</v>
      </c>
      <c r="AX28">
        <v>21071</v>
      </c>
      <c r="AY28">
        <v>25241</v>
      </c>
      <c r="AZ28">
        <v>36293</v>
      </c>
      <c r="BA28">
        <v>102167</v>
      </c>
      <c r="BB28">
        <v>466633</v>
      </c>
      <c r="BC28">
        <v>6277</v>
      </c>
      <c r="BD28">
        <v>17106</v>
      </c>
      <c r="BE28">
        <v>270892</v>
      </c>
      <c r="BF28">
        <v>0</v>
      </c>
      <c r="BG28">
        <v>5348</v>
      </c>
      <c r="BH28">
        <v>77503</v>
      </c>
      <c r="BI28">
        <v>89508</v>
      </c>
    </row>
    <row r="29" spans="1:61">
      <c r="A29" s="92">
        <v>38168</v>
      </c>
      <c r="B29">
        <v>3047491</v>
      </c>
      <c r="C29">
        <v>556672</v>
      </c>
      <c r="D29">
        <v>53814</v>
      </c>
      <c r="E29">
        <v>3656</v>
      </c>
      <c r="F29">
        <v>74</v>
      </c>
      <c r="G29">
        <v>49830</v>
      </c>
      <c r="H29">
        <v>185</v>
      </c>
      <c r="I29">
        <v>0</v>
      </c>
      <c r="J29">
        <v>69</v>
      </c>
      <c r="K29">
        <v>166292</v>
      </c>
      <c r="L29">
        <v>836</v>
      </c>
      <c r="M29">
        <v>11315</v>
      </c>
      <c r="N29">
        <v>2673</v>
      </c>
      <c r="O29">
        <v>19523</v>
      </c>
      <c r="P29">
        <v>76068</v>
      </c>
      <c r="Q29">
        <v>55877</v>
      </c>
      <c r="R29">
        <v>336566</v>
      </c>
      <c r="S29">
        <v>72790</v>
      </c>
      <c r="T29">
        <v>121454</v>
      </c>
      <c r="U29">
        <v>60844</v>
      </c>
      <c r="V29">
        <v>13651</v>
      </c>
      <c r="W29">
        <v>54029</v>
      </c>
      <c r="X29">
        <v>13799</v>
      </c>
      <c r="Y29">
        <v>1022009</v>
      </c>
      <c r="Z29">
        <v>59292</v>
      </c>
      <c r="AA29">
        <v>85757</v>
      </c>
      <c r="AB29">
        <v>44488</v>
      </c>
      <c r="AC29">
        <v>49475</v>
      </c>
      <c r="AD29">
        <v>85954</v>
      </c>
      <c r="AE29">
        <v>20607</v>
      </c>
      <c r="AF29">
        <v>59387</v>
      </c>
      <c r="AG29">
        <v>47388</v>
      </c>
      <c r="AH29">
        <v>40805</v>
      </c>
      <c r="AI29">
        <v>54422</v>
      </c>
      <c r="AJ29">
        <v>223369</v>
      </c>
      <c r="AK29">
        <v>148118</v>
      </c>
      <c r="AL29">
        <v>4843</v>
      </c>
      <c r="AM29">
        <v>65590</v>
      </c>
      <c r="AN29">
        <v>32513</v>
      </c>
      <c r="AO29">
        <v>757761</v>
      </c>
      <c r="AP29">
        <v>56889</v>
      </c>
      <c r="AQ29">
        <v>78238</v>
      </c>
      <c r="AR29">
        <v>37267</v>
      </c>
      <c r="AS29">
        <v>29989</v>
      </c>
      <c r="AT29">
        <v>11690</v>
      </c>
      <c r="AU29">
        <v>543688</v>
      </c>
      <c r="AV29">
        <v>234232</v>
      </c>
      <c r="AW29">
        <v>37131</v>
      </c>
      <c r="AX29">
        <v>21083</v>
      </c>
      <c r="AY29">
        <v>38900</v>
      </c>
      <c r="AZ29">
        <v>33904</v>
      </c>
      <c r="BA29">
        <v>103214</v>
      </c>
      <c r="BB29">
        <v>476818</v>
      </c>
      <c r="BC29">
        <v>6938</v>
      </c>
      <c r="BD29">
        <v>16354</v>
      </c>
      <c r="BE29">
        <v>310156</v>
      </c>
      <c r="BF29">
        <v>0</v>
      </c>
      <c r="BG29">
        <v>6221</v>
      </c>
      <c r="BH29">
        <v>58830</v>
      </c>
      <c r="BI29">
        <v>78319</v>
      </c>
    </row>
    <row r="30" spans="1:61">
      <c r="A30" s="92">
        <v>38533</v>
      </c>
      <c r="B30">
        <v>3447630</v>
      </c>
      <c r="C30">
        <v>678087</v>
      </c>
      <c r="D30">
        <v>74107</v>
      </c>
      <c r="E30">
        <v>4274</v>
      </c>
      <c r="F30">
        <v>53</v>
      </c>
      <c r="G30">
        <v>69275</v>
      </c>
      <c r="H30">
        <v>149</v>
      </c>
      <c r="I30">
        <v>0</v>
      </c>
      <c r="J30">
        <v>356</v>
      </c>
      <c r="K30">
        <v>226753</v>
      </c>
      <c r="L30">
        <v>275</v>
      </c>
      <c r="M30">
        <v>4789</v>
      </c>
      <c r="N30">
        <v>18291</v>
      </c>
      <c r="O30">
        <v>18557</v>
      </c>
      <c r="P30">
        <v>80869</v>
      </c>
      <c r="Q30">
        <v>103972</v>
      </c>
      <c r="R30">
        <v>377227</v>
      </c>
      <c r="S30">
        <v>73273</v>
      </c>
      <c r="T30">
        <v>123026</v>
      </c>
      <c r="U30">
        <v>88655</v>
      </c>
      <c r="V30">
        <v>10140</v>
      </c>
      <c r="W30">
        <v>66910</v>
      </c>
      <c r="X30">
        <v>15224</v>
      </c>
      <c r="Y30">
        <v>1240086</v>
      </c>
      <c r="Z30">
        <v>52155</v>
      </c>
      <c r="AA30">
        <v>105916</v>
      </c>
      <c r="AB30">
        <v>45513</v>
      </c>
      <c r="AC30">
        <v>116031</v>
      </c>
      <c r="AD30">
        <v>102401</v>
      </c>
      <c r="AE30">
        <v>19894</v>
      </c>
      <c r="AF30">
        <v>70019</v>
      </c>
      <c r="AG30">
        <v>41799</v>
      </c>
      <c r="AH30">
        <v>45671</v>
      </c>
      <c r="AI30">
        <v>58741</v>
      </c>
      <c r="AJ30">
        <v>189158</v>
      </c>
      <c r="AK30">
        <v>280380</v>
      </c>
      <c r="AL30">
        <v>4585</v>
      </c>
      <c r="AM30">
        <v>76857</v>
      </c>
      <c r="AN30">
        <v>30966</v>
      </c>
      <c r="AO30">
        <v>759524</v>
      </c>
      <c r="AP30">
        <v>55531</v>
      </c>
      <c r="AQ30">
        <v>48757</v>
      </c>
      <c r="AR30">
        <v>32506</v>
      </c>
      <c r="AS30">
        <v>14205</v>
      </c>
      <c r="AT30">
        <v>11910</v>
      </c>
      <c r="AU30">
        <v>596616</v>
      </c>
      <c r="AV30">
        <v>242357</v>
      </c>
      <c r="AW30">
        <v>18247</v>
      </c>
      <c r="AX30">
        <v>25393</v>
      </c>
      <c r="AY30">
        <v>74265</v>
      </c>
      <c r="AZ30">
        <v>29878</v>
      </c>
      <c r="BA30">
        <v>94575</v>
      </c>
      <c r="BB30">
        <v>527576</v>
      </c>
      <c r="BC30">
        <v>6916</v>
      </c>
      <c r="BD30">
        <v>13072</v>
      </c>
      <c r="BE30">
        <v>311863</v>
      </c>
      <c r="BF30">
        <v>0</v>
      </c>
      <c r="BG30">
        <v>5158</v>
      </c>
      <c r="BH30">
        <v>72070</v>
      </c>
      <c r="BI30">
        <v>118498</v>
      </c>
    </row>
    <row r="31" spans="1:61">
      <c r="A31" s="92">
        <v>38898</v>
      </c>
      <c r="B31">
        <v>3552430</v>
      </c>
      <c r="C31">
        <v>654455</v>
      </c>
      <c r="D31">
        <v>76248</v>
      </c>
      <c r="E31">
        <v>3661</v>
      </c>
      <c r="F31">
        <v>49</v>
      </c>
      <c r="G31">
        <v>71536</v>
      </c>
      <c r="H31">
        <v>129</v>
      </c>
      <c r="I31">
        <v>138</v>
      </c>
      <c r="J31">
        <v>735</v>
      </c>
      <c r="K31">
        <v>237830</v>
      </c>
      <c r="L31">
        <v>1118</v>
      </c>
      <c r="M31">
        <v>1275</v>
      </c>
      <c r="N31">
        <v>17930</v>
      </c>
      <c r="O31">
        <v>16898</v>
      </c>
      <c r="P31">
        <v>87107</v>
      </c>
      <c r="Q31">
        <v>113502</v>
      </c>
      <c r="R31">
        <v>340377</v>
      </c>
      <c r="S31">
        <v>77188</v>
      </c>
      <c r="T31">
        <v>124794</v>
      </c>
      <c r="U31">
        <v>44232</v>
      </c>
      <c r="V31">
        <v>9694</v>
      </c>
      <c r="W31">
        <v>69592</v>
      </c>
      <c r="X31">
        <v>14878</v>
      </c>
      <c r="Y31">
        <v>1287703</v>
      </c>
      <c r="Z31">
        <v>35618</v>
      </c>
      <c r="AA31">
        <v>81288</v>
      </c>
      <c r="AB31">
        <v>38227</v>
      </c>
      <c r="AC31">
        <v>95182</v>
      </c>
      <c r="AD31">
        <v>109949</v>
      </c>
      <c r="AE31">
        <v>31431</v>
      </c>
      <c r="AF31">
        <v>66228</v>
      </c>
      <c r="AG31">
        <v>32475</v>
      </c>
      <c r="AH31">
        <v>39742</v>
      </c>
      <c r="AI31">
        <v>57778</v>
      </c>
      <c r="AJ31">
        <v>244366</v>
      </c>
      <c r="AK31">
        <v>351740</v>
      </c>
      <c r="AL31">
        <v>5149</v>
      </c>
      <c r="AM31">
        <v>73026</v>
      </c>
      <c r="AN31">
        <v>25505</v>
      </c>
      <c r="AO31">
        <v>869119</v>
      </c>
      <c r="AP31">
        <v>62089</v>
      </c>
      <c r="AQ31">
        <v>22469</v>
      </c>
      <c r="AR31">
        <v>43813</v>
      </c>
      <c r="AS31">
        <v>33298</v>
      </c>
      <c r="AT31">
        <v>16716</v>
      </c>
      <c r="AU31">
        <v>690735</v>
      </c>
      <c r="AV31">
        <v>230646</v>
      </c>
      <c r="AW31">
        <v>4162</v>
      </c>
      <c r="AX31">
        <v>19458</v>
      </c>
      <c r="AY31">
        <v>73282</v>
      </c>
      <c r="AZ31">
        <v>31272</v>
      </c>
      <c r="BA31">
        <v>102473</v>
      </c>
      <c r="BB31">
        <v>510508</v>
      </c>
      <c r="BC31">
        <v>6144</v>
      </c>
      <c r="BD31">
        <v>13743</v>
      </c>
      <c r="BE31">
        <v>314821</v>
      </c>
      <c r="BG31">
        <v>7218</v>
      </c>
      <c r="BH31">
        <v>75775</v>
      </c>
      <c r="BI31">
        <v>92806</v>
      </c>
    </row>
    <row r="32" spans="1:61">
      <c r="A32" s="92">
        <v>39263</v>
      </c>
      <c r="B32">
        <v>3634512</v>
      </c>
      <c r="C32">
        <v>580632</v>
      </c>
      <c r="D32">
        <v>69282</v>
      </c>
      <c r="E32">
        <v>4450</v>
      </c>
      <c r="F32">
        <v>126</v>
      </c>
      <c r="G32">
        <v>63896</v>
      </c>
      <c r="H32">
        <v>119</v>
      </c>
      <c r="I32">
        <v>13</v>
      </c>
      <c r="J32">
        <v>678</v>
      </c>
      <c r="K32">
        <v>210461</v>
      </c>
      <c r="L32">
        <v>1404</v>
      </c>
      <c r="M32">
        <v>0</v>
      </c>
      <c r="N32">
        <v>11546</v>
      </c>
      <c r="O32">
        <v>15616</v>
      </c>
      <c r="P32">
        <v>63226</v>
      </c>
      <c r="Q32">
        <v>118670</v>
      </c>
      <c r="R32">
        <v>300889</v>
      </c>
      <c r="S32">
        <v>74409</v>
      </c>
      <c r="T32">
        <v>78927</v>
      </c>
      <c r="U32">
        <v>47855</v>
      </c>
      <c r="V32">
        <v>11321</v>
      </c>
      <c r="W32">
        <v>72611</v>
      </c>
      <c r="X32">
        <v>15766</v>
      </c>
      <c r="Y32">
        <v>1561277</v>
      </c>
      <c r="Z32">
        <v>40116</v>
      </c>
      <c r="AA32">
        <v>65820</v>
      </c>
      <c r="AB32">
        <v>58640</v>
      </c>
      <c r="AC32">
        <v>92323</v>
      </c>
      <c r="AD32">
        <v>170042</v>
      </c>
      <c r="AE32">
        <v>49528</v>
      </c>
      <c r="AF32">
        <v>123390</v>
      </c>
      <c r="AG32">
        <v>27467</v>
      </c>
      <c r="AH32">
        <v>12732</v>
      </c>
      <c r="AI32">
        <v>124832</v>
      </c>
      <c r="AJ32">
        <v>333069</v>
      </c>
      <c r="AK32">
        <v>348832</v>
      </c>
      <c r="AL32">
        <v>8572</v>
      </c>
      <c r="AM32">
        <v>76692</v>
      </c>
      <c r="AN32">
        <v>29222</v>
      </c>
      <c r="AO32">
        <v>699882</v>
      </c>
      <c r="AP32">
        <v>59852</v>
      </c>
      <c r="AQ32">
        <v>20237</v>
      </c>
      <c r="AR32">
        <v>43862</v>
      </c>
      <c r="AS32">
        <v>46730</v>
      </c>
      <c r="AT32">
        <v>6152</v>
      </c>
      <c r="AU32">
        <v>523049</v>
      </c>
      <c r="AV32">
        <v>262644</v>
      </c>
      <c r="AW32">
        <v>4014</v>
      </c>
      <c r="AX32">
        <v>21070</v>
      </c>
      <c r="AY32">
        <v>107710</v>
      </c>
      <c r="AZ32">
        <v>44721</v>
      </c>
      <c r="BA32">
        <v>85129</v>
      </c>
      <c r="BB32">
        <v>530077</v>
      </c>
      <c r="BC32">
        <v>6419</v>
      </c>
      <c r="BD32">
        <v>11940</v>
      </c>
      <c r="BE32">
        <v>317292</v>
      </c>
      <c r="BF32">
        <v>4</v>
      </c>
      <c r="BG32">
        <v>6874</v>
      </c>
      <c r="BH32">
        <v>82369</v>
      </c>
      <c r="BI32">
        <v>105180</v>
      </c>
    </row>
    <row r="33" spans="1:61">
      <c r="A33" s="92">
        <v>39629</v>
      </c>
      <c r="B33">
        <v>3229625</v>
      </c>
      <c r="C33">
        <v>500071</v>
      </c>
      <c r="D33">
        <v>47582</v>
      </c>
      <c r="E33">
        <v>3219</v>
      </c>
      <c r="F33">
        <v>1694</v>
      </c>
      <c r="G33">
        <v>40378</v>
      </c>
      <c r="H33">
        <v>126</v>
      </c>
      <c r="I33">
        <v>72</v>
      </c>
      <c r="J33">
        <v>2092</v>
      </c>
      <c r="K33">
        <v>177750</v>
      </c>
      <c r="L33">
        <v>1120</v>
      </c>
      <c r="M33">
        <v>0</v>
      </c>
      <c r="N33">
        <v>3214</v>
      </c>
      <c r="O33">
        <v>15055</v>
      </c>
      <c r="P33">
        <v>44510</v>
      </c>
      <c r="Q33">
        <v>113851</v>
      </c>
      <c r="R33">
        <v>274739</v>
      </c>
      <c r="S33">
        <v>64963</v>
      </c>
      <c r="T33">
        <v>69710</v>
      </c>
      <c r="U33">
        <v>29022</v>
      </c>
      <c r="V33">
        <v>16023</v>
      </c>
      <c r="W33">
        <v>79606</v>
      </c>
      <c r="X33">
        <v>15416</v>
      </c>
      <c r="Y33">
        <v>1420396</v>
      </c>
      <c r="Z33">
        <v>51287</v>
      </c>
      <c r="AA33">
        <v>51232</v>
      </c>
      <c r="AB33">
        <v>62458</v>
      </c>
      <c r="AC33">
        <v>129141</v>
      </c>
      <c r="AD33">
        <v>94124</v>
      </c>
      <c r="AE33">
        <v>41887</v>
      </c>
      <c r="AF33">
        <v>78651</v>
      </c>
      <c r="AG33">
        <v>13281</v>
      </c>
      <c r="AH33">
        <v>27507</v>
      </c>
      <c r="AI33">
        <v>58667</v>
      </c>
      <c r="AJ33">
        <v>316926</v>
      </c>
      <c r="AK33">
        <v>395252</v>
      </c>
      <c r="AL33">
        <v>10024</v>
      </c>
      <c r="AM33">
        <v>41676</v>
      </c>
      <c r="AN33">
        <v>48285</v>
      </c>
      <c r="AO33">
        <v>631796</v>
      </c>
      <c r="AP33">
        <v>42588</v>
      </c>
      <c r="AQ33">
        <v>27693</v>
      </c>
      <c r="AR33">
        <v>32201</v>
      </c>
      <c r="AS33">
        <v>31617</v>
      </c>
      <c r="AT33">
        <v>2092</v>
      </c>
      <c r="AU33">
        <v>495604</v>
      </c>
      <c r="AV33">
        <v>222054</v>
      </c>
      <c r="AW33">
        <v>5422</v>
      </c>
      <c r="AX33">
        <v>14622</v>
      </c>
      <c r="AY33">
        <v>94818</v>
      </c>
      <c r="AZ33">
        <v>24643</v>
      </c>
      <c r="BA33">
        <v>82549</v>
      </c>
      <c r="BB33">
        <v>455308</v>
      </c>
      <c r="BC33">
        <v>6120</v>
      </c>
      <c r="BD33">
        <v>7230</v>
      </c>
      <c r="BE33">
        <v>261225</v>
      </c>
      <c r="BF33">
        <v>6</v>
      </c>
      <c r="BG33">
        <v>7101</v>
      </c>
      <c r="BH33">
        <v>94925</v>
      </c>
      <c r="BI33">
        <v>78701</v>
      </c>
    </row>
    <row r="34" spans="1:61">
      <c r="A34" s="92">
        <v>39994</v>
      </c>
      <c r="B34">
        <v>2759140</v>
      </c>
      <c r="C34">
        <v>459324</v>
      </c>
      <c r="D34">
        <v>43763</v>
      </c>
      <c r="E34">
        <v>2219</v>
      </c>
      <c r="F34">
        <v>7252</v>
      </c>
      <c r="G34">
        <v>24852</v>
      </c>
      <c r="H34">
        <v>697</v>
      </c>
      <c r="I34">
        <v>4</v>
      </c>
      <c r="J34">
        <v>8740</v>
      </c>
      <c r="K34">
        <v>152309</v>
      </c>
      <c r="L34">
        <v>1096</v>
      </c>
      <c r="M34">
        <v>0</v>
      </c>
      <c r="N34">
        <v>17035</v>
      </c>
      <c r="O34">
        <v>8071</v>
      </c>
      <c r="P34">
        <v>35307</v>
      </c>
      <c r="Q34">
        <v>90800</v>
      </c>
      <c r="R34">
        <v>263252</v>
      </c>
      <c r="S34">
        <v>33651</v>
      </c>
      <c r="T34">
        <v>62072</v>
      </c>
      <c r="U34">
        <v>89823</v>
      </c>
      <c r="V34">
        <v>3602</v>
      </c>
      <c r="W34">
        <v>63960</v>
      </c>
      <c r="X34">
        <v>10143</v>
      </c>
      <c r="Y34">
        <v>1144926</v>
      </c>
      <c r="Z34">
        <v>55322</v>
      </c>
      <c r="AA34">
        <v>37773</v>
      </c>
      <c r="AB34">
        <v>40494</v>
      </c>
      <c r="AC34">
        <v>147106</v>
      </c>
      <c r="AD34">
        <v>48002</v>
      </c>
      <c r="AE34">
        <v>25920</v>
      </c>
      <c r="AF34">
        <v>39188</v>
      </c>
      <c r="AG34">
        <v>19765</v>
      </c>
      <c r="AH34">
        <v>75064</v>
      </c>
      <c r="AI34">
        <v>12849</v>
      </c>
      <c r="AJ34">
        <v>206134</v>
      </c>
      <c r="AK34">
        <v>352301</v>
      </c>
      <c r="AL34">
        <v>5730</v>
      </c>
      <c r="AM34">
        <v>53391</v>
      </c>
      <c r="AN34">
        <v>25886</v>
      </c>
      <c r="AO34">
        <v>542036</v>
      </c>
      <c r="AP34">
        <v>44546</v>
      </c>
      <c r="AQ34">
        <v>25148</v>
      </c>
      <c r="AR34">
        <v>18345</v>
      </c>
      <c r="AS34">
        <v>24727</v>
      </c>
      <c r="AT34">
        <v>245</v>
      </c>
      <c r="AU34">
        <v>429026</v>
      </c>
      <c r="AV34">
        <v>212571</v>
      </c>
      <c r="AW34">
        <v>47830</v>
      </c>
      <c r="AX34">
        <v>9678</v>
      </c>
      <c r="AY34">
        <v>68520</v>
      </c>
      <c r="AZ34">
        <v>21178</v>
      </c>
      <c r="BA34">
        <v>65365</v>
      </c>
      <c r="BB34">
        <v>400283</v>
      </c>
      <c r="BC34">
        <v>5899</v>
      </c>
      <c r="BD34">
        <v>8200</v>
      </c>
      <c r="BE34">
        <v>219854</v>
      </c>
      <c r="BF34">
        <v>5</v>
      </c>
      <c r="BG34">
        <v>11594</v>
      </c>
      <c r="BH34">
        <v>91305</v>
      </c>
      <c r="BI34">
        <v>63425</v>
      </c>
    </row>
    <row r="35" spans="1:61">
      <c r="A35" s="92">
        <v>40359</v>
      </c>
      <c r="B35">
        <v>2974641</v>
      </c>
      <c r="C35">
        <v>482929</v>
      </c>
      <c r="D35">
        <v>53930</v>
      </c>
      <c r="E35">
        <v>2006</v>
      </c>
      <c r="F35">
        <v>8284</v>
      </c>
      <c r="G35">
        <v>33130</v>
      </c>
      <c r="H35">
        <v>86</v>
      </c>
      <c r="I35">
        <v>24</v>
      </c>
      <c r="J35">
        <v>10400</v>
      </c>
      <c r="K35">
        <v>196570</v>
      </c>
      <c r="L35">
        <v>879</v>
      </c>
      <c r="M35">
        <v>1229</v>
      </c>
      <c r="N35">
        <v>34717</v>
      </c>
      <c r="O35">
        <v>1778</v>
      </c>
      <c r="P35">
        <v>33709</v>
      </c>
      <c r="Q35">
        <v>124258</v>
      </c>
      <c r="R35">
        <v>232429</v>
      </c>
      <c r="S35">
        <v>42353</v>
      </c>
      <c r="T35">
        <v>63770</v>
      </c>
      <c r="U35">
        <v>62103</v>
      </c>
      <c r="V35">
        <v>3051</v>
      </c>
      <c r="W35">
        <v>49503</v>
      </c>
      <c r="X35">
        <v>11650</v>
      </c>
      <c r="Y35">
        <v>1223206</v>
      </c>
      <c r="Z35">
        <v>72188</v>
      </c>
      <c r="AA35">
        <v>50736</v>
      </c>
      <c r="AB35">
        <v>41663</v>
      </c>
      <c r="AC35">
        <v>78143</v>
      </c>
      <c r="AD35">
        <v>42101</v>
      </c>
      <c r="AE35">
        <v>18376</v>
      </c>
      <c r="AF35">
        <v>47567</v>
      </c>
      <c r="AG35">
        <v>36396</v>
      </c>
      <c r="AH35">
        <v>214176</v>
      </c>
      <c r="AI35">
        <v>8983</v>
      </c>
      <c r="AJ35">
        <v>179048</v>
      </c>
      <c r="AK35">
        <v>349077</v>
      </c>
      <c r="AL35">
        <v>5860</v>
      </c>
      <c r="AM35">
        <v>54332</v>
      </c>
      <c r="AN35">
        <v>24559</v>
      </c>
      <c r="AO35">
        <v>573037</v>
      </c>
      <c r="AP35">
        <v>42465</v>
      </c>
      <c r="AQ35">
        <v>18302</v>
      </c>
      <c r="AR35">
        <v>25425</v>
      </c>
      <c r="AS35">
        <v>17936</v>
      </c>
      <c r="AT35">
        <v>1780</v>
      </c>
      <c r="AU35">
        <v>467128</v>
      </c>
      <c r="AV35">
        <v>228200</v>
      </c>
      <c r="AW35">
        <v>66510</v>
      </c>
      <c r="AX35">
        <v>31307</v>
      </c>
      <c r="AY35">
        <v>58543</v>
      </c>
      <c r="AZ35">
        <v>24774</v>
      </c>
      <c r="BA35">
        <v>47065</v>
      </c>
      <c r="BB35">
        <v>467270</v>
      </c>
      <c r="BC35">
        <v>5399</v>
      </c>
      <c r="BD35">
        <v>10566</v>
      </c>
      <c r="BE35">
        <v>252057</v>
      </c>
      <c r="BF35">
        <v>37</v>
      </c>
      <c r="BG35">
        <v>7446</v>
      </c>
      <c r="BH35">
        <v>104445</v>
      </c>
      <c r="BI35">
        <v>87321</v>
      </c>
    </row>
    <row r="36" spans="1:61">
      <c r="A36" s="92">
        <v>40724</v>
      </c>
      <c r="B36">
        <v>3121150</v>
      </c>
      <c r="C36">
        <v>514418</v>
      </c>
      <c r="D36">
        <v>51126</v>
      </c>
      <c r="E36">
        <v>2006</v>
      </c>
      <c r="F36">
        <v>6818</v>
      </c>
      <c r="G36">
        <v>32647</v>
      </c>
      <c r="H36">
        <v>124</v>
      </c>
      <c r="I36">
        <v>3</v>
      </c>
      <c r="J36">
        <v>9528</v>
      </c>
      <c r="K36">
        <v>233005</v>
      </c>
      <c r="L36">
        <v>126</v>
      </c>
      <c r="M36">
        <v>6392</v>
      </c>
      <c r="N36">
        <v>36283</v>
      </c>
      <c r="O36">
        <v>1660</v>
      </c>
      <c r="P36">
        <v>42254</v>
      </c>
      <c r="Q36">
        <v>146291</v>
      </c>
      <c r="R36">
        <v>230287</v>
      </c>
      <c r="S36">
        <v>46461</v>
      </c>
      <c r="T36">
        <v>71374</v>
      </c>
      <c r="U36">
        <v>32158</v>
      </c>
      <c r="V36">
        <v>3973</v>
      </c>
      <c r="W36">
        <v>63611</v>
      </c>
      <c r="X36">
        <v>12711</v>
      </c>
      <c r="Y36">
        <v>1215528</v>
      </c>
      <c r="Z36">
        <v>58526</v>
      </c>
      <c r="AA36">
        <v>63437</v>
      </c>
      <c r="AB36">
        <v>36136</v>
      </c>
      <c r="AC36">
        <v>80404</v>
      </c>
      <c r="AD36">
        <v>67347</v>
      </c>
      <c r="AE36">
        <v>10330</v>
      </c>
      <c r="AF36">
        <v>61340</v>
      </c>
      <c r="AG36">
        <v>51179</v>
      </c>
      <c r="AH36">
        <v>181421</v>
      </c>
      <c r="AI36">
        <v>9839</v>
      </c>
      <c r="AJ36">
        <v>203135</v>
      </c>
      <c r="AK36">
        <v>313806</v>
      </c>
      <c r="AL36">
        <v>7182</v>
      </c>
      <c r="AM36">
        <v>58125</v>
      </c>
      <c r="AN36">
        <v>13321</v>
      </c>
      <c r="AO36">
        <v>694053</v>
      </c>
      <c r="AP36">
        <v>97177</v>
      </c>
      <c r="AQ36">
        <v>26907</v>
      </c>
      <c r="AR36">
        <v>32515</v>
      </c>
      <c r="AS36">
        <v>37741</v>
      </c>
      <c r="AT36">
        <v>1707</v>
      </c>
      <c r="AU36">
        <v>498006</v>
      </c>
      <c r="AV36">
        <v>245446</v>
      </c>
      <c r="AW36">
        <v>71365</v>
      </c>
      <c r="AX36">
        <v>30448</v>
      </c>
      <c r="AY36">
        <v>65919</v>
      </c>
      <c r="AZ36">
        <v>33371</v>
      </c>
      <c r="BA36">
        <v>44344</v>
      </c>
      <c r="BB36">
        <v>451704</v>
      </c>
      <c r="BC36">
        <v>5754</v>
      </c>
      <c r="BD36">
        <v>9698</v>
      </c>
      <c r="BE36">
        <v>255313</v>
      </c>
      <c r="BF36">
        <v>4</v>
      </c>
      <c r="BG36">
        <v>8</v>
      </c>
      <c r="BH36">
        <v>87470</v>
      </c>
      <c r="BI36">
        <v>93458</v>
      </c>
    </row>
    <row r="37" spans="1:61">
      <c r="A37" s="92">
        <v>41090</v>
      </c>
      <c r="B37">
        <v>3118150</v>
      </c>
      <c r="C37">
        <v>492156</v>
      </c>
      <c r="D37">
        <v>33306</v>
      </c>
      <c r="E37">
        <v>5195</v>
      </c>
      <c r="F37">
        <v>5970</v>
      </c>
      <c r="G37">
        <v>12307</v>
      </c>
      <c r="H37">
        <v>116</v>
      </c>
      <c r="I37">
        <v>133</v>
      </c>
      <c r="J37">
        <v>9586</v>
      </c>
      <c r="K37">
        <v>204527</v>
      </c>
      <c r="L37">
        <v>149</v>
      </c>
      <c r="M37">
        <v>6770</v>
      </c>
      <c r="N37">
        <v>20384</v>
      </c>
      <c r="O37">
        <v>1325</v>
      </c>
      <c r="P37">
        <v>35237</v>
      </c>
      <c r="Q37">
        <v>140663</v>
      </c>
      <c r="R37">
        <v>254322</v>
      </c>
      <c r="S37">
        <v>66711</v>
      </c>
      <c r="T37">
        <v>63902</v>
      </c>
      <c r="U37">
        <v>41501</v>
      </c>
      <c r="V37">
        <v>3983</v>
      </c>
      <c r="W37">
        <v>67769</v>
      </c>
      <c r="X37">
        <v>10456</v>
      </c>
      <c r="Y37">
        <v>1195263</v>
      </c>
      <c r="Z37">
        <v>63808</v>
      </c>
      <c r="AA37">
        <v>68061</v>
      </c>
      <c r="AB37">
        <v>30156</v>
      </c>
      <c r="AC37">
        <v>99475</v>
      </c>
      <c r="AD37">
        <v>61840</v>
      </c>
      <c r="AE37">
        <v>13352</v>
      </c>
      <c r="AF37">
        <v>92275</v>
      </c>
      <c r="AG37">
        <v>44914</v>
      </c>
      <c r="AH37">
        <v>166060</v>
      </c>
      <c r="AI37">
        <v>43907</v>
      </c>
      <c r="AJ37">
        <v>175258</v>
      </c>
      <c r="AK37">
        <v>245376</v>
      </c>
      <c r="AL37">
        <v>10826</v>
      </c>
      <c r="AM37">
        <v>52522</v>
      </c>
      <c r="AN37">
        <v>27434</v>
      </c>
      <c r="AO37">
        <v>729109</v>
      </c>
      <c r="AP37">
        <v>125439</v>
      </c>
      <c r="AQ37">
        <v>43494</v>
      </c>
      <c r="AR37">
        <v>28110</v>
      </c>
      <c r="AS37">
        <v>29848</v>
      </c>
      <c r="AT37">
        <v>19123</v>
      </c>
      <c r="AU37">
        <v>483096</v>
      </c>
      <c r="AV37">
        <v>214160</v>
      </c>
      <c r="AW37">
        <v>77038</v>
      </c>
      <c r="AX37">
        <v>25068</v>
      </c>
      <c r="AY37">
        <v>41901</v>
      </c>
      <c r="AZ37">
        <v>24216</v>
      </c>
      <c r="BA37">
        <v>45938</v>
      </c>
      <c r="BB37">
        <v>487461</v>
      </c>
      <c r="BC37">
        <v>5564</v>
      </c>
      <c r="BD37">
        <v>20624</v>
      </c>
      <c r="BE37">
        <v>258354</v>
      </c>
      <c r="BF37">
        <v>4</v>
      </c>
      <c r="BG37">
        <v>44</v>
      </c>
      <c r="BH37">
        <v>114507</v>
      </c>
      <c r="BI37">
        <v>88364</v>
      </c>
    </row>
    <row r="38" spans="1:61">
      <c r="A38" s="92">
        <v>41455</v>
      </c>
      <c r="B38">
        <v>3369781</v>
      </c>
      <c r="C38">
        <v>460066</v>
      </c>
      <c r="D38">
        <v>32933</v>
      </c>
      <c r="E38">
        <v>4887</v>
      </c>
      <c r="F38">
        <v>2504</v>
      </c>
      <c r="G38">
        <v>14338</v>
      </c>
      <c r="H38">
        <v>64</v>
      </c>
      <c r="I38">
        <v>29</v>
      </c>
      <c r="J38">
        <v>11112</v>
      </c>
      <c r="K38">
        <v>115995</v>
      </c>
      <c r="L38">
        <v>123</v>
      </c>
      <c r="M38">
        <v>6261</v>
      </c>
      <c r="N38">
        <v>505</v>
      </c>
      <c r="O38">
        <v>1265</v>
      </c>
      <c r="P38">
        <v>23218</v>
      </c>
      <c r="Q38">
        <v>84624</v>
      </c>
      <c r="R38">
        <v>311138</v>
      </c>
      <c r="S38">
        <v>93844</v>
      </c>
      <c r="T38">
        <v>66004</v>
      </c>
      <c r="U38">
        <v>69301</v>
      </c>
      <c r="V38">
        <v>6621</v>
      </c>
      <c r="W38">
        <v>65433</v>
      </c>
      <c r="X38">
        <v>9935</v>
      </c>
      <c r="Y38">
        <v>1465006</v>
      </c>
      <c r="Z38">
        <v>74584</v>
      </c>
      <c r="AA38">
        <v>241537</v>
      </c>
      <c r="AB38">
        <v>31420</v>
      </c>
      <c r="AC38">
        <v>213599</v>
      </c>
      <c r="AD38">
        <v>74291</v>
      </c>
      <c r="AE38">
        <v>32126</v>
      </c>
      <c r="AF38">
        <v>92269</v>
      </c>
      <c r="AG38">
        <v>55421</v>
      </c>
      <c r="AH38">
        <v>146074</v>
      </c>
      <c r="AI38">
        <v>50851</v>
      </c>
      <c r="AJ38">
        <v>197841</v>
      </c>
      <c r="AK38">
        <v>142060</v>
      </c>
      <c r="AL38">
        <v>9192</v>
      </c>
      <c r="AM38">
        <v>70635</v>
      </c>
      <c r="AN38">
        <v>33106</v>
      </c>
      <c r="AO38">
        <v>737544</v>
      </c>
      <c r="AP38">
        <v>63570</v>
      </c>
      <c r="AQ38">
        <v>58480</v>
      </c>
      <c r="AR38">
        <v>39578</v>
      </c>
      <c r="AS38">
        <v>32550</v>
      </c>
      <c r="AT38">
        <v>38543</v>
      </c>
      <c r="AU38">
        <v>504823</v>
      </c>
      <c r="AV38">
        <v>239143</v>
      </c>
      <c r="AW38">
        <v>68852</v>
      </c>
      <c r="AX38">
        <v>38087</v>
      </c>
      <c r="AY38">
        <v>60649</v>
      </c>
      <c r="AZ38">
        <v>25597</v>
      </c>
      <c r="BA38">
        <v>45958</v>
      </c>
      <c r="BB38">
        <v>468021</v>
      </c>
      <c r="BC38">
        <v>4592</v>
      </c>
      <c r="BD38">
        <v>19297</v>
      </c>
      <c r="BE38">
        <v>251455</v>
      </c>
      <c r="BF38">
        <v>4</v>
      </c>
      <c r="BG38">
        <v>11</v>
      </c>
      <c r="BH38">
        <v>104440</v>
      </c>
      <c r="BI38">
        <v>88222</v>
      </c>
    </row>
    <row r="39" spans="1:61">
      <c r="A39" s="92">
        <v>41820</v>
      </c>
      <c r="B39">
        <v>3670338</v>
      </c>
      <c r="C39">
        <v>480024</v>
      </c>
      <c r="D39">
        <v>40066</v>
      </c>
      <c r="E39">
        <v>4927</v>
      </c>
      <c r="F39">
        <v>5116</v>
      </c>
      <c r="G39">
        <v>18962</v>
      </c>
      <c r="H39">
        <v>102</v>
      </c>
      <c r="I39">
        <v>53</v>
      </c>
      <c r="J39">
        <v>10906</v>
      </c>
      <c r="K39">
        <v>135543</v>
      </c>
      <c r="L39">
        <v>46</v>
      </c>
      <c r="M39">
        <v>4808</v>
      </c>
      <c r="N39">
        <v>1474</v>
      </c>
      <c r="O39">
        <v>1084</v>
      </c>
      <c r="P39">
        <v>57337</v>
      </c>
      <c r="Q39">
        <v>70794</v>
      </c>
      <c r="R39">
        <v>304415</v>
      </c>
      <c r="S39">
        <v>92435</v>
      </c>
      <c r="T39">
        <v>59889</v>
      </c>
      <c r="U39">
        <v>75569</v>
      </c>
      <c r="V39">
        <v>6605</v>
      </c>
      <c r="W39">
        <v>68132</v>
      </c>
      <c r="X39">
        <v>1785</v>
      </c>
      <c r="Y39">
        <v>1740390</v>
      </c>
      <c r="Z39">
        <v>135163</v>
      </c>
      <c r="AA39">
        <v>239881</v>
      </c>
      <c r="AB39">
        <v>42585</v>
      </c>
      <c r="AC39">
        <v>283242</v>
      </c>
      <c r="AD39">
        <v>93501</v>
      </c>
      <c r="AE39">
        <v>31665</v>
      </c>
      <c r="AF39">
        <v>92536</v>
      </c>
      <c r="AG39">
        <v>67794</v>
      </c>
      <c r="AH39">
        <v>147023</v>
      </c>
      <c r="AI39">
        <v>66307</v>
      </c>
      <c r="AJ39">
        <v>205319</v>
      </c>
      <c r="AK39">
        <v>213859</v>
      </c>
      <c r="AL39">
        <v>7543</v>
      </c>
      <c r="AM39">
        <v>73438</v>
      </c>
      <c r="AN39">
        <v>40534</v>
      </c>
      <c r="AO39">
        <v>753967</v>
      </c>
      <c r="AP39">
        <v>56873</v>
      </c>
      <c r="AQ39">
        <v>29796</v>
      </c>
      <c r="AR39">
        <v>45790</v>
      </c>
      <c r="AS39">
        <v>35578</v>
      </c>
      <c r="AT39">
        <v>45446</v>
      </c>
      <c r="AU39">
        <v>540483</v>
      </c>
      <c r="AV39">
        <v>225774</v>
      </c>
      <c r="AW39">
        <v>62396</v>
      </c>
      <c r="AX39">
        <v>44577</v>
      </c>
      <c r="AY39">
        <v>30042</v>
      </c>
      <c r="AZ39">
        <v>28509</v>
      </c>
      <c r="BA39">
        <v>60249</v>
      </c>
      <c r="BB39">
        <v>470183</v>
      </c>
      <c r="BC39">
        <v>4326</v>
      </c>
      <c r="BD39">
        <v>10760</v>
      </c>
      <c r="BE39">
        <v>265740</v>
      </c>
      <c r="BF39">
        <v>0</v>
      </c>
      <c r="BG39">
        <v>212</v>
      </c>
      <c r="BH39">
        <v>109866</v>
      </c>
      <c r="BI39">
        <v>79280</v>
      </c>
    </row>
    <row r="40" spans="1:61">
      <c r="A40" s="92">
        <v>42185</v>
      </c>
      <c r="B40">
        <v>3629862</v>
      </c>
      <c r="C40">
        <v>494450</v>
      </c>
      <c r="D40">
        <v>50400</v>
      </c>
      <c r="E40">
        <v>5209</v>
      </c>
      <c r="F40">
        <v>5955</v>
      </c>
      <c r="G40">
        <v>26521</v>
      </c>
      <c r="H40">
        <v>129</v>
      </c>
      <c r="I40">
        <v>70</v>
      </c>
      <c r="J40">
        <v>12517</v>
      </c>
      <c r="K40">
        <v>185420</v>
      </c>
      <c r="L40">
        <v>61</v>
      </c>
      <c r="M40">
        <v>6644</v>
      </c>
      <c r="N40">
        <v>9835</v>
      </c>
      <c r="O40">
        <v>1223</v>
      </c>
      <c r="P40">
        <v>76209</v>
      </c>
      <c r="Q40">
        <v>91448</v>
      </c>
      <c r="R40">
        <v>258630</v>
      </c>
      <c r="S40">
        <v>81977</v>
      </c>
      <c r="T40">
        <v>44891</v>
      </c>
      <c r="U40">
        <v>67398</v>
      </c>
      <c r="V40">
        <v>6995</v>
      </c>
      <c r="W40">
        <v>49693</v>
      </c>
      <c r="X40">
        <v>7677</v>
      </c>
      <c r="Y40">
        <v>1709167</v>
      </c>
      <c r="Z40">
        <v>195632</v>
      </c>
      <c r="AA40">
        <v>229301</v>
      </c>
      <c r="AB40">
        <v>36267</v>
      </c>
      <c r="AC40">
        <v>210187</v>
      </c>
      <c r="AD40">
        <v>91475</v>
      </c>
      <c r="AE40">
        <v>27007</v>
      </c>
      <c r="AF40">
        <v>79990</v>
      </c>
      <c r="AG40">
        <v>57578</v>
      </c>
      <c r="AH40">
        <v>163084</v>
      </c>
      <c r="AI40">
        <v>74479</v>
      </c>
      <c r="AJ40">
        <v>188124</v>
      </c>
      <c r="AK40">
        <v>243963</v>
      </c>
      <c r="AL40">
        <v>11697</v>
      </c>
      <c r="AM40">
        <v>58622</v>
      </c>
      <c r="AN40">
        <v>41762</v>
      </c>
      <c r="AO40">
        <v>824003</v>
      </c>
      <c r="AP40">
        <v>71808</v>
      </c>
      <c r="AQ40">
        <v>27197</v>
      </c>
      <c r="AR40">
        <v>57651</v>
      </c>
      <c r="AS40">
        <v>33345</v>
      </c>
      <c r="AT40">
        <v>68149</v>
      </c>
      <c r="AU40">
        <v>565852</v>
      </c>
      <c r="AV40">
        <v>246796</v>
      </c>
      <c r="AW40">
        <v>55732</v>
      </c>
      <c r="AX40">
        <v>100638</v>
      </c>
      <c r="AY40">
        <v>13209</v>
      </c>
      <c r="AZ40">
        <v>28008</v>
      </c>
      <c r="BA40">
        <v>49209</v>
      </c>
      <c r="BB40">
        <v>355447</v>
      </c>
      <c r="BC40">
        <v>3996</v>
      </c>
      <c r="BD40">
        <v>13416</v>
      </c>
      <c r="BE40">
        <v>236528</v>
      </c>
      <c r="BF40">
        <v>0</v>
      </c>
      <c r="BG40">
        <v>19</v>
      </c>
      <c r="BH40">
        <v>24289</v>
      </c>
      <c r="BI40">
        <v>77198</v>
      </c>
    </row>
    <row r="41" spans="1:61">
      <c r="A41" s="92">
        <v>42551</v>
      </c>
      <c r="B41">
        <v>3482462</v>
      </c>
      <c r="C41">
        <v>406561</v>
      </c>
      <c r="D41">
        <v>56130</v>
      </c>
      <c r="E41">
        <v>5256</v>
      </c>
      <c r="F41">
        <v>6026</v>
      </c>
      <c r="G41">
        <v>34438</v>
      </c>
      <c r="H41">
        <v>175</v>
      </c>
      <c r="I41">
        <v>44</v>
      </c>
      <c r="J41">
        <v>10191</v>
      </c>
      <c r="K41">
        <v>150003</v>
      </c>
      <c r="L41">
        <v>61</v>
      </c>
      <c r="M41">
        <v>6337</v>
      </c>
      <c r="N41">
        <v>7094</v>
      </c>
      <c r="O41">
        <v>3602</v>
      </c>
      <c r="P41">
        <v>64268</v>
      </c>
      <c r="Q41">
        <v>68641</v>
      </c>
      <c r="R41">
        <v>200428</v>
      </c>
      <c r="S41">
        <v>73724</v>
      </c>
      <c r="T41">
        <v>20804</v>
      </c>
      <c r="U41">
        <v>49308</v>
      </c>
      <c r="V41">
        <v>5612</v>
      </c>
      <c r="W41">
        <v>42234</v>
      </c>
      <c r="X41">
        <v>8746</v>
      </c>
      <c r="Y41">
        <v>1596536</v>
      </c>
      <c r="Z41">
        <v>241527</v>
      </c>
      <c r="AA41">
        <v>206254</v>
      </c>
      <c r="AB41">
        <v>35373</v>
      </c>
      <c r="AC41">
        <v>193099</v>
      </c>
      <c r="AD41">
        <v>97146</v>
      </c>
      <c r="AE41">
        <v>19272</v>
      </c>
      <c r="AF41">
        <v>69054</v>
      </c>
      <c r="AG41">
        <v>57184</v>
      </c>
      <c r="AH41">
        <v>138667</v>
      </c>
      <c r="AI41">
        <v>78152</v>
      </c>
      <c r="AJ41">
        <v>162244</v>
      </c>
      <c r="AK41">
        <v>209840</v>
      </c>
      <c r="AL41">
        <v>5887</v>
      </c>
      <c r="AM41">
        <v>50862</v>
      </c>
      <c r="AN41">
        <v>31974</v>
      </c>
      <c r="AO41">
        <v>825397</v>
      </c>
      <c r="AP41">
        <v>64216</v>
      </c>
      <c r="AQ41">
        <v>23820</v>
      </c>
      <c r="AR41">
        <v>52100</v>
      </c>
      <c r="AS41">
        <v>33037</v>
      </c>
      <c r="AT41">
        <v>69430</v>
      </c>
      <c r="AU41">
        <v>582795</v>
      </c>
      <c r="AV41">
        <v>310564</v>
      </c>
      <c r="AW41">
        <v>55138</v>
      </c>
      <c r="AX41">
        <v>109742</v>
      </c>
      <c r="AY41">
        <v>41043</v>
      </c>
      <c r="AZ41">
        <v>28978</v>
      </c>
      <c r="BA41">
        <v>75664</v>
      </c>
      <c r="BB41">
        <v>343404</v>
      </c>
      <c r="BC41">
        <v>2866</v>
      </c>
      <c r="BD41">
        <v>15785</v>
      </c>
      <c r="BE41">
        <v>229158</v>
      </c>
      <c r="BF41">
        <v>0</v>
      </c>
      <c r="BG41">
        <v>939</v>
      </c>
      <c r="BH41">
        <v>3759</v>
      </c>
      <c r="BI41">
        <v>90897</v>
      </c>
    </row>
    <row r="42" spans="1:61">
      <c r="A42" s="92">
        <v>42916</v>
      </c>
      <c r="B42">
        <v>3414257</v>
      </c>
      <c r="C42">
        <v>298803</v>
      </c>
      <c r="D42">
        <v>29797</v>
      </c>
      <c r="E42">
        <v>4926</v>
      </c>
      <c r="F42">
        <v>3950</v>
      </c>
      <c r="G42">
        <v>13257</v>
      </c>
      <c r="H42">
        <v>45</v>
      </c>
      <c r="I42">
        <v>57</v>
      </c>
      <c r="J42">
        <v>7562</v>
      </c>
      <c r="K42">
        <v>102008</v>
      </c>
      <c r="L42">
        <v>63</v>
      </c>
      <c r="M42">
        <v>7282</v>
      </c>
      <c r="N42">
        <v>393</v>
      </c>
      <c r="O42">
        <v>3133</v>
      </c>
      <c r="P42">
        <v>35667</v>
      </c>
      <c r="Q42">
        <v>55470</v>
      </c>
      <c r="R42">
        <v>166998</v>
      </c>
      <c r="S42">
        <v>25214</v>
      </c>
      <c r="T42">
        <v>32127</v>
      </c>
      <c r="U42">
        <v>46752</v>
      </c>
      <c r="V42">
        <v>4452</v>
      </c>
      <c r="W42">
        <v>40554</v>
      </c>
      <c r="X42">
        <v>17899</v>
      </c>
      <c r="Y42">
        <v>1548238</v>
      </c>
      <c r="Z42">
        <v>289995</v>
      </c>
      <c r="AA42">
        <v>62811</v>
      </c>
      <c r="AB42">
        <v>40573</v>
      </c>
      <c r="AC42">
        <v>244700</v>
      </c>
      <c r="AD42">
        <v>79424</v>
      </c>
      <c r="AE42">
        <v>11948</v>
      </c>
      <c r="AF42">
        <v>69773</v>
      </c>
      <c r="AG42">
        <v>61261</v>
      </c>
      <c r="AH42">
        <v>152262</v>
      </c>
      <c r="AI42">
        <v>103277</v>
      </c>
      <c r="AJ42">
        <v>141341</v>
      </c>
      <c r="AK42">
        <v>219840</v>
      </c>
      <c r="AL42">
        <v>3517</v>
      </c>
      <c r="AM42">
        <v>41404</v>
      </c>
      <c r="AN42">
        <v>26114</v>
      </c>
      <c r="AO42">
        <v>875618</v>
      </c>
      <c r="AP42">
        <v>70239</v>
      </c>
      <c r="AQ42">
        <v>37047</v>
      </c>
      <c r="AR42">
        <v>28881</v>
      </c>
      <c r="AS42">
        <v>27468</v>
      </c>
      <c r="AT42">
        <v>85459</v>
      </c>
      <c r="AU42">
        <v>626524</v>
      </c>
      <c r="AV42">
        <v>336786</v>
      </c>
      <c r="AW42">
        <v>56853</v>
      </c>
      <c r="AX42">
        <v>105343</v>
      </c>
      <c r="AY42">
        <v>54419</v>
      </c>
      <c r="AZ42">
        <v>29357</v>
      </c>
      <c r="BA42">
        <v>90815</v>
      </c>
      <c r="BB42">
        <v>354812</v>
      </c>
      <c r="BC42">
        <v>705</v>
      </c>
      <c r="BD42">
        <v>15459</v>
      </c>
      <c r="BE42">
        <v>253365</v>
      </c>
      <c r="BF42">
        <v>0</v>
      </c>
      <c r="BG42">
        <v>1181</v>
      </c>
      <c r="BH42">
        <v>1132</v>
      </c>
      <c r="BI42">
        <v>82970</v>
      </c>
    </row>
    <row r="43" spans="1:61">
      <c r="A43" s="92">
        <v>43281</v>
      </c>
      <c r="B43">
        <v>3640733</v>
      </c>
      <c r="C43">
        <v>377454</v>
      </c>
      <c r="D43">
        <v>34700</v>
      </c>
      <c r="E43">
        <v>4567</v>
      </c>
      <c r="F43">
        <v>3956</v>
      </c>
      <c r="G43">
        <v>23332</v>
      </c>
      <c r="H43">
        <v>0</v>
      </c>
      <c r="I43">
        <v>56</v>
      </c>
      <c r="J43">
        <v>2789</v>
      </c>
      <c r="K43">
        <v>111193</v>
      </c>
      <c r="L43">
        <v>39</v>
      </c>
      <c r="M43">
        <v>1535</v>
      </c>
      <c r="N43">
        <v>455</v>
      </c>
      <c r="O43">
        <v>490</v>
      </c>
      <c r="P43">
        <v>48147</v>
      </c>
      <c r="Q43">
        <v>60528</v>
      </c>
      <c r="R43">
        <v>231561</v>
      </c>
      <c r="S43">
        <v>40288</v>
      </c>
      <c r="T43">
        <v>49317</v>
      </c>
      <c r="U43">
        <v>45792</v>
      </c>
      <c r="V43">
        <v>2059</v>
      </c>
      <c r="W43">
        <v>82411</v>
      </c>
      <c r="X43">
        <v>11694</v>
      </c>
      <c r="Y43">
        <v>1559922</v>
      </c>
      <c r="Z43">
        <v>285185</v>
      </c>
      <c r="AA43">
        <v>58738</v>
      </c>
      <c r="AB43">
        <v>37488</v>
      </c>
      <c r="AC43">
        <v>229330</v>
      </c>
      <c r="AD43">
        <v>92558</v>
      </c>
      <c r="AE43">
        <v>12752</v>
      </c>
      <c r="AF43">
        <v>66428</v>
      </c>
      <c r="AG43">
        <v>66103</v>
      </c>
      <c r="AH43">
        <v>171879</v>
      </c>
      <c r="AI43">
        <v>116985</v>
      </c>
      <c r="AJ43">
        <v>127585</v>
      </c>
      <c r="AK43">
        <v>192058</v>
      </c>
      <c r="AL43">
        <v>10347</v>
      </c>
      <c r="AM43">
        <v>60460</v>
      </c>
      <c r="AN43">
        <v>32025</v>
      </c>
      <c r="AO43">
        <v>986365</v>
      </c>
      <c r="AP43">
        <v>63565</v>
      </c>
      <c r="AQ43">
        <v>36930</v>
      </c>
      <c r="AR43">
        <v>25790</v>
      </c>
      <c r="AS43">
        <v>20959</v>
      </c>
      <c r="AT43">
        <v>96658</v>
      </c>
      <c r="AU43">
        <v>742464</v>
      </c>
      <c r="AV43">
        <v>351194</v>
      </c>
      <c r="AW43">
        <v>53753</v>
      </c>
      <c r="AX43">
        <v>133459</v>
      </c>
      <c r="AY43">
        <v>49999</v>
      </c>
      <c r="AZ43">
        <v>31945</v>
      </c>
      <c r="BA43">
        <v>82038</v>
      </c>
      <c r="BB43">
        <v>365799</v>
      </c>
      <c r="BC43">
        <v>1007</v>
      </c>
      <c r="BD43">
        <v>16734</v>
      </c>
      <c r="BE43">
        <v>275150</v>
      </c>
      <c r="BF43">
        <v>0</v>
      </c>
      <c r="BG43">
        <v>1395</v>
      </c>
      <c r="BH43">
        <v>2125</v>
      </c>
      <c r="BI43">
        <v>69388</v>
      </c>
    </row>
    <row r="44" spans="1:61">
      <c r="A44" s="92">
        <v>43646</v>
      </c>
      <c r="B44">
        <v>3501095</v>
      </c>
      <c r="C44">
        <v>415840</v>
      </c>
      <c r="D44">
        <v>32770</v>
      </c>
      <c r="E44">
        <v>5208</v>
      </c>
      <c r="F44">
        <v>7731</v>
      </c>
      <c r="G44">
        <v>19683</v>
      </c>
      <c r="H44">
        <v>0</v>
      </c>
      <c r="I44">
        <v>0</v>
      </c>
      <c r="J44">
        <v>147</v>
      </c>
      <c r="K44">
        <v>172024</v>
      </c>
      <c r="L44">
        <v>48</v>
      </c>
      <c r="M44">
        <v>7377</v>
      </c>
      <c r="N44">
        <v>11126</v>
      </c>
      <c r="O44">
        <v>1157</v>
      </c>
      <c r="P44">
        <v>55936</v>
      </c>
      <c r="Q44">
        <v>96380</v>
      </c>
      <c r="R44">
        <v>211046</v>
      </c>
      <c r="S44">
        <v>35244</v>
      </c>
      <c r="T44">
        <v>43502</v>
      </c>
      <c r="U44">
        <v>42420</v>
      </c>
      <c r="V44">
        <v>4874</v>
      </c>
      <c r="W44">
        <v>74649</v>
      </c>
      <c r="X44">
        <v>10357</v>
      </c>
      <c r="Y44">
        <v>1454082</v>
      </c>
      <c r="Z44">
        <v>266816</v>
      </c>
      <c r="AA44">
        <v>59269</v>
      </c>
      <c r="AB44">
        <v>28977</v>
      </c>
      <c r="AC44">
        <v>217714</v>
      </c>
      <c r="AD44">
        <v>76599</v>
      </c>
      <c r="AE44">
        <v>12541</v>
      </c>
      <c r="AF44">
        <v>72231</v>
      </c>
      <c r="AG44">
        <v>72018</v>
      </c>
      <c r="AH44">
        <v>161977</v>
      </c>
      <c r="AI44">
        <v>100064</v>
      </c>
      <c r="AJ44">
        <v>115846</v>
      </c>
      <c r="AK44">
        <v>159192</v>
      </c>
      <c r="AL44">
        <v>9708</v>
      </c>
      <c r="AM44">
        <v>66655</v>
      </c>
      <c r="AN44">
        <v>34475</v>
      </c>
      <c r="AO44">
        <v>970875</v>
      </c>
      <c r="AP44">
        <v>69460</v>
      </c>
      <c r="AQ44">
        <v>17399</v>
      </c>
      <c r="AR44">
        <v>30355</v>
      </c>
      <c r="AS44">
        <v>22472</v>
      </c>
      <c r="AT44">
        <v>91554</v>
      </c>
      <c r="AU44">
        <v>739637</v>
      </c>
      <c r="AV44">
        <v>334079</v>
      </c>
      <c r="AW44">
        <v>52323</v>
      </c>
      <c r="AX44">
        <v>124770</v>
      </c>
      <c r="AY44">
        <v>41761</v>
      </c>
      <c r="AZ44">
        <v>28278</v>
      </c>
      <c r="BA44">
        <v>86947</v>
      </c>
      <c r="BB44">
        <v>326219</v>
      </c>
      <c r="BC44">
        <v>1135</v>
      </c>
      <c r="BD44">
        <v>14011</v>
      </c>
      <c r="BE44">
        <v>241438</v>
      </c>
      <c r="BF44">
        <v>0</v>
      </c>
      <c r="BG44">
        <v>1233</v>
      </c>
      <c r="BH44">
        <v>13029</v>
      </c>
      <c r="BI44">
        <v>55374</v>
      </c>
    </row>
    <row r="45" spans="1:61" ht="16" customHeight="1" thickBot="1"/>
    <row r="46" spans="1:61" ht="16" customHeight="1" thickBot="1">
      <c r="A46" s="121" t="s">
        <v>2</v>
      </c>
      <c r="B46" s="121" t="s">
        <v>1307</v>
      </c>
      <c r="C46" s="124"/>
      <c r="D46" s="124"/>
      <c r="E46" s="125"/>
    </row>
    <row r="47" spans="1:61" ht="16" customHeight="1" thickBot="1">
      <c r="A47" s="122"/>
      <c r="B47" s="121" t="s">
        <v>1308</v>
      </c>
      <c r="C47" s="125"/>
      <c r="D47" s="76" t="s">
        <v>1309</v>
      </c>
      <c r="E47" s="76" t="s">
        <v>1310</v>
      </c>
    </row>
    <row r="48" spans="1:61" ht="16" customHeight="1" thickBot="1">
      <c r="A48" s="123"/>
      <c r="B48" s="77" t="s">
        <v>1311</v>
      </c>
      <c r="C48" s="77" t="s">
        <v>1312</v>
      </c>
      <c r="D48" s="77" t="s">
        <v>1313</v>
      </c>
      <c r="E48" s="77" t="s">
        <v>1314</v>
      </c>
    </row>
    <row r="49" spans="1:5" ht="16" customHeight="1" thickBot="1">
      <c r="A49" s="78" t="s">
        <v>3</v>
      </c>
      <c r="B49" s="79">
        <v>1494</v>
      </c>
      <c r="C49" s="80">
        <v>8.5</v>
      </c>
      <c r="D49" s="80">
        <v>9.51</v>
      </c>
      <c r="E49" s="80">
        <v>80.599999999999994</v>
      </c>
    </row>
    <row r="50" spans="1:5" ht="16" customHeight="1" thickBot="1">
      <c r="A50" s="78" t="s">
        <v>7</v>
      </c>
      <c r="B50" s="79">
        <v>18397</v>
      </c>
      <c r="C50" s="80">
        <v>104.3</v>
      </c>
      <c r="D50" s="80">
        <v>9.75</v>
      </c>
      <c r="E50" s="81">
        <v>1016.8</v>
      </c>
    </row>
    <row r="51" spans="1:5" ht="16" customHeight="1" thickBot="1">
      <c r="A51" s="78" t="s">
        <v>10</v>
      </c>
      <c r="B51" s="79">
        <v>9794</v>
      </c>
      <c r="C51" s="80">
        <v>55.5</v>
      </c>
      <c r="D51" s="80">
        <v>9.75</v>
      </c>
      <c r="E51" s="80">
        <v>541.29999999999995</v>
      </c>
    </row>
    <row r="52" spans="1:5" ht="16" customHeight="1" thickBot="1">
      <c r="A52" s="78" t="s">
        <v>12</v>
      </c>
      <c r="B52" s="80">
        <v>914</v>
      </c>
      <c r="C52" s="80">
        <v>5.2</v>
      </c>
      <c r="D52" s="80">
        <v>9.2899999999999991</v>
      </c>
      <c r="E52" s="80">
        <v>48.1</v>
      </c>
    </row>
    <row r="53" spans="1:5" ht="16" customHeight="1" thickBot="1">
      <c r="A53" s="78" t="s">
        <v>15</v>
      </c>
      <c r="B53" s="79">
        <v>59442</v>
      </c>
      <c r="C53" s="80">
        <v>337</v>
      </c>
      <c r="D53" s="80">
        <v>9.82</v>
      </c>
      <c r="E53" s="81">
        <v>3310.5</v>
      </c>
    </row>
    <row r="54" spans="1:5" ht="16" customHeight="1" thickBot="1">
      <c r="A54" s="78" t="s">
        <v>18</v>
      </c>
      <c r="B54" s="79">
        <v>7594</v>
      </c>
      <c r="C54" s="80">
        <v>43.1</v>
      </c>
      <c r="D54" s="80">
        <v>10.78</v>
      </c>
      <c r="E54" s="80">
        <v>464.1</v>
      </c>
    </row>
    <row r="55" spans="1:5" ht="16" customHeight="1" thickBot="1">
      <c r="A55" s="78" t="s">
        <v>21</v>
      </c>
      <c r="B55" s="79">
        <v>1053</v>
      </c>
      <c r="C55" s="80">
        <v>6</v>
      </c>
      <c r="D55" s="80">
        <v>10.58</v>
      </c>
      <c r="E55" s="80">
        <v>63.1</v>
      </c>
    </row>
    <row r="56" spans="1:5" ht="16" customHeight="1" thickBot="1">
      <c r="A56" s="78" t="s">
        <v>23</v>
      </c>
      <c r="B56" s="79">
        <v>1468</v>
      </c>
      <c r="C56" s="80">
        <v>8.3000000000000007</v>
      </c>
      <c r="D56" s="80">
        <v>9.89</v>
      </c>
      <c r="E56" s="80">
        <v>82.3</v>
      </c>
    </row>
    <row r="57" spans="1:5" ht="16" customHeight="1" thickBot="1">
      <c r="A57" s="78" t="s">
        <v>1315</v>
      </c>
      <c r="B57" s="80">
        <v>0</v>
      </c>
      <c r="C57" s="80">
        <v>0</v>
      </c>
      <c r="D57" s="80" t="s">
        <v>1316</v>
      </c>
      <c r="E57" s="80" t="s">
        <v>1316</v>
      </c>
    </row>
    <row r="58" spans="1:5" ht="16" customHeight="1" thickBot="1">
      <c r="A58" s="78" t="s">
        <v>26</v>
      </c>
      <c r="B58" s="79">
        <v>33513</v>
      </c>
      <c r="C58" s="80">
        <v>190</v>
      </c>
      <c r="D58" s="80">
        <v>10.58</v>
      </c>
      <c r="E58" s="81">
        <v>2010</v>
      </c>
    </row>
    <row r="59" spans="1:5" ht="16" customHeight="1" thickBot="1">
      <c r="A59" s="78" t="s">
        <v>29</v>
      </c>
      <c r="B59" s="79">
        <v>14656</v>
      </c>
      <c r="C59" s="80">
        <v>83.1</v>
      </c>
      <c r="D59" s="80">
        <v>10.41</v>
      </c>
      <c r="E59" s="80">
        <v>864.9</v>
      </c>
    </row>
    <row r="60" spans="1:5" ht="16" customHeight="1" thickBot="1">
      <c r="A60" s="78" t="s">
        <v>31</v>
      </c>
      <c r="B60" s="79">
        <v>9058</v>
      </c>
      <c r="C60" s="80">
        <v>51.4</v>
      </c>
      <c r="D60" s="80">
        <v>9.75</v>
      </c>
      <c r="E60" s="80">
        <v>500.6</v>
      </c>
    </row>
    <row r="61" spans="1:5" ht="16" customHeight="1" thickBot="1">
      <c r="A61" s="78" t="s">
        <v>34</v>
      </c>
      <c r="B61" s="80">
        <v>916</v>
      </c>
      <c r="C61" s="80">
        <v>5.2</v>
      </c>
      <c r="D61" s="80">
        <v>10.84</v>
      </c>
      <c r="E61" s="80">
        <v>56.3</v>
      </c>
    </row>
    <row r="62" spans="1:5" ht="16" customHeight="1" thickBot="1">
      <c r="A62" s="78" t="s">
        <v>37</v>
      </c>
      <c r="B62" s="79">
        <v>18357</v>
      </c>
      <c r="C62" s="80">
        <v>104.1</v>
      </c>
      <c r="D62" s="80">
        <v>9.4700000000000006</v>
      </c>
      <c r="E62" s="80">
        <v>986.1</v>
      </c>
    </row>
    <row r="63" spans="1:5" ht="16" customHeight="1" thickBot="1">
      <c r="A63" s="78" t="s">
        <v>40</v>
      </c>
      <c r="B63" s="79">
        <v>3289</v>
      </c>
      <c r="C63" s="80">
        <v>18.600000000000001</v>
      </c>
      <c r="D63" s="80">
        <v>9.42</v>
      </c>
      <c r="E63" s="80">
        <v>175.7</v>
      </c>
    </row>
    <row r="64" spans="1:5" ht="16" customHeight="1" thickBot="1">
      <c r="A64" s="78" t="s">
        <v>1</v>
      </c>
      <c r="B64" s="80">
        <v>795</v>
      </c>
      <c r="C64" s="80">
        <v>4.5</v>
      </c>
      <c r="D64" s="80">
        <v>10.01</v>
      </c>
      <c r="E64" s="80">
        <v>45.1</v>
      </c>
    </row>
    <row r="65" spans="1:5" ht="16" customHeight="1" thickBot="1">
      <c r="A65" s="78" t="s">
        <v>44</v>
      </c>
      <c r="B65" s="79">
        <v>1106</v>
      </c>
      <c r="C65" s="80">
        <v>6.3</v>
      </c>
      <c r="D65" s="80">
        <v>9.1</v>
      </c>
      <c r="E65" s="80">
        <v>57.1</v>
      </c>
    </row>
    <row r="66" spans="1:5" ht="16" customHeight="1" thickBot="1">
      <c r="A66" s="78" t="s">
        <v>47</v>
      </c>
      <c r="B66" s="79">
        <v>14933</v>
      </c>
      <c r="C66" s="80">
        <v>84.7</v>
      </c>
      <c r="D66" s="80">
        <v>9.1</v>
      </c>
      <c r="E66" s="80">
        <v>770.8</v>
      </c>
    </row>
    <row r="67" spans="1:5" ht="16" customHeight="1" thickBot="1">
      <c r="A67" s="78" t="s">
        <v>49</v>
      </c>
      <c r="B67" s="79">
        <v>2456</v>
      </c>
      <c r="C67" s="80">
        <v>13.9</v>
      </c>
      <c r="D67" s="80">
        <v>9.64</v>
      </c>
      <c r="E67" s="80">
        <v>134.30000000000001</v>
      </c>
    </row>
    <row r="68" spans="1:5" ht="16" customHeight="1" thickBot="1">
      <c r="A68" s="78" t="s">
        <v>52</v>
      </c>
      <c r="B68" s="80">
        <v>332</v>
      </c>
      <c r="C68" s="80">
        <v>1.9</v>
      </c>
      <c r="D68" s="80">
        <v>10.58</v>
      </c>
      <c r="E68" s="80">
        <v>19.899999999999999</v>
      </c>
    </row>
    <row r="69" spans="1:5" ht="16" customHeight="1" thickBot="1">
      <c r="A69" s="78" t="s">
        <v>55</v>
      </c>
      <c r="B69" s="79">
        <v>5876</v>
      </c>
      <c r="C69" s="80">
        <v>33.299999999999997</v>
      </c>
      <c r="D69" s="80">
        <v>9.89</v>
      </c>
      <c r="E69" s="80">
        <v>329.5</v>
      </c>
    </row>
    <row r="70" spans="1:5" ht="16" customHeight="1" thickBot="1">
      <c r="A70" s="78" t="s">
        <v>58</v>
      </c>
      <c r="B70" s="79">
        <v>5602</v>
      </c>
      <c r="C70" s="80">
        <v>31.8</v>
      </c>
      <c r="D70" s="80">
        <v>9.9600000000000009</v>
      </c>
      <c r="E70" s="80">
        <v>316.2</v>
      </c>
    </row>
    <row r="71" spans="1:5" ht="16" customHeight="1" thickBot="1">
      <c r="A71" s="78" t="s">
        <v>60</v>
      </c>
      <c r="B71" s="79">
        <v>5204</v>
      </c>
      <c r="C71" s="80">
        <v>29.5</v>
      </c>
      <c r="D71" s="80">
        <v>9.1</v>
      </c>
      <c r="E71" s="80">
        <v>268.60000000000002</v>
      </c>
    </row>
    <row r="72" spans="1:5" ht="16" customHeight="1" thickBot="1">
      <c r="A72" s="78" t="s">
        <v>63</v>
      </c>
      <c r="B72" s="79">
        <v>4620</v>
      </c>
      <c r="C72" s="80">
        <v>26.2</v>
      </c>
      <c r="D72" s="80">
        <v>9.1</v>
      </c>
      <c r="E72" s="80">
        <v>238.5</v>
      </c>
    </row>
    <row r="73" spans="1:5" ht="16" customHeight="1" thickBot="1">
      <c r="A73" s="78" t="s">
        <v>65</v>
      </c>
      <c r="B73" s="79">
        <v>1059</v>
      </c>
      <c r="C73" s="80">
        <v>6</v>
      </c>
      <c r="D73" s="80">
        <v>9.8699999999999992</v>
      </c>
      <c r="E73" s="80">
        <v>59.2</v>
      </c>
    </row>
    <row r="74" spans="1:5" ht="16" customHeight="1" thickBot="1">
      <c r="A74" s="78" t="s">
        <v>67</v>
      </c>
      <c r="B74" s="79">
        <v>3093</v>
      </c>
      <c r="C74" s="80">
        <v>17.5</v>
      </c>
      <c r="D74" s="80">
        <v>9.1</v>
      </c>
      <c r="E74" s="80">
        <v>159.6</v>
      </c>
    </row>
    <row r="75" spans="1:5" ht="16" customHeight="1" thickBot="1">
      <c r="A75" s="78" t="s">
        <v>70</v>
      </c>
      <c r="B75" s="79">
        <v>1192</v>
      </c>
      <c r="C75" s="80">
        <v>6.8</v>
      </c>
      <c r="D75" s="80">
        <v>10.84</v>
      </c>
      <c r="E75" s="80">
        <v>73.3</v>
      </c>
    </row>
    <row r="76" spans="1:5" ht="16" customHeight="1" thickBot="1">
      <c r="A76" s="78" t="s">
        <v>73</v>
      </c>
      <c r="B76" s="80">
        <v>852</v>
      </c>
      <c r="C76" s="80">
        <v>4.8</v>
      </c>
      <c r="D76" s="80">
        <v>9.1</v>
      </c>
      <c r="E76" s="80">
        <v>44</v>
      </c>
    </row>
    <row r="77" spans="1:5" ht="16" customHeight="1" thickBot="1">
      <c r="A77" s="78" t="s">
        <v>76</v>
      </c>
      <c r="B77" s="79">
        <v>8633</v>
      </c>
      <c r="C77" s="80">
        <v>48.9</v>
      </c>
      <c r="D77" s="80">
        <v>9.75</v>
      </c>
      <c r="E77" s="80">
        <v>477.1</v>
      </c>
    </row>
    <row r="78" spans="1:5" ht="16" customHeight="1" thickBot="1">
      <c r="A78" s="78" t="s">
        <v>78</v>
      </c>
      <c r="B78" s="80">
        <v>519</v>
      </c>
      <c r="C78" s="80">
        <v>2.9</v>
      </c>
      <c r="D78" s="80">
        <v>10.58</v>
      </c>
      <c r="E78" s="80">
        <v>31.1</v>
      </c>
    </row>
    <row r="79" spans="1:5" ht="16" customHeight="1" thickBot="1">
      <c r="A79" s="78" t="s">
        <v>81</v>
      </c>
      <c r="B79" s="79">
        <v>9849</v>
      </c>
      <c r="C79" s="80">
        <v>55.8</v>
      </c>
      <c r="D79" s="80">
        <v>10.09</v>
      </c>
      <c r="E79" s="80">
        <v>563.4</v>
      </c>
    </row>
    <row r="80" spans="1:5" ht="16" customHeight="1" thickBot="1">
      <c r="A80" s="78" t="s">
        <v>83</v>
      </c>
      <c r="B80" s="80">
        <v>980</v>
      </c>
      <c r="C80" s="80">
        <v>5.6</v>
      </c>
      <c r="D80" s="80">
        <v>9.2899999999999991</v>
      </c>
      <c r="E80" s="80">
        <v>51.6</v>
      </c>
    </row>
    <row r="81" spans="1:5" ht="16" customHeight="1" thickBot="1">
      <c r="A81" s="78" t="s">
        <v>85</v>
      </c>
      <c r="B81" s="79">
        <v>23563</v>
      </c>
      <c r="C81" s="80">
        <v>133.6</v>
      </c>
      <c r="D81" s="80">
        <v>10.039999999999999</v>
      </c>
      <c r="E81" s="81">
        <v>1341</v>
      </c>
    </row>
    <row r="82" spans="1:5" ht="16" customHeight="1" thickBot="1">
      <c r="A82" s="78" t="s">
        <v>87</v>
      </c>
      <c r="B82" s="79">
        <v>11480</v>
      </c>
      <c r="C82" s="80">
        <v>65.099999999999994</v>
      </c>
      <c r="D82" s="80">
        <v>9.65</v>
      </c>
      <c r="E82" s="80">
        <v>628.20000000000005</v>
      </c>
    </row>
    <row r="83" spans="1:5" ht="16" customHeight="1" thickBot="1">
      <c r="A83" s="78" t="s">
        <v>90</v>
      </c>
      <c r="B83" s="80">
        <v>762</v>
      </c>
      <c r="C83" s="80">
        <v>4.3</v>
      </c>
      <c r="D83" s="80">
        <v>9.1</v>
      </c>
      <c r="E83" s="80">
        <v>39.299999999999997</v>
      </c>
    </row>
    <row r="84" spans="1:5" ht="16" customHeight="1" thickBot="1">
      <c r="A84" s="78" t="s">
        <v>93</v>
      </c>
      <c r="B84" s="79">
        <v>5465</v>
      </c>
      <c r="C84" s="80">
        <v>31</v>
      </c>
      <c r="D84" s="80">
        <v>9.5</v>
      </c>
      <c r="E84" s="80">
        <v>294.5</v>
      </c>
    </row>
    <row r="85" spans="1:5" ht="16" customHeight="1" thickBot="1">
      <c r="A85" s="78" t="s">
        <v>95</v>
      </c>
      <c r="B85" s="79">
        <v>6050</v>
      </c>
      <c r="C85" s="80">
        <v>34.299999999999997</v>
      </c>
      <c r="D85" s="80">
        <v>9.1</v>
      </c>
      <c r="E85" s="80">
        <v>312.3</v>
      </c>
    </row>
    <row r="86" spans="1:5" ht="16" customHeight="1" thickBot="1">
      <c r="A86" s="78" t="s">
        <v>98</v>
      </c>
      <c r="B86" s="79">
        <v>3820</v>
      </c>
      <c r="C86" s="80">
        <v>21.7</v>
      </c>
      <c r="D86" s="80">
        <v>10.32</v>
      </c>
      <c r="E86" s="80">
        <v>223.5</v>
      </c>
    </row>
    <row r="87" spans="1:5" ht="16" customHeight="1" thickBot="1">
      <c r="A87" s="78" t="s">
        <v>101</v>
      </c>
      <c r="B87" s="79">
        <v>7900</v>
      </c>
      <c r="C87" s="80">
        <v>44.8</v>
      </c>
      <c r="D87" s="80">
        <v>8.9700000000000006</v>
      </c>
      <c r="E87" s="80">
        <v>401.8</v>
      </c>
    </row>
    <row r="88" spans="1:5" ht="16" customHeight="1" thickBot="1">
      <c r="A88" s="78" t="s">
        <v>103</v>
      </c>
      <c r="B88" s="80">
        <v>303</v>
      </c>
      <c r="C88" s="80">
        <v>1.7</v>
      </c>
      <c r="D88" s="80">
        <v>10.58</v>
      </c>
      <c r="E88" s="80">
        <v>18.2</v>
      </c>
    </row>
    <row r="89" spans="1:5" ht="16" customHeight="1" thickBot="1">
      <c r="A89" s="78" t="s">
        <v>106</v>
      </c>
      <c r="B89" s="79">
        <v>2771</v>
      </c>
      <c r="C89" s="80">
        <v>15.7</v>
      </c>
      <c r="D89" s="80">
        <v>10.41</v>
      </c>
      <c r="E89" s="80">
        <v>163.5</v>
      </c>
    </row>
    <row r="90" spans="1:5" ht="16" customHeight="1" thickBot="1">
      <c r="A90" s="78" t="s">
        <v>109</v>
      </c>
      <c r="B90" s="80">
        <v>646</v>
      </c>
      <c r="C90" s="80">
        <v>3.7</v>
      </c>
      <c r="D90" s="80">
        <v>9.1</v>
      </c>
      <c r="E90" s="80">
        <v>33.4</v>
      </c>
    </row>
    <row r="91" spans="1:5" ht="16" customHeight="1" thickBot="1">
      <c r="A91" s="78" t="s">
        <v>112</v>
      </c>
      <c r="B91" s="79">
        <v>13708</v>
      </c>
      <c r="C91" s="80">
        <v>77.7</v>
      </c>
      <c r="D91" s="80">
        <v>9.1</v>
      </c>
      <c r="E91" s="80">
        <v>707.6</v>
      </c>
    </row>
    <row r="92" spans="1:5" ht="16" customHeight="1" thickBot="1">
      <c r="A92" s="78" t="s">
        <v>114</v>
      </c>
      <c r="B92" s="79">
        <v>34961</v>
      </c>
      <c r="C92" s="80">
        <v>198.2</v>
      </c>
      <c r="D92" s="80">
        <v>9.1300000000000008</v>
      </c>
      <c r="E92" s="81">
        <v>1809</v>
      </c>
    </row>
    <row r="93" spans="1:5" ht="16" customHeight="1" thickBot="1">
      <c r="A93" s="78" t="s">
        <v>117</v>
      </c>
      <c r="B93" s="79">
        <v>5252</v>
      </c>
      <c r="C93" s="80">
        <v>29.8</v>
      </c>
      <c r="D93" s="80">
        <v>10.81</v>
      </c>
      <c r="E93" s="80">
        <v>322</v>
      </c>
    </row>
    <row r="94" spans="1:5" ht="16" customHeight="1" thickBot="1">
      <c r="A94" s="78" t="s">
        <v>119</v>
      </c>
      <c r="B94" s="80">
        <v>146</v>
      </c>
      <c r="C94" s="80">
        <v>0.8</v>
      </c>
      <c r="D94" s="80">
        <v>10.58</v>
      </c>
      <c r="E94" s="80">
        <v>8.8000000000000007</v>
      </c>
    </row>
    <row r="95" spans="1:5" ht="16" customHeight="1" thickBot="1">
      <c r="A95" s="78" t="s">
        <v>121</v>
      </c>
      <c r="B95" s="79">
        <v>15582</v>
      </c>
      <c r="C95" s="80">
        <v>88.3</v>
      </c>
      <c r="D95" s="80">
        <v>10.34</v>
      </c>
      <c r="E95" s="80">
        <v>913.6</v>
      </c>
    </row>
    <row r="96" spans="1:5" ht="16" customHeight="1" thickBot="1">
      <c r="A96" s="78" t="s">
        <v>123</v>
      </c>
      <c r="B96" s="79">
        <v>12326</v>
      </c>
      <c r="C96" s="80">
        <v>69.900000000000006</v>
      </c>
      <c r="D96" s="80">
        <v>9.75</v>
      </c>
      <c r="E96" s="80">
        <v>681.3</v>
      </c>
    </row>
    <row r="97" spans="1:39" ht="16" customHeight="1" thickBot="1">
      <c r="A97" s="78" t="s">
        <v>126</v>
      </c>
      <c r="B97" s="80">
        <v>155</v>
      </c>
      <c r="C97" s="80">
        <v>0.9</v>
      </c>
      <c r="D97" s="80">
        <v>10.41</v>
      </c>
      <c r="E97" s="80">
        <v>9.1</v>
      </c>
    </row>
    <row r="98" spans="1:39" ht="16" customHeight="1" thickBot="1">
      <c r="A98" s="78" t="s">
        <v>129</v>
      </c>
      <c r="B98" s="79">
        <v>1742</v>
      </c>
      <c r="C98" s="80">
        <v>9.9</v>
      </c>
      <c r="D98" s="80">
        <v>9.1</v>
      </c>
      <c r="E98" s="80">
        <v>89.9</v>
      </c>
    </row>
    <row r="99" spans="1:39" ht="16" customHeight="1" thickBot="1">
      <c r="A99" s="78" t="s">
        <v>131</v>
      </c>
      <c r="B99" s="80">
        <v>299</v>
      </c>
      <c r="C99" s="80">
        <v>1.7</v>
      </c>
      <c r="D99" s="80">
        <v>10.84</v>
      </c>
      <c r="E99" s="80">
        <v>18.399999999999999</v>
      </c>
    </row>
    <row r="100" spans="1:39">
      <c r="A100" s="82" t="s">
        <v>1317</v>
      </c>
      <c r="B100" s="83">
        <v>393976</v>
      </c>
      <c r="C100" s="84">
        <v>2233.8000000000002</v>
      </c>
      <c r="D100" s="85">
        <v>9.7799999999999994</v>
      </c>
      <c r="E100" s="84">
        <v>21855.3</v>
      </c>
    </row>
    <row r="103" spans="1:39">
      <c r="AK103">
        <f>SUMIFS(AM105:AM164,C105:C164,About!B1)</f>
        <v>28977</v>
      </c>
    </row>
    <row r="104" spans="1:39">
      <c r="A104" t="s">
        <v>1183</v>
      </c>
      <c r="B104" t="s">
        <v>1185</v>
      </c>
      <c r="C104" t="s">
        <v>1246</v>
      </c>
      <c r="D104" s="92">
        <v>30863</v>
      </c>
      <c r="E104" s="92">
        <v>31228</v>
      </c>
      <c r="F104" s="92">
        <v>31593</v>
      </c>
      <c r="G104" s="92">
        <v>31958</v>
      </c>
      <c r="H104" s="92">
        <v>32324</v>
      </c>
      <c r="I104" s="92">
        <v>32689</v>
      </c>
      <c r="J104" s="92">
        <v>33054</v>
      </c>
      <c r="K104" s="92">
        <v>33419</v>
      </c>
      <c r="L104" s="92">
        <v>33785</v>
      </c>
      <c r="M104" s="92">
        <v>34150</v>
      </c>
      <c r="N104" s="92">
        <v>34515</v>
      </c>
      <c r="O104" s="92">
        <v>34880</v>
      </c>
      <c r="P104" s="92">
        <v>35246</v>
      </c>
      <c r="Q104" s="92">
        <v>35611</v>
      </c>
      <c r="R104" s="92">
        <v>35976</v>
      </c>
      <c r="S104" s="92">
        <v>36341</v>
      </c>
      <c r="T104" s="92">
        <v>36707</v>
      </c>
      <c r="U104" s="92">
        <v>37072</v>
      </c>
      <c r="V104" s="92">
        <v>37437</v>
      </c>
      <c r="W104" s="92">
        <v>37802</v>
      </c>
      <c r="X104" s="92">
        <v>38168</v>
      </c>
      <c r="Y104" s="92">
        <v>38533</v>
      </c>
      <c r="Z104" s="92">
        <v>38898</v>
      </c>
      <c r="AA104" s="92">
        <v>39263</v>
      </c>
      <c r="AB104" s="92">
        <v>39629</v>
      </c>
      <c r="AC104" s="92">
        <v>39994</v>
      </c>
      <c r="AD104" s="92">
        <v>40359</v>
      </c>
      <c r="AE104" s="92">
        <v>40724</v>
      </c>
      <c r="AF104" s="92">
        <v>41090</v>
      </c>
      <c r="AG104" s="92">
        <v>41455</v>
      </c>
      <c r="AH104" s="92">
        <v>41820</v>
      </c>
      <c r="AI104" s="92">
        <v>42185</v>
      </c>
      <c r="AJ104" s="92">
        <v>42551</v>
      </c>
      <c r="AK104" s="92">
        <v>42916</v>
      </c>
      <c r="AL104" s="92">
        <v>43281</v>
      </c>
      <c r="AM104" s="92">
        <v>43646</v>
      </c>
    </row>
    <row r="105" spans="1:39">
      <c r="A105" s="18" t="s">
        <v>1184</v>
      </c>
      <c r="B105" t="s">
        <v>1186</v>
      </c>
      <c r="C105" t="s">
        <v>1318</v>
      </c>
      <c r="D105">
        <v>2944694</v>
      </c>
      <c r="E105">
        <v>2786479</v>
      </c>
      <c r="F105">
        <v>2850311</v>
      </c>
      <c r="G105">
        <v>2850159</v>
      </c>
      <c r="H105">
        <v>3095736</v>
      </c>
      <c r="I105">
        <v>3240649</v>
      </c>
      <c r="J105">
        <v>3104630</v>
      </c>
      <c r="K105">
        <v>2879109</v>
      </c>
      <c r="L105">
        <v>3172724</v>
      </c>
      <c r="M105">
        <v>3000104</v>
      </c>
      <c r="N105">
        <v>3141324</v>
      </c>
      <c r="O105">
        <v>3428829</v>
      </c>
      <c r="P105">
        <v>3446939</v>
      </c>
      <c r="Q105">
        <v>3277802</v>
      </c>
      <c r="R105">
        <v>3180124</v>
      </c>
      <c r="S105">
        <v>3239044</v>
      </c>
      <c r="T105">
        <v>3290507</v>
      </c>
      <c r="U105">
        <v>3039761</v>
      </c>
      <c r="V105">
        <v>3245482</v>
      </c>
      <c r="W105">
        <v>3656657</v>
      </c>
      <c r="X105">
        <v>3047491</v>
      </c>
      <c r="Y105">
        <v>3447630</v>
      </c>
      <c r="Z105">
        <v>3552430</v>
      </c>
      <c r="AA105">
        <v>3634512</v>
      </c>
      <c r="AB105">
        <v>3229625</v>
      </c>
      <c r="AC105">
        <v>2759140</v>
      </c>
      <c r="AD105">
        <v>2974641</v>
      </c>
      <c r="AE105">
        <v>3121150</v>
      </c>
      <c r="AF105">
        <v>3118150</v>
      </c>
      <c r="AG105">
        <v>3369781</v>
      </c>
      <c r="AH105">
        <v>3670338</v>
      </c>
      <c r="AI105">
        <v>3629862</v>
      </c>
      <c r="AJ105">
        <v>3482462</v>
      </c>
      <c r="AK105">
        <v>3414257</v>
      </c>
      <c r="AL105">
        <v>3640733</v>
      </c>
      <c r="AM105">
        <v>3501095</v>
      </c>
    </row>
    <row r="106" spans="1:39">
      <c r="B106" t="s">
        <v>1187</v>
      </c>
      <c r="C106" t="s">
        <v>1248</v>
      </c>
      <c r="D106">
        <v>575319</v>
      </c>
      <c r="E106">
        <v>528858</v>
      </c>
      <c r="F106">
        <v>509890</v>
      </c>
      <c r="G106">
        <v>564295</v>
      </c>
      <c r="H106">
        <v>614324</v>
      </c>
      <c r="I106">
        <v>551268</v>
      </c>
      <c r="J106">
        <v>488027</v>
      </c>
      <c r="K106">
        <v>485317</v>
      </c>
      <c r="L106">
        <v>601734</v>
      </c>
      <c r="M106">
        <v>488263</v>
      </c>
      <c r="N106">
        <v>574446</v>
      </c>
      <c r="O106">
        <v>561677</v>
      </c>
      <c r="P106">
        <v>579618</v>
      </c>
      <c r="Q106">
        <v>539611</v>
      </c>
      <c r="R106">
        <v>491650</v>
      </c>
      <c r="S106">
        <v>464528</v>
      </c>
      <c r="T106">
        <v>547557</v>
      </c>
      <c r="U106">
        <v>533739</v>
      </c>
      <c r="V106">
        <v>547030</v>
      </c>
      <c r="W106">
        <v>576596</v>
      </c>
      <c r="X106">
        <v>556672</v>
      </c>
      <c r="Y106">
        <v>678087</v>
      </c>
      <c r="Z106">
        <v>654455</v>
      </c>
      <c r="AA106">
        <v>580632</v>
      </c>
      <c r="AB106">
        <v>500071</v>
      </c>
      <c r="AC106">
        <v>459324</v>
      </c>
      <c r="AD106">
        <v>482929</v>
      </c>
      <c r="AE106">
        <v>514418</v>
      </c>
      <c r="AF106">
        <v>492156</v>
      </c>
      <c r="AG106">
        <v>460066</v>
      </c>
      <c r="AH106">
        <v>480024</v>
      </c>
      <c r="AI106">
        <v>494450</v>
      </c>
      <c r="AJ106">
        <v>406561</v>
      </c>
      <c r="AK106">
        <v>298803</v>
      </c>
      <c r="AL106">
        <v>377454</v>
      </c>
      <c r="AM106">
        <v>415840</v>
      </c>
    </row>
    <row r="107" spans="1:39">
      <c r="B107" t="s">
        <v>1188</v>
      </c>
      <c r="C107" t="s">
        <v>1319</v>
      </c>
      <c r="D107">
        <v>47812</v>
      </c>
      <c r="E107">
        <v>51571</v>
      </c>
      <c r="F107">
        <v>19915</v>
      </c>
      <c r="G107">
        <v>14942</v>
      </c>
      <c r="H107">
        <v>17960</v>
      </c>
      <c r="I107">
        <v>35062</v>
      </c>
      <c r="J107">
        <v>28233</v>
      </c>
      <c r="K107">
        <v>32896</v>
      </c>
      <c r="L107">
        <v>32567</v>
      </c>
      <c r="M107">
        <v>22313</v>
      </c>
      <c r="N107">
        <v>35216</v>
      </c>
      <c r="O107">
        <v>29655</v>
      </c>
      <c r="P107">
        <v>25354</v>
      </c>
      <c r="Q107">
        <v>25248</v>
      </c>
      <c r="R107">
        <v>29317</v>
      </c>
      <c r="S107">
        <v>22713</v>
      </c>
      <c r="T107">
        <v>35462</v>
      </c>
      <c r="U107">
        <v>29216</v>
      </c>
      <c r="V107">
        <v>18360</v>
      </c>
      <c r="W107">
        <v>25055</v>
      </c>
      <c r="X107">
        <v>53814</v>
      </c>
      <c r="Y107">
        <v>74107</v>
      </c>
      <c r="Z107">
        <v>76248</v>
      </c>
      <c r="AA107">
        <v>69282</v>
      </c>
      <c r="AB107">
        <v>47582</v>
      </c>
      <c r="AC107">
        <v>43763</v>
      </c>
      <c r="AD107">
        <v>53930</v>
      </c>
      <c r="AE107">
        <v>51126</v>
      </c>
      <c r="AF107">
        <v>33306</v>
      </c>
      <c r="AG107">
        <v>32933</v>
      </c>
      <c r="AH107">
        <v>40066</v>
      </c>
      <c r="AI107">
        <v>50400</v>
      </c>
      <c r="AJ107">
        <v>56130</v>
      </c>
      <c r="AK107">
        <v>29797</v>
      </c>
      <c r="AL107">
        <v>34700</v>
      </c>
      <c r="AM107">
        <v>32770</v>
      </c>
    </row>
    <row r="108" spans="1:39">
      <c r="B108" t="s">
        <v>1189</v>
      </c>
      <c r="C108" t="s">
        <v>21</v>
      </c>
      <c r="D108">
        <v>619</v>
      </c>
      <c r="E108">
        <v>1571</v>
      </c>
      <c r="F108">
        <v>0</v>
      </c>
      <c r="G108">
        <v>159</v>
      </c>
      <c r="H108">
        <v>140</v>
      </c>
      <c r="I108">
        <v>5374</v>
      </c>
      <c r="J108">
        <v>6140</v>
      </c>
      <c r="K108">
        <v>9528</v>
      </c>
      <c r="L108">
        <v>10952</v>
      </c>
      <c r="M108">
        <v>2213</v>
      </c>
      <c r="N108">
        <v>6368</v>
      </c>
      <c r="O108">
        <v>6788</v>
      </c>
      <c r="P108">
        <v>6338</v>
      </c>
      <c r="Q108">
        <v>8355</v>
      </c>
      <c r="R108">
        <v>7068</v>
      </c>
      <c r="S108">
        <v>7510</v>
      </c>
      <c r="T108">
        <v>11415</v>
      </c>
      <c r="U108">
        <v>5821</v>
      </c>
      <c r="V108">
        <v>5123</v>
      </c>
      <c r="W108">
        <v>3745</v>
      </c>
      <c r="X108">
        <v>3656</v>
      </c>
      <c r="Y108">
        <v>4274</v>
      </c>
      <c r="Z108">
        <v>3661</v>
      </c>
      <c r="AA108">
        <v>4450</v>
      </c>
      <c r="AB108">
        <v>3219</v>
      </c>
      <c r="AC108">
        <v>2219</v>
      </c>
      <c r="AD108">
        <v>2006</v>
      </c>
      <c r="AE108">
        <v>2006</v>
      </c>
      <c r="AF108">
        <v>5195</v>
      </c>
      <c r="AG108">
        <v>4887</v>
      </c>
      <c r="AH108">
        <v>4927</v>
      </c>
      <c r="AI108">
        <v>5209</v>
      </c>
      <c r="AJ108">
        <v>5256</v>
      </c>
      <c r="AK108">
        <v>4926</v>
      </c>
      <c r="AL108">
        <v>4567</v>
      </c>
      <c r="AM108">
        <v>5208</v>
      </c>
    </row>
    <row r="109" spans="1:39">
      <c r="B109" t="s">
        <v>1190</v>
      </c>
      <c r="C109" t="s">
        <v>52</v>
      </c>
      <c r="D109">
        <v>4802</v>
      </c>
      <c r="E109">
        <v>6622</v>
      </c>
      <c r="F109">
        <v>9455</v>
      </c>
      <c r="G109">
        <v>8011</v>
      </c>
      <c r="H109">
        <v>8747</v>
      </c>
      <c r="I109">
        <v>6377</v>
      </c>
      <c r="J109">
        <v>4803</v>
      </c>
      <c r="K109">
        <v>1904</v>
      </c>
      <c r="L109">
        <v>4628</v>
      </c>
      <c r="M109">
        <v>9011</v>
      </c>
      <c r="N109">
        <v>10172</v>
      </c>
      <c r="O109">
        <v>6792</v>
      </c>
      <c r="P109">
        <v>5852</v>
      </c>
      <c r="Q109">
        <v>6222</v>
      </c>
      <c r="R109">
        <v>8036</v>
      </c>
      <c r="S109">
        <v>1864</v>
      </c>
      <c r="T109">
        <v>3220</v>
      </c>
      <c r="U109">
        <v>490</v>
      </c>
      <c r="V109">
        <v>360</v>
      </c>
      <c r="W109">
        <v>1133</v>
      </c>
      <c r="X109">
        <v>74</v>
      </c>
      <c r="Y109">
        <v>53</v>
      </c>
      <c r="Z109">
        <v>49</v>
      </c>
      <c r="AA109">
        <v>126</v>
      </c>
      <c r="AB109">
        <v>1694</v>
      </c>
      <c r="AC109">
        <v>7252</v>
      </c>
      <c r="AD109">
        <v>8284</v>
      </c>
      <c r="AE109">
        <v>6818</v>
      </c>
      <c r="AF109">
        <v>5970</v>
      </c>
      <c r="AG109">
        <v>2504</v>
      </c>
      <c r="AH109">
        <v>5116</v>
      </c>
      <c r="AI109">
        <v>5955</v>
      </c>
      <c r="AJ109">
        <v>6026</v>
      </c>
      <c r="AK109">
        <v>3950</v>
      </c>
      <c r="AL109">
        <v>3956</v>
      </c>
      <c r="AM109">
        <v>7731</v>
      </c>
    </row>
    <row r="110" spans="1:39">
      <c r="B110" t="s">
        <v>1191</v>
      </c>
      <c r="C110" t="s">
        <v>58</v>
      </c>
      <c r="D110">
        <v>38878</v>
      </c>
      <c r="E110">
        <v>41543</v>
      </c>
      <c r="F110">
        <v>5527</v>
      </c>
      <c r="G110">
        <v>3805</v>
      </c>
      <c r="H110">
        <v>5496</v>
      </c>
      <c r="I110">
        <v>19591</v>
      </c>
      <c r="J110">
        <v>13230</v>
      </c>
      <c r="K110">
        <v>18424</v>
      </c>
      <c r="L110">
        <v>12913</v>
      </c>
      <c r="M110">
        <v>8747</v>
      </c>
      <c r="N110">
        <v>18067</v>
      </c>
      <c r="O110">
        <v>15170</v>
      </c>
      <c r="P110">
        <v>12372</v>
      </c>
      <c r="Q110">
        <v>9742</v>
      </c>
      <c r="R110">
        <v>12805</v>
      </c>
      <c r="S110">
        <v>12001</v>
      </c>
      <c r="T110">
        <v>19783</v>
      </c>
      <c r="U110">
        <v>21683</v>
      </c>
      <c r="V110">
        <v>12757</v>
      </c>
      <c r="W110">
        <v>19939</v>
      </c>
      <c r="X110">
        <v>49830</v>
      </c>
      <c r="Y110">
        <v>69275</v>
      </c>
      <c r="Z110">
        <v>71536</v>
      </c>
      <c r="AA110">
        <v>63896</v>
      </c>
      <c r="AB110">
        <v>40378</v>
      </c>
      <c r="AC110">
        <v>24852</v>
      </c>
      <c r="AD110">
        <v>33130</v>
      </c>
      <c r="AE110">
        <v>32647</v>
      </c>
      <c r="AF110">
        <v>12307</v>
      </c>
      <c r="AG110">
        <v>14338</v>
      </c>
      <c r="AH110">
        <v>18962</v>
      </c>
      <c r="AI110">
        <v>26521</v>
      </c>
      <c r="AJ110">
        <v>34438</v>
      </c>
      <c r="AK110">
        <v>13257</v>
      </c>
      <c r="AL110">
        <v>23332</v>
      </c>
      <c r="AM110">
        <v>19683</v>
      </c>
    </row>
    <row r="111" spans="1:39">
      <c r="B111" t="s">
        <v>1192</v>
      </c>
      <c r="C111" t="s">
        <v>78</v>
      </c>
      <c r="D111">
        <v>77</v>
      </c>
      <c r="E111">
        <v>290</v>
      </c>
      <c r="F111">
        <v>1683</v>
      </c>
      <c r="G111">
        <v>424</v>
      </c>
      <c r="H111">
        <v>139</v>
      </c>
      <c r="I111">
        <v>36</v>
      </c>
      <c r="J111">
        <v>60</v>
      </c>
      <c r="K111">
        <v>69</v>
      </c>
      <c r="L111">
        <v>610</v>
      </c>
      <c r="M111">
        <v>488</v>
      </c>
      <c r="N111">
        <v>230</v>
      </c>
      <c r="O111">
        <v>305</v>
      </c>
      <c r="P111">
        <v>152</v>
      </c>
      <c r="Q111">
        <v>128</v>
      </c>
      <c r="R111">
        <v>17</v>
      </c>
      <c r="S111">
        <v>2</v>
      </c>
      <c r="T111">
        <v>3</v>
      </c>
      <c r="U111">
        <v>31</v>
      </c>
      <c r="V111">
        <v>98</v>
      </c>
      <c r="W111">
        <v>210</v>
      </c>
      <c r="X111">
        <v>185</v>
      </c>
      <c r="Y111">
        <v>149</v>
      </c>
      <c r="Z111">
        <v>129</v>
      </c>
      <c r="AA111">
        <v>119</v>
      </c>
      <c r="AB111">
        <v>126</v>
      </c>
      <c r="AC111">
        <v>697</v>
      </c>
      <c r="AD111">
        <v>86</v>
      </c>
      <c r="AE111">
        <v>124</v>
      </c>
      <c r="AF111">
        <v>116</v>
      </c>
      <c r="AG111">
        <v>64</v>
      </c>
      <c r="AH111">
        <v>102</v>
      </c>
      <c r="AI111">
        <v>129</v>
      </c>
      <c r="AJ111">
        <v>175</v>
      </c>
      <c r="AK111">
        <v>45</v>
      </c>
      <c r="AL111">
        <v>0</v>
      </c>
      <c r="AM111">
        <v>0</v>
      </c>
    </row>
    <row r="112" spans="1:39">
      <c r="B112" t="s">
        <v>1193</v>
      </c>
      <c r="C112" t="s">
        <v>103</v>
      </c>
      <c r="D112">
        <v>2023</v>
      </c>
      <c r="E112">
        <v>426</v>
      </c>
      <c r="F112">
        <v>437</v>
      </c>
      <c r="G112">
        <v>80</v>
      </c>
      <c r="H112">
        <v>336</v>
      </c>
      <c r="I112">
        <v>530</v>
      </c>
      <c r="J112">
        <v>780</v>
      </c>
      <c r="K112">
        <v>813</v>
      </c>
      <c r="L112">
        <v>842</v>
      </c>
      <c r="M112">
        <v>453</v>
      </c>
      <c r="N112">
        <v>12</v>
      </c>
      <c r="O112">
        <v>19</v>
      </c>
      <c r="P112">
        <v>97</v>
      </c>
      <c r="Q112">
        <v>127</v>
      </c>
      <c r="R112">
        <v>270</v>
      </c>
      <c r="S112">
        <v>303</v>
      </c>
      <c r="T112">
        <v>0</v>
      </c>
      <c r="U112">
        <v>45</v>
      </c>
      <c r="V112">
        <v>0</v>
      </c>
      <c r="W112">
        <v>0</v>
      </c>
      <c r="X112">
        <v>0</v>
      </c>
      <c r="Y112">
        <v>0</v>
      </c>
      <c r="Z112">
        <v>138</v>
      </c>
      <c r="AA112">
        <v>13</v>
      </c>
      <c r="AB112">
        <v>72</v>
      </c>
      <c r="AC112">
        <v>4</v>
      </c>
      <c r="AD112">
        <v>24</v>
      </c>
      <c r="AE112">
        <v>3</v>
      </c>
      <c r="AF112">
        <v>133</v>
      </c>
      <c r="AG112">
        <v>29</v>
      </c>
      <c r="AH112">
        <v>53</v>
      </c>
      <c r="AI112">
        <v>70</v>
      </c>
      <c r="AJ112">
        <v>44</v>
      </c>
      <c r="AK112">
        <v>57</v>
      </c>
      <c r="AL112">
        <v>56</v>
      </c>
      <c r="AM112">
        <v>0</v>
      </c>
    </row>
    <row r="113" spans="2:39">
      <c r="B113" t="s">
        <v>1194</v>
      </c>
      <c r="C113" t="s">
        <v>119</v>
      </c>
      <c r="D113">
        <v>1414</v>
      </c>
      <c r="E113">
        <v>1120</v>
      </c>
      <c r="F113">
        <v>2813</v>
      </c>
      <c r="G113">
        <v>2462</v>
      </c>
      <c r="H113">
        <v>3102</v>
      </c>
      <c r="I113">
        <v>3154</v>
      </c>
      <c r="J113">
        <v>3219</v>
      </c>
      <c r="K113">
        <v>2158</v>
      </c>
      <c r="L113">
        <v>2620</v>
      </c>
      <c r="M113">
        <v>1401</v>
      </c>
      <c r="N113">
        <v>366</v>
      </c>
      <c r="O113">
        <v>581</v>
      </c>
      <c r="P113">
        <v>542</v>
      </c>
      <c r="Q113">
        <v>675</v>
      </c>
      <c r="R113">
        <v>1121</v>
      </c>
      <c r="S113">
        <v>1032</v>
      </c>
      <c r="T113">
        <v>1041</v>
      </c>
      <c r="U113">
        <v>1146</v>
      </c>
      <c r="V113">
        <v>23</v>
      </c>
      <c r="W113">
        <v>29</v>
      </c>
      <c r="X113">
        <v>69</v>
      </c>
      <c r="Y113">
        <v>356</v>
      </c>
      <c r="Z113">
        <v>735</v>
      </c>
      <c r="AA113">
        <v>678</v>
      </c>
      <c r="AB113">
        <v>2092</v>
      </c>
      <c r="AC113">
        <v>8740</v>
      </c>
      <c r="AD113">
        <v>10400</v>
      </c>
      <c r="AE113">
        <v>9528</v>
      </c>
      <c r="AF113">
        <v>9586</v>
      </c>
      <c r="AG113">
        <v>11112</v>
      </c>
      <c r="AH113">
        <v>10906</v>
      </c>
      <c r="AI113">
        <v>12517</v>
      </c>
      <c r="AJ113">
        <v>10191</v>
      </c>
      <c r="AK113">
        <v>7562</v>
      </c>
      <c r="AL113">
        <v>2789</v>
      </c>
      <c r="AM113">
        <v>147</v>
      </c>
    </row>
    <row r="114" spans="2:39">
      <c r="B114" t="s">
        <v>1195</v>
      </c>
      <c r="C114" t="s">
        <v>1320</v>
      </c>
      <c r="D114">
        <v>120527</v>
      </c>
      <c r="E114">
        <v>170512</v>
      </c>
      <c r="F114">
        <v>134851</v>
      </c>
      <c r="G114">
        <v>156154</v>
      </c>
      <c r="H114">
        <v>203260</v>
      </c>
      <c r="I114">
        <v>178330</v>
      </c>
      <c r="J114">
        <v>127338</v>
      </c>
      <c r="K114">
        <v>153478</v>
      </c>
      <c r="L114">
        <v>245354</v>
      </c>
      <c r="M114">
        <v>188709</v>
      </c>
      <c r="N114">
        <v>219635</v>
      </c>
      <c r="O114">
        <v>195481</v>
      </c>
      <c r="P114">
        <v>146456</v>
      </c>
      <c r="Q114">
        <v>144230</v>
      </c>
      <c r="R114">
        <v>128258</v>
      </c>
      <c r="S114">
        <v>117168</v>
      </c>
      <c r="T114">
        <v>185720</v>
      </c>
      <c r="U114">
        <v>144833</v>
      </c>
      <c r="V114">
        <v>160288</v>
      </c>
      <c r="W114">
        <v>211960</v>
      </c>
      <c r="X114">
        <v>166292</v>
      </c>
      <c r="Y114">
        <v>226753</v>
      </c>
      <c r="Z114">
        <v>237830</v>
      </c>
      <c r="AA114">
        <v>210461</v>
      </c>
      <c r="AB114">
        <v>177750</v>
      </c>
      <c r="AC114">
        <v>152309</v>
      </c>
      <c r="AD114">
        <v>196570</v>
      </c>
      <c r="AE114">
        <v>233005</v>
      </c>
      <c r="AF114">
        <v>204527</v>
      </c>
      <c r="AG114">
        <v>115995</v>
      </c>
      <c r="AH114">
        <v>135543</v>
      </c>
      <c r="AI114">
        <v>185420</v>
      </c>
      <c r="AJ114">
        <v>150003</v>
      </c>
      <c r="AK114">
        <v>102008</v>
      </c>
      <c r="AL114">
        <v>111193</v>
      </c>
      <c r="AM114">
        <v>172024</v>
      </c>
    </row>
    <row r="115" spans="2:39">
      <c r="B115" t="s">
        <v>1196</v>
      </c>
      <c r="C115" t="s">
        <v>23</v>
      </c>
      <c r="D115">
        <v>4473</v>
      </c>
      <c r="E115">
        <v>295</v>
      </c>
      <c r="F115">
        <v>94</v>
      </c>
      <c r="G115">
        <v>82</v>
      </c>
      <c r="H115">
        <v>1666</v>
      </c>
      <c r="I115">
        <v>1030</v>
      </c>
      <c r="J115">
        <v>1530</v>
      </c>
      <c r="K115">
        <v>958</v>
      </c>
      <c r="L115">
        <v>1303</v>
      </c>
      <c r="M115">
        <v>1522</v>
      </c>
      <c r="N115">
        <v>637</v>
      </c>
      <c r="O115">
        <v>463</v>
      </c>
      <c r="P115">
        <v>423</v>
      </c>
      <c r="Q115">
        <v>433</v>
      </c>
      <c r="R115">
        <v>445</v>
      </c>
      <c r="S115">
        <v>553</v>
      </c>
      <c r="T115">
        <v>194</v>
      </c>
      <c r="U115">
        <v>246</v>
      </c>
      <c r="V115">
        <v>896</v>
      </c>
      <c r="W115">
        <v>1273</v>
      </c>
      <c r="X115">
        <v>836</v>
      </c>
      <c r="Y115">
        <v>275</v>
      </c>
      <c r="Z115">
        <v>1118</v>
      </c>
      <c r="AA115">
        <v>1404</v>
      </c>
      <c r="AB115">
        <v>1120</v>
      </c>
      <c r="AC115">
        <v>1096</v>
      </c>
      <c r="AD115">
        <v>879</v>
      </c>
      <c r="AE115">
        <v>126</v>
      </c>
      <c r="AF115">
        <v>149</v>
      </c>
      <c r="AG115">
        <v>123</v>
      </c>
      <c r="AH115">
        <v>46</v>
      </c>
      <c r="AI115">
        <v>61</v>
      </c>
      <c r="AJ115">
        <v>61</v>
      </c>
      <c r="AK115">
        <v>63</v>
      </c>
      <c r="AL115">
        <v>39</v>
      </c>
      <c r="AM115">
        <v>48</v>
      </c>
    </row>
    <row r="116" spans="2:39">
      <c r="B116" t="s">
        <v>1197</v>
      </c>
      <c r="C116" t="s">
        <v>1321</v>
      </c>
      <c r="D116">
        <v>5132</v>
      </c>
      <c r="E116">
        <v>6272</v>
      </c>
      <c r="F116">
        <v>2619</v>
      </c>
      <c r="G116">
        <v>364</v>
      </c>
      <c r="H116">
        <v>3917</v>
      </c>
      <c r="I116">
        <v>13191</v>
      </c>
      <c r="J116">
        <v>6756</v>
      </c>
      <c r="K116">
        <v>5168</v>
      </c>
      <c r="L116">
        <v>6346</v>
      </c>
      <c r="M116">
        <v>5022</v>
      </c>
      <c r="N116">
        <v>6296</v>
      </c>
      <c r="O116">
        <v>5751</v>
      </c>
      <c r="P116">
        <v>6283</v>
      </c>
      <c r="Q116">
        <v>5221</v>
      </c>
      <c r="R116">
        <v>4672</v>
      </c>
      <c r="S116">
        <v>3775</v>
      </c>
      <c r="T116">
        <v>3997</v>
      </c>
      <c r="U116">
        <v>4357</v>
      </c>
      <c r="V116">
        <v>4680</v>
      </c>
      <c r="W116">
        <v>9608</v>
      </c>
      <c r="X116">
        <v>11315</v>
      </c>
      <c r="Y116">
        <v>4789</v>
      </c>
      <c r="Z116">
        <v>1275</v>
      </c>
      <c r="AA116">
        <v>0</v>
      </c>
      <c r="AB116">
        <v>0</v>
      </c>
      <c r="AC116">
        <v>0</v>
      </c>
      <c r="AD116">
        <v>1229</v>
      </c>
      <c r="AE116">
        <v>6392</v>
      </c>
      <c r="AF116">
        <v>6770</v>
      </c>
      <c r="AG116">
        <v>6261</v>
      </c>
      <c r="AH116">
        <v>4808</v>
      </c>
      <c r="AI116">
        <v>6644</v>
      </c>
      <c r="AJ116">
        <v>6337</v>
      </c>
      <c r="AK116">
        <v>7282</v>
      </c>
      <c r="AL116">
        <v>1535</v>
      </c>
      <c r="AM116">
        <v>7377</v>
      </c>
    </row>
    <row r="117" spans="2:39">
      <c r="B117" t="s">
        <v>1198</v>
      </c>
      <c r="C117" t="s">
        <v>55</v>
      </c>
      <c r="D117">
        <v>27867</v>
      </c>
      <c r="E117">
        <v>30371</v>
      </c>
      <c r="F117">
        <v>30736</v>
      </c>
      <c r="G117">
        <v>27211</v>
      </c>
      <c r="H117">
        <v>30833</v>
      </c>
      <c r="I117">
        <v>40728</v>
      </c>
      <c r="J117">
        <v>35573</v>
      </c>
      <c r="K117">
        <v>26865</v>
      </c>
      <c r="L117">
        <v>29497</v>
      </c>
      <c r="M117">
        <v>31900</v>
      </c>
      <c r="N117">
        <v>31954</v>
      </c>
      <c r="O117">
        <v>28245</v>
      </c>
      <c r="P117">
        <v>28932</v>
      </c>
      <c r="Q117">
        <v>31056</v>
      </c>
      <c r="R117">
        <v>6024</v>
      </c>
      <c r="S117">
        <v>8371</v>
      </c>
      <c r="T117">
        <v>5788</v>
      </c>
      <c r="U117">
        <v>3718</v>
      </c>
      <c r="V117">
        <v>1337</v>
      </c>
      <c r="W117">
        <v>18676</v>
      </c>
      <c r="X117">
        <v>2673</v>
      </c>
      <c r="Y117">
        <v>18291</v>
      </c>
      <c r="Z117">
        <v>17930</v>
      </c>
      <c r="AA117">
        <v>11546</v>
      </c>
      <c r="AB117">
        <v>3214</v>
      </c>
      <c r="AC117">
        <v>17035</v>
      </c>
      <c r="AD117">
        <v>34717</v>
      </c>
      <c r="AE117">
        <v>36283</v>
      </c>
      <c r="AF117">
        <v>20384</v>
      </c>
      <c r="AG117">
        <v>505</v>
      </c>
      <c r="AH117">
        <v>1474</v>
      </c>
      <c r="AI117">
        <v>9835</v>
      </c>
      <c r="AJ117">
        <v>7094</v>
      </c>
      <c r="AK117">
        <v>393</v>
      </c>
      <c r="AL117">
        <v>455</v>
      </c>
      <c r="AM117">
        <v>11126</v>
      </c>
    </row>
    <row r="118" spans="2:39">
      <c r="B118" t="s">
        <v>1199</v>
      </c>
      <c r="C118" t="s">
        <v>81</v>
      </c>
      <c r="D118">
        <v>20368</v>
      </c>
      <c r="E118">
        <v>42823</v>
      </c>
      <c r="F118">
        <v>26523</v>
      </c>
      <c r="G118">
        <v>34302</v>
      </c>
      <c r="H118">
        <v>49332</v>
      </c>
      <c r="I118">
        <v>62243</v>
      </c>
      <c r="J118">
        <v>29342</v>
      </c>
      <c r="K118">
        <v>62367</v>
      </c>
      <c r="L118">
        <v>124174</v>
      </c>
      <c r="M118">
        <v>75769</v>
      </c>
      <c r="N118">
        <v>96355</v>
      </c>
      <c r="O118">
        <v>78277</v>
      </c>
      <c r="P118">
        <v>65054</v>
      </c>
      <c r="Q118">
        <v>54073</v>
      </c>
      <c r="R118">
        <v>44261</v>
      </c>
      <c r="S118">
        <v>18628</v>
      </c>
      <c r="T118">
        <v>16869</v>
      </c>
      <c r="U118">
        <v>14262</v>
      </c>
      <c r="V118">
        <v>31802</v>
      </c>
      <c r="W118">
        <v>20940</v>
      </c>
      <c r="X118">
        <v>19523</v>
      </c>
      <c r="Y118">
        <v>18557</v>
      </c>
      <c r="Z118">
        <v>16898</v>
      </c>
      <c r="AA118">
        <v>15616</v>
      </c>
      <c r="AB118">
        <v>15055</v>
      </c>
      <c r="AC118">
        <v>8071</v>
      </c>
      <c r="AD118">
        <v>1778</v>
      </c>
      <c r="AE118">
        <v>1660</v>
      </c>
      <c r="AF118">
        <v>1325</v>
      </c>
      <c r="AG118">
        <v>1265</v>
      </c>
      <c r="AH118">
        <v>1084</v>
      </c>
      <c r="AI118">
        <v>1223</v>
      </c>
      <c r="AJ118">
        <v>3602</v>
      </c>
      <c r="AK118">
        <v>3133</v>
      </c>
      <c r="AL118">
        <v>490</v>
      </c>
      <c r="AM118">
        <v>1157</v>
      </c>
    </row>
    <row r="119" spans="2:39">
      <c r="B119" t="s">
        <v>1200</v>
      </c>
      <c r="C119" t="s">
        <v>85</v>
      </c>
      <c r="D119">
        <v>7889</v>
      </c>
      <c r="E119">
        <v>34328</v>
      </c>
      <c r="F119">
        <v>19867</v>
      </c>
      <c r="G119">
        <v>28100</v>
      </c>
      <c r="H119">
        <v>35473</v>
      </c>
      <c r="I119">
        <v>17457</v>
      </c>
      <c r="J119">
        <v>11872</v>
      </c>
      <c r="K119">
        <v>15890</v>
      </c>
      <c r="L119">
        <v>35069</v>
      </c>
      <c r="M119">
        <v>24774</v>
      </c>
      <c r="N119">
        <v>14017</v>
      </c>
      <c r="O119">
        <v>11578</v>
      </c>
      <c r="P119">
        <v>7180</v>
      </c>
      <c r="Q119">
        <v>9009</v>
      </c>
      <c r="R119">
        <v>24067</v>
      </c>
      <c r="S119">
        <v>33253</v>
      </c>
      <c r="T119">
        <v>46503</v>
      </c>
      <c r="U119">
        <v>27311</v>
      </c>
      <c r="V119">
        <v>20300</v>
      </c>
      <c r="W119">
        <v>89239</v>
      </c>
      <c r="X119">
        <v>76068</v>
      </c>
      <c r="Y119">
        <v>80869</v>
      </c>
      <c r="Z119">
        <v>87107</v>
      </c>
      <c r="AA119">
        <v>63226</v>
      </c>
      <c r="AB119">
        <v>44510</v>
      </c>
      <c r="AC119">
        <v>35307</v>
      </c>
      <c r="AD119">
        <v>33709</v>
      </c>
      <c r="AE119">
        <v>42254</v>
      </c>
      <c r="AF119">
        <v>35237</v>
      </c>
      <c r="AG119">
        <v>23218</v>
      </c>
      <c r="AH119">
        <v>57337</v>
      </c>
      <c r="AI119">
        <v>76209</v>
      </c>
      <c r="AJ119">
        <v>64268</v>
      </c>
      <c r="AK119">
        <v>35667</v>
      </c>
      <c r="AL119">
        <v>48147</v>
      </c>
      <c r="AM119">
        <v>55936</v>
      </c>
    </row>
    <row r="120" spans="2:39">
      <c r="B120" t="s">
        <v>1201</v>
      </c>
      <c r="C120" t="s">
        <v>101</v>
      </c>
      <c r="D120">
        <v>54798</v>
      </c>
      <c r="E120">
        <v>56423</v>
      </c>
      <c r="F120">
        <v>55012</v>
      </c>
      <c r="G120">
        <v>66095</v>
      </c>
      <c r="H120">
        <v>82038</v>
      </c>
      <c r="I120">
        <v>43679</v>
      </c>
      <c r="J120">
        <v>42263</v>
      </c>
      <c r="K120">
        <v>42231</v>
      </c>
      <c r="L120">
        <v>48964</v>
      </c>
      <c r="M120">
        <v>49722</v>
      </c>
      <c r="N120">
        <v>70375</v>
      </c>
      <c r="O120">
        <v>71167</v>
      </c>
      <c r="P120">
        <v>38584</v>
      </c>
      <c r="Q120">
        <v>44437</v>
      </c>
      <c r="R120">
        <v>48789</v>
      </c>
      <c r="S120">
        <v>52589</v>
      </c>
      <c r="T120">
        <v>112369</v>
      </c>
      <c r="U120">
        <v>94938</v>
      </c>
      <c r="V120">
        <v>101273</v>
      </c>
      <c r="W120">
        <v>72224</v>
      </c>
      <c r="X120">
        <v>55877</v>
      </c>
      <c r="Y120">
        <v>103972</v>
      </c>
      <c r="Z120">
        <v>113502</v>
      </c>
      <c r="AA120">
        <v>118670</v>
      </c>
      <c r="AB120">
        <v>113851</v>
      </c>
      <c r="AC120">
        <v>90800</v>
      </c>
      <c r="AD120">
        <v>124258</v>
      </c>
      <c r="AE120">
        <v>146291</v>
      </c>
      <c r="AF120">
        <v>140663</v>
      </c>
      <c r="AG120">
        <v>84624</v>
      </c>
      <c r="AH120">
        <v>70794</v>
      </c>
      <c r="AI120">
        <v>91448</v>
      </c>
      <c r="AJ120">
        <v>68641</v>
      </c>
      <c r="AK120">
        <v>55470</v>
      </c>
      <c r="AL120">
        <v>60528</v>
      </c>
      <c r="AM120">
        <v>96380</v>
      </c>
    </row>
    <row r="121" spans="2:39">
      <c r="B121" t="s">
        <v>1202</v>
      </c>
      <c r="C121" t="s">
        <v>1322</v>
      </c>
      <c r="D121">
        <v>406980</v>
      </c>
      <c r="E121">
        <v>306774</v>
      </c>
      <c r="F121">
        <v>355124</v>
      </c>
      <c r="G121">
        <v>393199</v>
      </c>
      <c r="H121">
        <v>393104</v>
      </c>
      <c r="I121">
        <v>337876</v>
      </c>
      <c r="J121">
        <v>332456</v>
      </c>
      <c r="K121">
        <v>298943</v>
      </c>
      <c r="L121">
        <v>323813</v>
      </c>
      <c r="M121">
        <v>277241</v>
      </c>
      <c r="N121">
        <v>319596</v>
      </c>
      <c r="O121">
        <v>336541</v>
      </c>
      <c r="P121">
        <v>407808</v>
      </c>
      <c r="Q121">
        <v>370133</v>
      </c>
      <c r="R121">
        <v>334075</v>
      </c>
      <c r="S121">
        <v>324647</v>
      </c>
      <c r="T121">
        <v>326375</v>
      </c>
      <c r="U121">
        <v>359690</v>
      </c>
      <c r="V121">
        <v>368382</v>
      </c>
      <c r="W121">
        <v>339581</v>
      </c>
      <c r="X121">
        <v>336566</v>
      </c>
      <c r="Y121">
        <v>377227</v>
      </c>
      <c r="Z121">
        <v>340377</v>
      </c>
      <c r="AA121">
        <v>300889</v>
      </c>
      <c r="AB121">
        <v>274739</v>
      </c>
      <c r="AC121">
        <v>263252</v>
      </c>
      <c r="AD121">
        <v>232429</v>
      </c>
      <c r="AE121">
        <v>230287</v>
      </c>
      <c r="AF121">
        <v>254322</v>
      </c>
      <c r="AG121">
        <v>311138</v>
      </c>
      <c r="AH121">
        <v>304415</v>
      </c>
      <c r="AI121">
        <v>258630</v>
      </c>
      <c r="AJ121">
        <v>200428</v>
      </c>
      <c r="AK121">
        <v>166998</v>
      </c>
      <c r="AL121">
        <v>231561</v>
      </c>
      <c r="AM121">
        <v>211046</v>
      </c>
    </row>
    <row r="122" spans="2:39">
      <c r="B122" t="s">
        <v>1203</v>
      </c>
      <c r="C122" t="s">
        <v>26</v>
      </c>
      <c r="D122">
        <v>86605</v>
      </c>
      <c r="E122">
        <v>55335</v>
      </c>
      <c r="F122">
        <v>80956</v>
      </c>
      <c r="G122">
        <v>109315</v>
      </c>
      <c r="H122">
        <v>93617</v>
      </c>
      <c r="I122">
        <v>84939</v>
      </c>
      <c r="J122">
        <v>87689</v>
      </c>
      <c r="K122">
        <v>73568</v>
      </c>
      <c r="L122">
        <v>89959</v>
      </c>
      <c r="M122">
        <v>73096</v>
      </c>
      <c r="N122">
        <v>96428</v>
      </c>
      <c r="O122">
        <v>94200</v>
      </c>
      <c r="P122">
        <v>106030</v>
      </c>
      <c r="Q122">
        <v>74037</v>
      </c>
      <c r="R122">
        <v>106370</v>
      </c>
      <c r="S122">
        <v>133681</v>
      </c>
      <c r="T122">
        <v>118877</v>
      </c>
      <c r="U122">
        <v>112867</v>
      </c>
      <c r="V122">
        <v>78074</v>
      </c>
      <c r="W122">
        <v>90854</v>
      </c>
      <c r="X122">
        <v>72790</v>
      </c>
      <c r="Y122">
        <v>73273</v>
      </c>
      <c r="Z122">
        <v>77188</v>
      </c>
      <c r="AA122">
        <v>74409</v>
      </c>
      <c r="AB122">
        <v>64963</v>
      </c>
      <c r="AC122">
        <v>33651</v>
      </c>
      <c r="AD122">
        <v>42353</v>
      </c>
      <c r="AE122">
        <v>46461</v>
      </c>
      <c r="AF122">
        <v>66711</v>
      </c>
      <c r="AG122">
        <v>93844</v>
      </c>
      <c r="AH122">
        <v>92435</v>
      </c>
      <c r="AI122">
        <v>81977</v>
      </c>
      <c r="AJ122">
        <v>73724</v>
      </c>
      <c r="AK122">
        <v>25214</v>
      </c>
      <c r="AL122">
        <v>40288</v>
      </c>
      <c r="AM122">
        <v>35244</v>
      </c>
    </row>
    <row r="123" spans="2:39">
      <c r="B123" t="s">
        <v>1204</v>
      </c>
      <c r="C123" t="s">
        <v>29</v>
      </c>
      <c r="D123">
        <v>86610</v>
      </c>
      <c r="E123">
        <v>68080</v>
      </c>
      <c r="F123">
        <v>64578</v>
      </c>
      <c r="G123">
        <v>80318</v>
      </c>
      <c r="H123">
        <v>82614</v>
      </c>
      <c r="I123">
        <v>65462</v>
      </c>
      <c r="J123">
        <v>67333</v>
      </c>
      <c r="K123">
        <v>61547</v>
      </c>
      <c r="L123">
        <v>65351</v>
      </c>
      <c r="M123">
        <v>54289</v>
      </c>
      <c r="N123">
        <v>70879</v>
      </c>
      <c r="O123">
        <v>71536</v>
      </c>
      <c r="P123">
        <v>78361</v>
      </c>
      <c r="Q123">
        <v>100590</v>
      </c>
      <c r="R123">
        <v>76415</v>
      </c>
      <c r="S123">
        <v>77197</v>
      </c>
      <c r="T123">
        <v>75925</v>
      </c>
      <c r="U123">
        <v>74348</v>
      </c>
      <c r="V123">
        <v>122300</v>
      </c>
      <c r="W123">
        <v>112304</v>
      </c>
      <c r="X123">
        <v>121454</v>
      </c>
      <c r="Y123">
        <v>123026</v>
      </c>
      <c r="Z123">
        <v>124794</v>
      </c>
      <c r="AA123">
        <v>78927</v>
      </c>
      <c r="AB123">
        <v>69710</v>
      </c>
      <c r="AC123">
        <v>62072</v>
      </c>
      <c r="AD123">
        <v>63770</v>
      </c>
      <c r="AE123">
        <v>71374</v>
      </c>
      <c r="AF123">
        <v>63902</v>
      </c>
      <c r="AG123">
        <v>66004</v>
      </c>
      <c r="AH123">
        <v>59889</v>
      </c>
      <c r="AI123">
        <v>44891</v>
      </c>
      <c r="AJ123">
        <v>20804</v>
      </c>
      <c r="AK123">
        <v>32127</v>
      </c>
      <c r="AL123">
        <v>49317</v>
      </c>
      <c r="AM123">
        <v>43502</v>
      </c>
    </row>
    <row r="124" spans="2:39">
      <c r="B124" t="s">
        <v>1205</v>
      </c>
      <c r="C124" t="s">
        <v>87</v>
      </c>
      <c r="D124">
        <v>54740</v>
      </c>
      <c r="E124">
        <v>35189</v>
      </c>
      <c r="F124">
        <v>59564</v>
      </c>
      <c r="G124">
        <v>51771</v>
      </c>
      <c r="H124">
        <v>52122</v>
      </c>
      <c r="I124">
        <v>36898</v>
      </c>
      <c r="J124">
        <v>43522</v>
      </c>
      <c r="K124">
        <v>42634</v>
      </c>
      <c r="L124">
        <v>48648</v>
      </c>
      <c r="M124">
        <v>57018</v>
      </c>
      <c r="N124">
        <v>59772</v>
      </c>
      <c r="O124">
        <v>75483</v>
      </c>
      <c r="P124">
        <v>74266</v>
      </c>
      <c r="Q124">
        <v>69309</v>
      </c>
      <c r="R124">
        <v>45996</v>
      </c>
      <c r="S124">
        <v>56616</v>
      </c>
      <c r="T124">
        <v>65877</v>
      </c>
      <c r="U124">
        <v>81961</v>
      </c>
      <c r="V124">
        <v>88461</v>
      </c>
      <c r="W124">
        <v>66265</v>
      </c>
      <c r="X124">
        <v>60844</v>
      </c>
      <c r="Y124">
        <v>88655</v>
      </c>
      <c r="Z124">
        <v>44232</v>
      </c>
      <c r="AA124">
        <v>47855</v>
      </c>
      <c r="AB124">
        <v>29022</v>
      </c>
      <c r="AC124">
        <v>89823</v>
      </c>
      <c r="AD124">
        <v>62103</v>
      </c>
      <c r="AE124">
        <v>32158</v>
      </c>
      <c r="AF124">
        <v>41501</v>
      </c>
      <c r="AG124">
        <v>69301</v>
      </c>
      <c r="AH124">
        <v>75569</v>
      </c>
      <c r="AI124">
        <v>67398</v>
      </c>
      <c r="AJ124">
        <v>49308</v>
      </c>
      <c r="AK124">
        <v>46752</v>
      </c>
      <c r="AL124">
        <v>45792</v>
      </c>
      <c r="AM124">
        <v>42420</v>
      </c>
    </row>
    <row r="125" spans="2:39">
      <c r="B125" t="s">
        <v>1206</v>
      </c>
      <c r="C125" t="s">
        <v>106</v>
      </c>
      <c r="D125">
        <v>22297</v>
      </c>
      <c r="E125">
        <v>25473</v>
      </c>
      <c r="F125">
        <v>28825</v>
      </c>
      <c r="G125">
        <v>34676</v>
      </c>
      <c r="H125">
        <v>35308</v>
      </c>
      <c r="I125">
        <v>30723</v>
      </c>
      <c r="J125">
        <v>28583</v>
      </c>
      <c r="K125">
        <v>25425</v>
      </c>
      <c r="L125">
        <v>16008</v>
      </c>
      <c r="M125">
        <v>7873</v>
      </c>
      <c r="N125">
        <v>9332</v>
      </c>
      <c r="O125">
        <v>7187</v>
      </c>
      <c r="P125">
        <v>11397</v>
      </c>
      <c r="Q125">
        <v>14381</v>
      </c>
      <c r="R125">
        <v>16635</v>
      </c>
      <c r="S125">
        <v>13708</v>
      </c>
      <c r="T125">
        <v>16858</v>
      </c>
      <c r="U125">
        <v>16796</v>
      </c>
      <c r="V125">
        <v>12646</v>
      </c>
      <c r="W125">
        <v>5872</v>
      </c>
      <c r="X125">
        <v>13651</v>
      </c>
      <c r="Y125">
        <v>10140</v>
      </c>
      <c r="Z125">
        <v>9694</v>
      </c>
      <c r="AA125">
        <v>11321</v>
      </c>
      <c r="AB125">
        <v>16023</v>
      </c>
      <c r="AC125">
        <v>3602</v>
      </c>
      <c r="AD125">
        <v>3051</v>
      </c>
      <c r="AE125">
        <v>3973</v>
      </c>
      <c r="AF125">
        <v>3983</v>
      </c>
      <c r="AG125">
        <v>6621</v>
      </c>
      <c r="AH125">
        <v>6605</v>
      </c>
      <c r="AI125">
        <v>6995</v>
      </c>
      <c r="AJ125">
        <v>5612</v>
      </c>
      <c r="AK125">
        <v>4452</v>
      </c>
      <c r="AL125">
        <v>2059</v>
      </c>
      <c r="AM125">
        <v>4874</v>
      </c>
    </row>
    <row r="126" spans="2:39">
      <c r="B126" t="s">
        <v>1207</v>
      </c>
      <c r="C126" t="s">
        <v>121</v>
      </c>
      <c r="D126">
        <v>128721</v>
      </c>
      <c r="E126">
        <v>103515</v>
      </c>
      <c r="F126">
        <v>108838</v>
      </c>
      <c r="G126">
        <v>105996</v>
      </c>
      <c r="H126">
        <v>117410</v>
      </c>
      <c r="I126">
        <v>93726</v>
      </c>
      <c r="J126">
        <v>81557</v>
      </c>
      <c r="K126">
        <v>72924</v>
      </c>
      <c r="L126">
        <v>81475</v>
      </c>
      <c r="M126">
        <v>65189</v>
      </c>
      <c r="N126">
        <v>66213</v>
      </c>
      <c r="O126">
        <v>73546</v>
      </c>
      <c r="P126">
        <v>131296</v>
      </c>
      <c r="Q126">
        <v>93815</v>
      </c>
      <c r="R126">
        <v>68093</v>
      </c>
      <c r="S126">
        <v>33824</v>
      </c>
      <c r="T126">
        <v>37893</v>
      </c>
      <c r="U126">
        <v>64457</v>
      </c>
      <c r="V126">
        <v>56308</v>
      </c>
      <c r="W126">
        <v>53887</v>
      </c>
      <c r="X126">
        <v>54029</v>
      </c>
      <c r="Y126">
        <v>66910</v>
      </c>
      <c r="Z126">
        <v>69592</v>
      </c>
      <c r="AA126">
        <v>72611</v>
      </c>
      <c r="AB126">
        <v>79606</v>
      </c>
      <c r="AC126">
        <v>63960</v>
      </c>
      <c r="AD126">
        <v>49503</v>
      </c>
      <c r="AE126">
        <v>63611</v>
      </c>
      <c r="AF126">
        <v>67769</v>
      </c>
      <c r="AG126">
        <v>65433</v>
      </c>
      <c r="AH126">
        <v>68132</v>
      </c>
      <c r="AI126">
        <v>49693</v>
      </c>
      <c r="AJ126">
        <v>42234</v>
      </c>
      <c r="AK126">
        <v>40554</v>
      </c>
      <c r="AL126">
        <v>82411</v>
      </c>
      <c r="AM126">
        <v>74649</v>
      </c>
    </row>
    <row r="127" spans="2:39">
      <c r="B127" t="s">
        <v>1208</v>
      </c>
      <c r="C127" t="s">
        <v>126</v>
      </c>
      <c r="D127">
        <v>28006</v>
      </c>
      <c r="E127">
        <v>19182</v>
      </c>
      <c r="F127">
        <v>12363</v>
      </c>
      <c r="G127">
        <v>11123</v>
      </c>
      <c r="H127">
        <v>12033</v>
      </c>
      <c r="I127">
        <v>26127</v>
      </c>
      <c r="J127">
        <v>23771</v>
      </c>
      <c r="K127">
        <v>22844</v>
      </c>
      <c r="L127">
        <v>22372</v>
      </c>
      <c r="M127">
        <v>19776</v>
      </c>
      <c r="N127">
        <v>16972</v>
      </c>
      <c r="O127">
        <v>14591</v>
      </c>
      <c r="P127">
        <v>6458</v>
      </c>
      <c r="Q127">
        <v>18000</v>
      </c>
      <c r="R127">
        <v>20568</v>
      </c>
      <c r="S127">
        <v>9621</v>
      </c>
      <c r="T127">
        <v>10946</v>
      </c>
      <c r="U127">
        <v>9261</v>
      </c>
      <c r="V127">
        <v>10593</v>
      </c>
      <c r="W127">
        <v>10398</v>
      </c>
      <c r="X127">
        <v>13799</v>
      </c>
      <c r="Y127">
        <v>15224</v>
      </c>
      <c r="Z127">
        <v>14878</v>
      </c>
      <c r="AA127">
        <v>15766</v>
      </c>
      <c r="AB127">
        <v>15416</v>
      </c>
      <c r="AC127">
        <v>10143</v>
      </c>
      <c r="AD127">
        <v>11650</v>
      </c>
      <c r="AE127">
        <v>12711</v>
      </c>
      <c r="AF127">
        <v>10456</v>
      </c>
      <c r="AG127">
        <v>9935</v>
      </c>
      <c r="AH127">
        <v>1785</v>
      </c>
      <c r="AI127">
        <v>7677</v>
      </c>
      <c r="AJ127">
        <v>8746</v>
      </c>
      <c r="AK127">
        <v>17899</v>
      </c>
      <c r="AL127">
        <v>11694</v>
      </c>
      <c r="AM127">
        <v>10357</v>
      </c>
    </row>
    <row r="128" spans="2:39">
      <c r="B128" t="s">
        <v>1209</v>
      </c>
      <c r="C128" t="s">
        <v>1323</v>
      </c>
      <c r="D128">
        <v>1210702</v>
      </c>
      <c r="E128">
        <v>1047269</v>
      </c>
      <c r="F128">
        <v>1142707</v>
      </c>
      <c r="G128">
        <v>1108096</v>
      </c>
      <c r="H128">
        <v>1231924</v>
      </c>
      <c r="I128">
        <v>1326339</v>
      </c>
      <c r="J128">
        <v>1358140</v>
      </c>
      <c r="K128">
        <v>1189078</v>
      </c>
      <c r="L128">
        <v>1242347</v>
      </c>
      <c r="M128">
        <v>1175220</v>
      </c>
      <c r="N128">
        <v>1183866</v>
      </c>
      <c r="O128">
        <v>1427588</v>
      </c>
      <c r="P128">
        <v>1440730</v>
      </c>
      <c r="Q128">
        <v>1342830</v>
      </c>
      <c r="R128">
        <v>1324803</v>
      </c>
      <c r="S128">
        <v>1312935</v>
      </c>
      <c r="T128">
        <v>1306816</v>
      </c>
      <c r="U128">
        <v>1056240</v>
      </c>
      <c r="V128">
        <v>1227782</v>
      </c>
      <c r="W128">
        <v>1406333</v>
      </c>
      <c r="X128">
        <v>1022009</v>
      </c>
      <c r="Y128">
        <v>1240086</v>
      </c>
      <c r="Z128">
        <v>1287703</v>
      </c>
      <c r="AA128">
        <v>1561277</v>
      </c>
      <c r="AB128">
        <v>1420396</v>
      </c>
      <c r="AC128">
        <v>1144926</v>
      </c>
      <c r="AD128">
        <v>1223206</v>
      </c>
      <c r="AE128">
        <v>1215528</v>
      </c>
      <c r="AF128">
        <v>1195263</v>
      </c>
      <c r="AG128">
        <v>1465006</v>
      </c>
      <c r="AH128">
        <v>1740390</v>
      </c>
      <c r="AI128">
        <v>1709167</v>
      </c>
      <c r="AJ128">
        <v>1596536</v>
      </c>
      <c r="AK128">
        <v>1548238</v>
      </c>
      <c r="AL128">
        <v>1559922</v>
      </c>
      <c r="AM128">
        <v>1454082</v>
      </c>
    </row>
    <row r="129" spans="2:39">
      <c r="B129" t="s">
        <v>1210</v>
      </c>
      <c r="C129" t="s">
        <v>37</v>
      </c>
      <c r="D129">
        <v>176947</v>
      </c>
      <c r="E129">
        <v>141414</v>
      </c>
      <c r="F129">
        <v>127267</v>
      </c>
      <c r="G129">
        <v>106447</v>
      </c>
      <c r="H129">
        <v>86536</v>
      </c>
      <c r="I129">
        <v>138438</v>
      </c>
      <c r="J129">
        <v>141136</v>
      </c>
      <c r="K129">
        <v>120118</v>
      </c>
      <c r="L129">
        <v>117126</v>
      </c>
      <c r="M129">
        <v>126696</v>
      </c>
      <c r="N129">
        <v>132466</v>
      </c>
      <c r="O129">
        <v>177790</v>
      </c>
      <c r="P129">
        <v>204872</v>
      </c>
      <c r="Q129">
        <v>146356</v>
      </c>
      <c r="R129">
        <v>110860</v>
      </c>
      <c r="S129">
        <v>143077</v>
      </c>
      <c r="T129">
        <v>114022</v>
      </c>
      <c r="U129">
        <v>74602</v>
      </c>
      <c r="V129">
        <v>117340</v>
      </c>
      <c r="W129">
        <v>225961</v>
      </c>
      <c r="X129">
        <v>59292</v>
      </c>
      <c r="Y129">
        <v>52155</v>
      </c>
      <c r="Z129">
        <v>35618</v>
      </c>
      <c r="AA129">
        <v>40116</v>
      </c>
      <c r="AB129">
        <v>51287</v>
      </c>
      <c r="AC129">
        <v>55322</v>
      </c>
      <c r="AD129">
        <v>72188</v>
      </c>
      <c r="AE129">
        <v>58526</v>
      </c>
      <c r="AF129">
        <v>63808</v>
      </c>
      <c r="AG129">
        <v>74584</v>
      </c>
      <c r="AH129">
        <v>135163</v>
      </c>
      <c r="AI129">
        <v>195632</v>
      </c>
      <c r="AJ129">
        <v>241527</v>
      </c>
      <c r="AK129">
        <v>289995</v>
      </c>
      <c r="AL129">
        <v>285185</v>
      </c>
      <c r="AM129">
        <v>266816</v>
      </c>
    </row>
    <row r="130" spans="2:39">
      <c r="B130" t="s">
        <v>1211</v>
      </c>
      <c r="C130" t="s">
        <v>40</v>
      </c>
      <c r="D130">
        <v>127576</v>
      </c>
      <c r="E130">
        <v>148817</v>
      </c>
      <c r="F130">
        <v>178528</v>
      </c>
      <c r="G130">
        <v>168108</v>
      </c>
      <c r="H130">
        <v>185097</v>
      </c>
      <c r="I130">
        <v>225525</v>
      </c>
      <c r="J130">
        <v>224544</v>
      </c>
      <c r="K130">
        <v>193917</v>
      </c>
      <c r="L130">
        <v>192713</v>
      </c>
      <c r="M130">
        <v>162321</v>
      </c>
      <c r="N130">
        <v>171125</v>
      </c>
      <c r="O130">
        <v>141093</v>
      </c>
      <c r="P130">
        <v>130281</v>
      </c>
      <c r="Q130">
        <v>105586</v>
      </c>
      <c r="R130">
        <v>68949</v>
      </c>
      <c r="S130">
        <v>84260</v>
      </c>
      <c r="T130">
        <v>79742</v>
      </c>
      <c r="U130">
        <v>24620</v>
      </c>
      <c r="V130">
        <v>88502</v>
      </c>
      <c r="W130">
        <v>105881</v>
      </c>
      <c r="X130">
        <v>85757</v>
      </c>
      <c r="Y130">
        <v>105916</v>
      </c>
      <c r="Z130">
        <v>81288</v>
      </c>
      <c r="AA130">
        <v>65820</v>
      </c>
      <c r="AB130">
        <v>51232</v>
      </c>
      <c r="AC130">
        <v>37773</v>
      </c>
      <c r="AD130">
        <v>50736</v>
      </c>
      <c r="AE130">
        <v>63437</v>
      </c>
      <c r="AF130">
        <v>68061</v>
      </c>
      <c r="AG130">
        <v>241537</v>
      </c>
      <c r="AH130">
        <v>239881</v>
      </c>
      <c r="AI130">
        <v>229301</v>
      </c>
      <c r="AJ130">
        <v>206254</v>
      </c>
      <c r="AK130">
        <v>62811</v>
      </c>
      <c r="AL130">
        <v>58738</v>
      </c>
      <c r="AM130">
        <v>59269</v>
      </c>
    </row>
    <row r="131" spans="2:39">
      <c r="B131" t="s">
        <v>1212</v>
      </c>
      <c r="C131" t="s">
        <v>1</v>
      </c>
      <c r="D131">
        <v>42357</v>
      </c>
      <c r="E131">
        <v>33276</v>
      </c>
      <c r="F131">
        <v>40004</v>
      </c>
      <c r="G131">
        <v>38202</v>
      </c>
      <c r="H131">
        <v>35603</v>
      </c>
      <c r="I131">
        <v>33695</v>
      </c>
      <c r="J131">
        <v>26760</v>
      </c>
      <c r="K131">
        <v>29869</v>
      </c>
      <c r="L131">
        <v>34501</v>
      </c>
      <c r="M131">
        <v>53506</v>
      </c>
      <c r="N131">
        <v>52095</v>
      </c>
      <c r="O131">
        <v>58777</v>
      </c>
      <c r="P131">
        <v>67532</v>
      </c>
      <c r="Q131">
        <v>52827</v>
      </c>
      <c r="R131">
        <v>48021</v>
      </c>
      <c r="S131">
        <v>43678</v>
      </c>
      <c r="T131">
        <v>27296</v>
      </c>
      <c r="U131">
        <v>15577</v>
      </c>
      <c r="V131">
        <v>22255</v>
      </c>
      <c r="W131">
        <v>41913</v>
      </c>
      <c r="X131">
        <v>44488</v>
      </c>
      <c r="Y131">
        <v>45513</v>
      </c>
      <c r="Z131">
        <v>38227</v>
      </c>
      <c r="AA131">
        <v>58640</v>
      </c>
      <c r="AB131">
        <v>62458</v>
      </c>
      <c r="AC131">
        <v>40494</v>
      </c>
      <c r="AD131">
        <v>41663</v>
      </c>
      <c r="AE131">
        <v>36136</v>
      </c>
      <c r="AF131">
        <v>30156</v>
      </c>
      <c r="AG131">
        <v>31420</v>
      </c>
      <c r="AH131">
        <v>42585</v>
      </c>
      <c r="AI131">
        <v>36267</v>
      </c>
      <c r="AJ131">
        <v>35373</v>
      </c>
      <c r="AK131">
        <v>40573</v>
      </c>
      <c r="AL131">
        <v>37488</v>
      </c>
      <c r="AM131">
        <v>28977</v>
      </c>
    </row>
    <row r="132" spans="2:39">
      <c r="B132" t="s">
        <v>1213</v>
      </c>
      <c r="C132" t="s">
        <v>44</v>
      </c>
      <c r="D132">
        <v>149041</v>
      </c>
      <c r="E132">
        <v>145359</v>
      </c>
      <c r="F132">
        <v>122200</v>
      </c>
      <c r="G132">
        <v>134240</v>
      </c>
      <c r="H132">
        <v>143757</v>
      </c>
      <c r="I132">
        <v>168700</v>
      </c>
      <c r="J132">
        <v>192893</v>
      </c>
      <c r="K132">
        <v>167798</v>
      </c>
      <c r="L132">
        <v>145012</v>
      </c>
      <c r="M132">
        <v>118548</v>
      </c>
      <c r="N132">
        <v>103883</v>
      </c>
      <c r="O132">
        <v>215698</v>
      </c>
      <c r="P132">
        <v>124233</v>
      </c>
      <c r="Q132">
        <v>88792</v>
      </c>
      <c r="R132">
        <v>80810</v>
      </c>
      <c r="S132">
        <v>71446</v>
      </c>
      <c r="T132">
        <v>56907</v>
      </c>
      <c r="U132">
        <v>36127</v>
      </c>
      <c r="V132">
        <v>72082</v>
      </c>
      <c r="W132">
        <v>85755</v>
      </c>
      <c r="X132">
        <v>49475</v>
      </c>
      <c r="Y132">
        <v>116031</v>
      </c>
      <c r="Z132">
        <v>95182</v>
      </c>
      <c r="AA132">
        <v>92323</v>
      </c>
      <c r="AB132">
        <v>129141</v>
      </c>
      <c r="AC132">
        <v>147106</v>
      </c>
      <c r="AD132">
        <v>78143</v>
      </c>
      <c r="AE132">
        <v>80404</v>
      </c>
      <c r="AF132">
        <v>99475</v>
      </c>
      <c r="AG132">
        <v>213599</v>
      </c>
      <c r="AH132">
        <v>283242</v>
      </c>
      <c r="AI132">
        <v>210187</v>
      </c>
      <c r="AJ132">
        <v>193099</v>
      </c>
      <c r="AK132">
        <v>244700</v>
      </c>
      <c r="AL132">
        <v>229330</v>
      </c>
      <c r="AM132">
        <v>217714</v>
      </c>
    </row>
    <row r="133" spans="2:39">
      <c r="B133" t="s">
        <v>1214</v>
      </c>
      <c r="C133" t="s">
        <v>47</v>
      </c>
      <c r="D133">
        <v>96119</v>
      </c>
      <c r="E133">
        <v>89751</v>
      </c>
      <c r="F133">
        <v>91729</v>
      </c>
      <c r="G133">
        <v>110530</v>
      </c>
      <c r="H133">
        <v>116399</v>
      </c>
      <c r="I133">
        <v>115661</v>
      </c>
      <c r="J133">
        <v>118577</v>
      </c>
      <c r="K133">
        <v>101029</v>
      </c>
      <c r="L133">
        <v>97574</v>
      </c>
      <c r="M133">
        <v>95886</v>
      </c>
      <c r="N133">
        <v>103466</v>
      </c>
      <c r="O133">
        <v>113285</v>
      </c>
      <c r="P133">
        <v>106426</v>
      </c>
      <c r="Q133">
        <v>97458</v>
      </c>
      <c r="R133">
        <v>102663</v>
      </c>
      <c r="S133">
        <v>114757</v>
      </c>
      <c r="T133">
        <v>108346</v>
      </c>
      <c r="U133">
        <v>100219</v>
      </c>
      <c r="V133">
        <v>101007</v>
      </c>
      <c r="W133">
        <v>99327</v>
      </c>
      <c r="X133">
        <v>85954</v>
      </c>
      <c r="Y133">
        <v>102401</v>
      </c>
      <c r="Z133">
        <v>109949</v>
      </c>
      <c r="AA133">
        <v>170042</v>
      </c>
      <c r="AB133">
        <v>94124</v>
      </c>
      <c r="AC133">
        <v>48002</v>
      </c>
      <c r="AD133">
        <v>42101</v>
      </c>
      <c r="AE133">
        <v>67347</v>
      </c>
      <c r="AF133">
        <v>61840</v>
      </c>
      <c r="AG133">
        <v>74291</v>
      </c>
      <c r="AH133">
        <v>93501</v>
      </c>
      <c r="AI133">
        <v>91475</v>
      </c>
      <c r="AJ133">
        <v>97146</v>
      </c>
      <c r="AK133">
        <v>79424</v>
      </c>
      <c r="AL133">
        <v>92558</v>
      </c>
      <c r="AM133">
        <v>76599</v>
      </c>
    </row>
    <row r="134" spans="2:39">
      <c r="B134" t="s">
        <v>1215</v>
      </c>
      <c r="C134" t="s">
        <v>60</v>
      </c>
      <c r="D134">
        <v>36839</v>
      </c>
      <c r="E134">
        <v>37170</v>
      </c>
      <c r="F134">
        <v>42215</v>
      </c>
      <c r="G134">
        <v>46569</v>
      </c>
      <c r="H134">
        <v>41372</v>
      </c>
      <c r="I134">
        <v>42376</v>
      </c>
      <c r="J134">
        <v>39027</v>
      </c>
      <c r="K134">
        <v>35099</v>
      </c>
      <c r="L134">
        <v>32927</v>
      </c>
      <c r="M134">
        <v>37968</v>
      </c>
      <c r="N134">
        <v>53554</v>
      </c>
      <c r="O134">
        <v>60488</v>
      </c>
      <c r="P134">
        <v>44511</v>
      </c>
      <c r="Q134">
        <v>47775</v>
      </c>
      <c r="R134">
        <v>55047</v>
      </c>
      <c r="S134">
        <v>55112</v>
      </c>
      <c r="T134">
        <v>46642</v>
      </c>
      <c r="U134">
        <v>10455</v>
      </c>
      <c r="V134">
        <v>26776</v>
      </c>
      <c r="W134">
        <v>15465</v>
      </c>
      <c r="X134">
        <v>20607</v>
      </c>
      <c r="Y134">
        <v>19894</v>
      </c>
      <c r="Z134">
        <v>31431</v>
      </c>
      <c r="AA134">
        <v>49528</v>
      </c>
      <c r="AB134">
        <v>41887</v>
      </c>
      <c r="AC134">
        <v>25920</v>
      </c>
      <c r="AD134">
        <v>18376</v>
      </c>
      <c r="AE134">
        <v>10330</v>
      </c>
      <c r="AF134">
        <v>13352</v>
      </c>
      <c r="AG134">
        <v>32126</v>
      </c>
      <c r="AH134">
        <v>31665</v>
      </c>
      <c r="AI134">
        <v>27007</v>
      </c>
      <c r="AJ134">
        <v>19272</v>
      </c>
      <c r="AK134">
        <v>11948</v>
      </c>
      <c r="AL134">
        <v>12752</v>
      </c>
      <c r="AM134">
        <v>12541</v>
      </c>
    </row>
    <row r="135" spans="2:39">
      <c r="B135" t="s">
        <v>1216</v>
      </c>
      <c r="C135" t="s">
        <v>63</v>
      </c>
      <c r="D135">
        <v>38601</v>
      </c>
      <c r="E135">
        <v>32401</v>
      </c>
      <c r="F135">
        <v>44810</v>
      </c>
      <c r="G135">
        <v>36968</v>
      </c>
      <c r="H135">
        <v>40808</v>
      </c>
      <c r="I135">
        <v>39159</v>
      </c>
      <c r="J135">
        <v>61002</v>
      </c>
      <c r="K135">
        <v>68211</v>
      </c>
      <c r="L135">
        <v>117065</v>
      </c>
      <c r="M135">
        <v>105611</v>
      </c>
      <c r="N135">
        <v>116168</v>
      </c>
      <c r="O135">
        <v>111512</v>
      </c>
      <c r="P135">
        <v>73042</v>
      </c>
      <c r="Q135">
        <v>72781</v>
      </c>
      <c r="R135">
        <v>96950</v>
      </c>
      <c r="S135">
        <v>70984</v>
      </c>
      <c r="T135">
        <v>66504</v>
      </c>
      <c r="U135">
        <v>54015</v>
      </c>
      <c r="V135">
        <v>58524</v>
      </c>
      <c r="W135">
        <v>61095</v>
      </c>
      <c r="X135">
        <v>59387</v>
      </c>
      <c r="Y135">
        <v>70019</v>
      </c>
      <c r="Z135">
        <v>66228</v>
      </c>
      <c r="AA135">
        <v>123390</v>
      </c>
      <c r="AB135">
        <v>78651</v>
      </c>
      <c r="AC135">
        <v>39188</v>
      </c>
      <c r="AD135">
        <v>47567</v>
      </c>
      <c r="AE135">
        <v>61340</v>
      </c>
      <c r="AF135">
        <v>92275</v>
      </c>
      <c r="AG135">
        <v>92269</v>
      </c>
      <c r="AH135">
        <v>92536</v>
      </c>
      <c r="AI135">
        <v>79990</v>
      </c>
      <c r="AJ135">
        <v>69054</v>
      </c>
      <c r="AK135">
        <v>69773</v>
      </c>
      <c r="AL135">
        <v>66428</v>
      </c>
      <c r="AM135">
        <v>72231</v>
      </c>
    </row>
    <row r="136" spans="2:39">
      <c r="B136" t="s">
        <v>1217</v>
      </c>
      <c r="C136" t="s">
        <v>67</v>
      </c>
      <c r="D136">
        <v>67455</v>
      </c>
      <c r="E136">
        <v>40982</v>
      </c>
      <c r="F136">
        <v>32059</v>
      </c>
      <c r="G136">
        <v>27449</v>
      </c>
      <c r="H136">
        <v>33649</v>
      </c>
      <c r="I136">
        <v>34624</v>
      </c>
      <c r="J136">
        <v>25864</v>
      </c>
      <c r="K136">
        <v>24418</v>
      </c>
      <c r="L136">
        <v>16294</v>
      </c>
      <c r="M136">
        <v>16209</v>
      </c>
      <c r="N136">
        <v>15279</v>
      </c>
      <c r="O136">
        <v>20728</v>
      </c>
      <c r="P136">
        <v>23245</v>
      </c>
      <c r="Q136">
        <v>26641</v>
      </c>
      <c r="R136">
        <v>30118</v>
      </c>
      <c r="S136">
        <v>30656</v>
      </c>
      <c r="T136">
        <v>31795</v>
      </c>
      <c r="U136">
        <v>23745</v>
      </c>
      <c r="V136">
        <v>22439</v>
      </c>
      <c r="W136">
        <v>54960</v>
      </c>
      <c r="X136">
        <v>47388</v>
      </c>
      <c r="Y136">
        <v>41799</v>
      </c>
      <c r="Z136">
        <v>32475</v>
      </c>
      <c r="AA136">
        <v>27467</v>
      </c>
      <c r="AB136">
        <v>13281</v>
      </c>
      <c r="AC136">
        <v>19765</v>
      </c>
      <c r="AD136">
        <v>36396</v>
      </c>
      <c r="AE136">
        <v>51179</v>
      </c>
      <c r="AF136">
        <v>44914</v>
      </c>
      <c r="AG136">
        <v>55421</v>
      </c>
      <c r="AH136">
        <v>67794</v>
      </c>
      <c r="AI136">
        <v>57578</v>
      </c>
      <c r="AJ136">
        <v>57184</v>
      </c>
      <c r="AK136">
        <v>61261</v>
      </c>
      <c r="AL136">
        <v>66103</v>
      </c>
      <c r="AM136">
        <v>72018</v>
      </c>
    </row>
    <row r="137" spans="2:39">
      <c r="B137" t="s">
        <v>1218</v>
      </c>
      <c r="C137" t="s">
        <v>73</v>
      </c>
      <c r="D137">
        <v>92512</v>
      </c>
      <c r="E137">
        <v>89555</v>
      </c>
      <c r="F137">
        <v>100936</v>
      </c>
      <c r="G137">
        <v>114566</v>
      </c>
      <c r="H137">
        <v>154686</v>
      </c>
      <c r="I137">
        <v>121912</v>
      </c>
      <c r="J137">
        <v>107399</v>
      </c>
      <c r="K137">
        <v>112358</v>
      </c>
      <c r="L137">
        <v>126990</v>
      </c>
      <c r="M137">
        <v>107504</v>
      </c>
      <c r="N137">
        <v>100192</v>
      </c>
      <c r="O137">
        <v>108815</v>
      </c>
      <c r="P137">
        <v>169069</v>
      </c>
      <c r="Q137">
        <v>197184</v>
      </c>
      <c r="R137">
        <v>220015</v>
      </c>
      <c r="S137">
        <v>222721</v>
      </c>
      <c r="T137">
        <v>75165</v>
      </c>
      <c r="U137">
        <v>2525</v>
      </c>
      <c r="V137">
        <v>2781</v>
      </c>
      <c r="W137">
        <v>42528</v>
      </c>
      <c r="X137">
        <v>40805</v>
      </c>
      <c r="Y137">
        <v>45671</v>
      </c>
      <c r="Z137">
        <v>39742</v>
      </c>
      <c r="AA137">
        <v>12732</v>
      </c>
      <c r="AB137">
        <v>27507</v>
      </c>
      <c r="AC137">
        <v>75064</v>
      </c>
      <c r="AD137">
        <v>214176</v>
      </c>
      <c r="AE137">
        <v>181421</v>
      </c>
      <c r="AF137">
        <v>166060</v>
      </c>
      <c r="AG137">
        <v>146074</v>
      </c>
      <c r="AH137">
        <v>147023</v>
      </c>
      <c r="AI137">
        <v>163084</v>
      </c>
      <c r="AJ137">
        <v>138667</v>
      </c>
      <c r="AK137">
        <v>152262</v>
      </c>
      <c r="AL137">
        <v>171879</v>
      </c>
      <c r="AM137">
        <v>161977</v>
      </c>
    </row>
    <row r="138" spans="2:39">
      <c r="B138" t="s">
        <v>1219</v>
      </c>
      <c r="C138" t="s">
        <v>90</v>
      </c>
      <c r="D138">
        <v>39335</v>
      </c>
      <c r="E138">
        <v>27932</v>
      </c>
      <c r="F138">
        <v>30165</v>
      </c>
      <c r="G138">
        <v>33652</v>
      </c>
      <c r="H138">
        <v>37673</v>
      </c>
      <c r="I138">
        <v>36188</v>
      </c>
      <c r="J138">
        <v>37211</v>
      </c>
      <c r="K138">
        <v>39764</v>
      </c>
      <c r="L138">
        <v>38901</v>
      </c>
      <c r="M138">
        <v>40355</v>
      </c>
      <c r="N138">
        <v>42169</v>
      </c>
      <c r="O138">
        <v>44827</v>
      </c>
      <c r="P138">
        <v>47410</v>
      </c>
      <c r="Q138">
        <v>45708</v>
      </c>
      <c r="R138">
        <v>19930</v>
      </c>
      <c r="S138">
        <v>52666</v>
      </c>
      <c r="T138">
        <v>40943</v>
      </c>
      <c r="U138">
        <v>47024</v>
      </c>
      <c r="V138">
        <v>51746</v>
      </c>
      <c r="W138">
        <v>51041</v>
      </c>
      <c r="X138">
        <v>54422</v>
      </c>
      <c r="Y138">
        <v>58741</v>
      </c>
      <c r="Z138">
        <v>57778</v>
      </c>
      <c r="AA138">
        <v>124832</v>
      </c>
      <c r="AB138">
        <v>58667</v>
      </c>
      <c r="AC138">
        <v>12849</v>
      </c>
      <c r="AD138">
        <v>8983</v>
      </c>
      <c r="AE138">
        <v>9839</v>
      </c>
      <c r="AF138">
        <v>43907</v>
      </c>
      <c r="AG138">
        <v>50851</v>
      </c>
      <c r="AH138">
        <v>66307</v>
      </c>
      <c r="AI138">
        <v>74479</v>
      </c>
      <c r="AJ138">
        <v>78152</v>
      </c>
      <c r="AK138">
        <v>103277</v>
      </c>
      <c r="AL138">
        <v>116985</v>
      </c>
      <c r="AM138">
        <v>100064</v>
      </c>
    </row>
    <row r="139" spans="2:39">
      <c r="B139" t="s">
        <v>1220</v>
      </c>
      <c r="C139" t="s">
        <v>93</v>
      </c>
      <c r="D139">
        <v>145334</v>
      </c>
      <c r="E139">
        <v>91331</v>
      </c>
      <c r="F139">
        <v>136815</v>
      </c>
      <c r="G139">
        <v>123495</v>
      </c>
      <c r="H139">
        <v>144208</v>
      </c>
      <c r="I139">
        <v>122714</v>
      </c>
      <c r="J139">
        <v>115248</v>
      </c>
      <c r="K139">
        <v>96968</v>
      </c>
      <c r="L139">
        <v>122584</v>
      </c>
      <c r="M139">
        <v>122725</v>
      </c>
      <c r="N139">
        <v>127646</v>
      </c>
      <c r="O139">
        <v>127304</v>
      </c>
      <c r="P139">
        <v>137926</v>
      </c>
      <c r="Q139">
        <v>161957</v>
      </c>
      <c r="R139">
        <v>147847</v>
      </c>
      <c r="S139">
        <v>93521</v>
      </c>
      <c r="T139">
        <v>158541</v>
      </c>
      <c r="U139">
        <v>168639</v>
      </c>
      <c r="V139">
        <v>185793</v>
      </c>
      <c r="W139">
        <v>206449</v>
      </c>
      <c r="X139">
        <v>223369</v>
      </c>
      <c r="Y139">
        <v>189158</v>
      </c>
      <c r="Z139">
        <v>244366</v>
      </c>
      <c r="AA139">
        <v>333069</v>
      </c>
      <c r="AB139">
        <v>316926</v>
      </c>
      <c r="AC139">
        <v>206134</v>
      </c>
      <c r="AD139">
        <v>179048</v>
      </c>
      <c r="AE139">
        <v>203135</v>
      </c>
      <c r="AF139">
        <v>175258</v>
      </c>
      <c r="AG139">
        <v>197841</v>
      </c>
      <c r="AH139">
        <v>205319</v>
      </c>
      <c r="AI139">
        <v>188124</v>
      </c>
      <c r="AJ139">
        <v>162244</v>
      </c>
      <c r="AK139">
        <v>141341</v>
      </c>
      <c r="AL139">
        <v>127585</v>
      </c>
      <c r="AM139">
        <v>115846</v>
      </c>
    </row>
    <row r="140" spans="2:39">
      <c r="B140" t="s">
        <v>1221</v>
      </c>
      <c r="C140" t="s">
        <v>95</v>
      </c>
      <c r="D140">
        <v>45552</v>
      </c>
      <c r="E140">
        <v>48460</v>
      </c>
      <c r="F140">
        <v>46521</v>
      </c>
      <c r="G140">
        <v>50253</v>
      </c>
      <c r="H140">
        <v>63462</v>
      </c>
      <c r="I140">
        <v>77737</v>
      </c>
      <c r="J140">
        <v>104426</v>
      </c>
      <c r="K140">
        <v>85530</v>
      </c>
      <c r="L140">
        <v>101745</v>
      </c>
      <c r="M140">
        <v>112485</v>
      </c>
      <c r="N140">
        <v>84693</v>
      </c>
      <c r="O140">
        <v>97374</v>
      </c>
      <c r="P140">
        <v>155215</v>
      </c>
      <c r="Q140">
        <v>169752</v>
      </c>
      <c r="R140">
        <v>208606</v>
      </c>
      <c r="S140">
        <v>218497</v>
      </c>
      <c r="T140">
        <v>351994</v>
      </c>
      <c r="U140">
        <v>355803</v>
      </c>
      <c r="V140">
        <v>342948</v>
      </c>
      <c r="W140">
        <v>295345</v>
      </c>
      <c r="X140">
        <v>148118</v>
      </c>
      <c r="Y140">
        <v>280380</v>
      </c>
      <c r="Z140">
        <v>351740</v>
      </c>
      <c r="AA140">
        <v>348832</v>
      </c>
      <c r="AB140">
        <v>395252</v>
      </c>
      <c r="AC140">
        <v>352301</v>
      </c>
      <c r="AD140">
        <v>349077</v>
      </c>
      <c r="AE140">
        <v>313806</v>
      </c>
      <c r="AF140">
        <v>245376</v>
      </c>
      <c r="AG140">
        <v>142060</v>
      </c>
      <c r="AH140">
        <v>213859</v>
      </c>
      <c r="AI140">
        <v>243963</v>
      </c>
      <c r="AJ140">
        <v>209840</v>
      </c>
      <c r="AK140">
        <v>219840</v>
      </c>
      <c r="AL140">
        <v>192058</v>
      </c>
      <c r="AM140">
        <v>159192</v>
      </c>
    </row>
    <row r="141" spans="2:39">
      <c r="B141" t="s">
        <v>1222</v>
      </c>
      <c r="C141" t="s">
        <v>109</v>
      </c>
      <c r="D141">
        <v>4358</v>
      </c>
      <c r="E141">
        <v>372</v>
      </c>
      <c r="F141">
        <v>386</v>
      </c>
      <c r="G141">
        <v>1533</v>
      </c>
      <c r="H141">
        <v>1678</v>
      </c>
      <c r="I141">
        <v>2357</v>
      </c>
      <c r="J141">
        <v>2401</v>
      </c>
      <c r="K141">
        <v>4546</v>
      </c>
      <c r="L141">
        <v>4378</v>
      </c>
      <c r="M141">
        <v>4190</v>
      </c>
      <c r="N141">
        <v>4780</v>
      </c>
      <c r="O141">
        <v>4662</v>
      </c>
      <c r="P141">
        <v>1996</v>
      </c>
      <c r="Q141">
        <v>1859</v>
      </c>
      <c r="R141">
        <v>1351</v>
      </c>
      <c r="S141">
        <v>5253</v>
      </c>
      <c r="T141">
        <v>4400</v>
      </c>
      <c r="U141">
        <v>5085</v>
      </c>
      <c r="V141">
        <v>4792</v>
      </c>
      <c r="W141">
        <v>4547</v>
      </c>
      <c r="X141">
        <v>4843</v>
      </c>
      <c r="Y141">
        <v>4585</v>
      </c>
      <c r="Z141">
        <v>5149</v>
      </c>
      <c r="AA141">
        <v>8572</v>
      </c>
      <c r="AB141">
        <v>10024</v>
      </c>
      <c r="AC141">
        <v>5730</v>
      </c>
      <c r="AD141">
        <v>5860</v>
      </c>
      <c r="AE141">
        <v>7182</v>
      </c>
      <c r="AF141">
        <v>10826</v>
      </c>
      <c r="AG141">
        <v>9192</v>
      </c>
      <c r="AH141">
        <v>7543</v>
      </c>
      <c r="AI141">
        <v>11697</v>
      </c>
      <c r="AJ141">
        <v>5887</v>
      </c>
      <c r="AK141">
        <v>3517</v>
      </c>
      <c r="AL141">
        <v>10347</v>
      </c>
      <c r="AM141">
        <v>9708</v>
      </c>
    </row>
    <row r="142" spans="2:39">
      <c r="B142" t="s">
        <v>1223</v>
      </c>
      <c r="C142" t="s">
        <v>112</v>
      </c>
      <c r="D142">
        <v>130640</v>
      </c>
      <c r="E142">
        <v>79962</v>
      </c>
      <c r="F142">
        <v>108633</v>
      </c>
      <c r="G142">
        <v>80618</v>
      </c>
      <c r="H142">
        <v>89022</v>
      </c>
      <c r="I142">
        <v>61730</v>
      </c>
      <c r="J142">
        <v>67077</v>
      </c>
      <c r="K142">
        <v>71537</v>
      </c>
      <c r="L142">
        <v>71814</v>
      </c>
      <c r="M142">
        <v>50398</v>
      </c>
      <c r="N142">
        <v>28241</v>
      </c>
      <c r="O142">
        <v>92764</v>
      </c>
      <c r="P142">
        <v>98703</v>
      </c>
      <c r="Q142">
        <v>87696</v>
      </c>
      <c r="R142">
        <v>101523</v>
      </c>
      <c r="S142">
        <v>51130</v>
      </c>
      <c r="T142">
        <v>87416</v>
      </c>
      <c r="U142">
        <v>91736</v>
      </c>
      <c r="V142">
        <v>90602</v>
      </c>
      <c r="W142">
        <v>78685</v>
      </c>
      <c r="X142">
        <v>65590</v>
      </c>
      <c r="Y142">
        <v>76857</v>
      </c>
      <c r="Z142">
        <v>73026</v>
      </c>
      <c r="AA142">
        <v>76692</v>
      </c>
      <c r="AB142">
        <v>41676</v>
      </c>
      <c r="AC142">
        <v>53391</v>
      </c>
      <c r="AD142">
        <v>54332</v>
      </c>
      <c r="AE142">
        <v>58125</v>
      </c>
      <c r="AF142">
        <v>52522</v>
      </c>
      <c r="AG142">
        <v>70635</v>
      </c>
      <c r="AH142">
        <v>73438</v>
      </c>
      <c r="AI142">
        <v>58622</v>
      </c>
      <c r="AJ142">
        <v>50862</v>
      </c>
      <c r="AK142">
        <v>41404</v>
      </c>
      <c r="AL142">
        <v>60460</v>
      </c>
      <c r="AM142">
        <v>66655</v>
      </c>
    </row>
    <row r="143" spans="2:39">
      <c r="B143" t="s">
        <v>1224</v>
      </c>
      <c r="C143" t="s">
        <v>129</v>
      </c>
      <c r="D143">
        <v>18036</v>
      </c>
      <c r="E143">
        <v>40486</v>
      </c>
      <c r="F143">
        <v>40440</v>
      </c>
      <c r="G143">
        <v>35465</v>
      </c>
      <c r="H143">
        <v>57973</v>
      </c>
      <c r="I143">
        <v>105521</v>
      </c>
      <c r="J143">
        <v>94575</v>
      </c>
      <c r="K143">
        <v>37919</v>
      </c>
      <c r="L143">
        <v>22722</v>
      </c>
      <c r="M143">
        <v>20819</v>
      </c>
      <c r="N143">
        <v>48110</v>
      </c>
      <c r="O143">
        <v>52470</v>
      </c>
      <c r="P143">
        <v>56267</v>
      </c>
      <c r="Q143">
        <v>40457</v>
      </c>
      <c r="R143">
        <v>32115</v>
      </c>
      <c r="S143">
        <v>55177</v>
      </c>
      <c r="T143">
        <v>57103</v>
      </c>
      <c r="U143">
        <v>46068</v>
      </c>
      <c r="V143">
        <v>40196</v>
      </c>
      <c r="W143">
        <v>37379</v>
      </c>
      <c r="X143">
        <v>32513</v>
      </c>
      <c r="Y143">
        <v>30966</v>
      </c>
      <c r="Z143">
        <v>25505</v>
      </c>
      <c r="AA143">
        <v>29222</v>
      </c>
      <c r="AB143">
        <v>48285</v>
      </c>
      <c r="AC143">
        <v>25886</v>
      </c>
      <c r="AD143">
        <v>24559</v>
      </c>
      <c r="AE143">
        <v>13321</v>
      </c>
      <c r="AF143">
        <v>27434</v>
      </c>
      <c r="AG143">
        <v>33106</v>
      </c>
      <c r="AH143">
        <v>40534</v>
      </c>
      <c r="AI143">
        <v>41762</v>
      </c>
      <c r="AJ143">
        <v>31974</v>
      </c>
      <c r="AK143">
        <v>26114</v>
      </c>
      <c r="AL143">
        <v>32025</v>
      </c>
      <c r="AM143">
        <v>34475</v>
      </c>
    </row>
    <row r="144" spans="2:39">
      <c r="B144" t="s">
        <v>1225</v>
      </c>
      <c r="C144" t="s">
        <v>1324</v>
      </c>
      <c r="D144">
        <v>534890</v>
      </c>
      <c r="E144">
        <v>528242</v>
      </c>
      <c r="F144">
        <v>522889</v>
      </c>
      <c r="G144">
        <v>525909</v>
      </c>
      <c r="H144">
        <v>567356</v>
      </c>
      <c r="I144">
        <v>636216</v>
      </c>
      <c r="J144">
        <v>565436</v>
      </c>
      <c r="K144">
        <v>547940</v>
      </c>
      <c r="L144">
        <v>667178</v>
      </c>
      <c r="M144">
        <v>690321</v>
      </c>
      <c r="N144">
        <v>671931</v>
      </c>
      <c r="O144">
        <v>666829</v>
      </c>
      <c r="P144">
        <v>653208</v>
      </c>
      <c r="Q144">
        <v>680361</v>
      </c>
      <c r="R144">
        <v>676222</v>
      </c>
      <c r="S144">
        <v>732550</v>
      </c>
      <c r="T144">
        <v>665606</v>
      </c>
      <c r="U144">
        <v>758918</v>
      </c>
      <c r="V144">
        <v>762793</v>
      </c>
      <c r="W144">
        <v>963668</v>
      </c>
      <c r="X144">
        <v>757761</v>
      </c>
      <c r="Y144">
        <v>759524</v>
      </c>
      <c r="Z144">
        <v>869119</v>
      </c>
      <c r="AA144">
        <v>699882</v>
      </c>
      <c r="AB144">
        <v>631796</v>
      </c>
      <c r="AC144">
        <v>542036</v>
      </c>
      <c r="AD144">
        <v>573037</v>
      </c>
      <c r="AE144">
        <v>694053</v>
      </c>
      <c r="AF144">
        <v>729109</v>
      </c>
      <c r="AG144">
        <v>737544</v>
      </c>
      <c r="AH144">
        <v>753967</v>
      </c>
      <c r="AI144">
        <v>824003</v>
      </c>
      <c r="AJ144">
        <v>825397</v>
      </c>
      <c r="AK144">
        <v>875618</v>
      </c>
      <c r="AL144">
        <v>986365</v>
      </c>
      <c r="AM144">
        <v>970875</v>
      </c>
    </row>
    <row r="145" spans="2:39">
      <c r="B145" t="s">
        <v>1226</v>
      </c>
      <c r="C145" t="s">
        <v>3</v>
      </c>
      <c r="D145">
        <v>65496</v>
      </c>
      <c r="E145">
        <v>62788</v>
      </c>
      <c r="F145">
        <v>61143</v>
      </c>
      <c r="G145">
        <v>62627</v>
      </c>
      <c r="H145">
        <v>63273</v>
      </c>
      <c r="I145">
        <v>66745</v>
      </c>
      <c r="J145">
        <v>60839</v>
      </c>
      <c r="K145">
        <v>56905</v>
      </c>
      <c r="L145">
        <v>55458</v>
      </c>
      <c r="M145">
        <v>50660</v>
      </c>
      <c r="N145">
        <v>56715</v>
      </c>
      <c r="O145">
        <v>52669</v>
      </c>
      <c r="P145">
        <v>52942</v>
      </c>
      <c r="Q145">
        <v>49779</v>
      </c>
      <c r="R145">
        <v>43176</v>
      </c>
      <c r="S145">
        <v>45576</v>
      </c>
      <c r="T145">
        <v>46492</v>
      </c>
      <c r="U145">
        <v>47925</v>
      </c>
      <c r="V145">
        <v>53202</v>
      </c>
      <c r="W145">
        <v>51997</v>
      </c>
      <c r="X145">
        <v>56889</v>
      </c>
      <c r="Y145">
        <v>55531</v>
      </c>
      <c r="Z145">
        <v>62089</v>
      </c>
      <c r="AA145">
        <v>59852</v>
      </c>
      <c r="AB145">
        <v>42588</v>
      </c>
      <c r="AC145">
        <v>44546</v>
      </c>
      <c r="AD145">
        <v>42465</v>
      </c>
      <c r="AE145">
        <v>97177</v>
      </c>
      <c r="AF145">
        <v>125439</v>
      </c>
      <c r="AG145">
        <v>63570</v>
      </c>
      <c r="AH145">
        <v>56873</v>
      </c>
      <c r="AI145">
        <v>71808</v>
      </c>
      <c r="AJ145">
        <v>64216</v>
      </c>
      <c r="AK145">
        <v>70239</v>
      </c>
      <c r="AL145">
        <v>63565</v>
      </c>
      <c r="AM145">
        <v>69460</v>
      </c>
    </row>
    <row r="146" spans="2:39">
      <c r="B146" t="s">
        <v>1227</v>
      </c>
      <c r="C146" t="s">
        <v>12</v>
      </c>
      <c r="D146">
        <v>22603</v>
      </c>
      <c r="E146">
        <v>20912</v>
      </c>
      <c r="F146">
        <v>26211</v>
      </c>
      <c r="G146">
        <v>26364</v>
      </c>
      <c r="H146">
        <v>20730</v>
      </c>
      <c r="I146">
        <v>34945</v>
      </c>
      <c r="J146">
        <v>35012</v>
      </c>
      <c r="K146">
        <v>35047</v>
      </c>
      <c r="L146">
        <v>28607</v>
      </c>
      <c r="M146">
        <v>39035</v>
      </c>
      <c r="N146">
        <v>65831</v>
      </c>
      <c r="O146">
        <v>62499</v>
      </c>
      <c r="P146">
        <v>67559</v>
      </c>
      <c r="Q146">
        <v>54161</v>
      </c>
      <c r="R146">
        <v>62776</v>
      </c>
      <c r="S146">
        <v>50893</v>
      </c>
      <c r="T146">
        <v>44058</v>
      </c>
      <c r="U146">
        <v>84949</v>
      </c>
      <c r="V146">
        <v>114146</v>
      </c>
      <c r="W146">
        <v>118065</v>
      </c>
      <c r="X146">
        <v>78238</v>
      </c>
      <c r="Y146">
        <v>48757</v>
      </c>
      <c r="Z146">
        <v>22469</v>
      </c>
      <c r="AA146">
        <v>20237</v>
      </c>
      <c r="AB146">
        <v>27693</v>
      </c>
      <c r="AC146">
        <v>25148</v>
      </c>
      <c r="AD146">
        <v>18302</v>
      </c>
      <c r="AE146">
        <v>26907</v>
      </c>
      <c r="AF146">
        <v>43494</v>
      </c>
      <c r="AG146">
        <v>58480</v>
      </c>
      <c r="AH146">
        <v>29796</v>
      </c>
      <c r="AI146">
        <v>27197</v>
      </c>
      <c r="AJ146">
        <v>23820</v>
      </c>
      <c r="AK146">
        <v>37047</v>
      </c>
      <c r="AL146">
        <v>36930</v>
      </c>
      <c r="AM146">
        <v>17399</v>
      </c>
    </row>
    <row r="147" spans="2:39">
      <c r="B147" t="s">
        <v>1228</v>
      </c>
      <c r="C147" t="s">
        <v>49</v>
      </c>
      <c r="D147">
        <v>70168</v>
      </c>
      <c r="E147">
        <v>94372</v>
      </c>
      <c r="F147">
        <v>95699</v>
      </c>
      <c r="G147">
        <v>61998</v>
      </c>
      <c r="H147">
        <v>69835</v>
      </c>
      <c r="I147">
        <v>78426</v>
      </c>
      <c r="J147">
        <v>59720</v>
      </c>
      <c r="K147">
        <v>54595</v>
      </c>
      <c r="L147">
        <v>35293</v>
      </c>
      <c r="M147">
        <v>31931</v>
      </c>
      <c r="N147">
        <v>28117</v>
      </c>
      <c r="O147">
        <v>22647</v>
      </c>
      <c r="P147">
        <v>28011</v>
      </c>
      <c r="Q147">
        <v>25523</v>
      </c>
      <c r="R147">
        <v>31054</v>
      </c>
      <c r="S147">
        <v>29139</v>
      </c>
      <c r="T147">
        <v>43885</v>
      </c>
      <c r="U147">
        <v>52410</v>
      </c>
      <c r="V147">
        <v>46931</v>
      </c>
      <c r="W147">
        <v>52802</v>
      </c>
      <c r="X147">
        <v>37267</v>
      </c>
      <c r="Y147">
        <v>32506</v>
      </c>
      <c r="Z147">
        <v>43813</v>
      </c>
      <c r="AA147">
        <v>43862</v>
      </c>
      <c r="AB147">
        <v>32201</v>
      </c>
      <c r="AC147">
        <v>18345</v>
      </c>
      <c r="AD147">
        <v>25425</v>
      </c>
      <c r="AE147">
        <v>32515</v>
      </c>
      <c r="AF147">
        <v>28110</v>
      </c>
      <c r="AG147">
        <v>39578</v>
      </c>
      <c r="AH147">
        <v>45790</v>
      </c>
      <c r="AI147">
        <v>57651</v>
      </c>
      <c r="AJ147">
        <v>52100</v>
      </c>
      <c r="AK147">
        <v>28881</v>
      </c>
      <c r="AL147">
        <v>25790</v>
      </c>
      <c r="AM147">
        <v>30355</v>
      </c>
    </row>
    <row r="148" spans="2:39">
      <c r="B148" t="s">
        <v>1229</v>
      </c>
      <c r="C148" t="s">
        <v>65</v>
      </c>
      <c r="D148">
        <v>19392</v>
      </c>
      <c r="E148">
        <v>19163</v>
      </c>
      <c r="F148">
        <v>19713</v>
      </c>
      <c r="G148">
        <v>11262</v>
      </c>
      <c r="H148">
        <v>14784</v>
      </c>
      <c r="I148">
        <v>17760</v>
      </c>
      <c r="J148">
        <v>17839</v>
      </c>
      <c r="K148">
        <v>20193</v>
      </c>
      <c r="L148">
        <v>24532</v>
      </c>
      <c r="M148">
        <v>28233</v>
      </c>
      <c r="N148">
        <v>42396</v>
      </c>
      <c r="O148">
        <v>28351</v>
      </c>
      <c r="P148">
        <v>24897</v>
      </c>
      <c r="Q148">
        <v>28913</v>
      </c>
      <c r="R148">
        <v>23277</v>
      </c>
      <c r="S148">
        <v>15431</v>
      </c>
      <c r="T148">
        <v>21029</v>
      </c>
      <c r="U148">
        <v>21319</v>
      </c>
      <c r="V148">
        <v>16913</v>
      </c>
      <c r="W148">
        <v>40828</v>
      </c>
      <c r="X148">
        <v>29989</v>
      </c>
      <c r="Y148">
        <v>14205</v>
      </c>
      <c r="Z148">
        <v>33298</v>
      </c>
      <c r="AA148">
        <v>46730</v>
      </c>
      <c r="AB148">
        <v>31617</v>
      </c>
      <c r="AC148">
        <v>24727</v>
      </c>
      <c r="AD148">
        <v>17936</v>
      </c>
      <c r="AE148">
        <v>37741</v>
      </c>
      <c r="AF148">
        <v>29848</v>
      </c>
      <c r="AG148">
        <v>32550</v>
      </c>
      <c r="AH148">
        <v>35578</v>
      </c>
      <c r="AI148">
        <v>33345</v>
      </c>
      <c r="AJ148">
        <v>33037</v>
      </c>
      <c r="AK148">
        <v>27468</v>
      </c>
      <c r="AL148">
        <v>20959</v>
      </c>
      <c r="AM148">
        <v>22472</v>
      </c>
    </row>
    <row r="149" spans="2:39">
      <c r="B149" t="s">
        <v>1230</v>
      </c>
      <c r="C149" t="s">
        <v>83</v>
      </c>
      <c r="D149">
        <v>5855</v>
      </c>
      <c r="E149">
        <v>3451</v>
      </c>
      <c r="F149">
        <v>40100</v>
      </c>
      <c r="G149">
        <v>44796</v>
      </c>
      <c r="H149">
        <v>44311</v>
      </c>
      <c r="I149">
        <v>51784</v>
      </c>
      <c r="J149">
        <v>39802</v>
      </c>
      <c r="K149">
        <v>40974</v>
      </c>
      <c r="L149">
        <v>74529</v>
      </c>
      <c r="M149">
        <v>19690</v>
      </c>
      <c r="N149">
        <v>15139</v>
      </c>
      <c r="O149">
        <v>18263</v>
      </c>
      <c r="P149">
        <v>22442</v>
      </c>
      <c r="Q149">
        <v>26294</v>
      </c>
      <c r="R149">
        <v>13874</v>
      </c>
      <c r="S149">
        <v>256</v>
      </c>
      <c r="T149">
        <v>5783</v>
      </c>
      <c r="U149">
        <v>15532</v>
      </c>
      <c r="V149">
        <v>8982</v>
      </c>
      <c r="W149">
        <v>15447</v>
      </c>
      <c r="X149">
        <v>11690</v>
      </c>
      <c r="Y149">
        <v>11910</v>
      </c>
      <c r="Z149">
        <v>16716</v>
      </c>
      <c r="AA149">
        <v>6152</v>
      </c>
      <c r="AB149">
        <v>2092</v>
      </c>
      <c r="AC149">
        <v>245</v>
      </c>
      <c r="AD149">
        <v>1780</v>
      </c>
      <c r="AE149">
        <v>1707</v>
      </c>
      <c r="AF149">
        <v>19123</v>
      </c>
      <c r="AG149">
        <v>38543</v>
      </c>
      <c r="AH149">
        <v>45446</v>
      </c>
      <c r="AI149">
        <v>68149</v>
      </c>
      <c r="AJ149">
        <v>69430</v>
      </c>
      <c r="AK149">
        <v>85459</v>
      </c>
      <c r="AL149">
        <v>96658</v>
      </c>
      <c r="AM149">
        <v>91554</v>
      </c>
    </row>
    <row r="150" spans="2:39">
      <c r="B150" t="s">
        <v>1231</v>
      </c>
      <c r="C150" t="s">
        <v>114</v>
      </c>
      <c r="D150">
        <v>351377</v>
      </c>
      <c r="E150">
        <v>327557</v>
      </c>
      <c r="F150">
        <v>280023</v>
      </c>
      <c r="G150">
        <v>318862</v>
      </c>
      <c r="H150">
        <v>354424</v>
      </c>
      <c r="I150">
        <v>386555</v>
      </c>
      <c r="J150">
        <v>352224</v>
      </c>
      <c r="K150">
        <v>340227</v>
      </c>
      <c r="L150">
        <v>448760</v>
      </c>
      <c r="M150">
        <v>520773</v>
      </c>
      <c r="N150">
        <v>463734</v>
      </c>
      <c r="O150">
        <v>482400</v>
      </c>
      <c r="P150">
        <v>457357</v>
      </c>
      <c r="Q150">
        <v>495691</v>
      </c>
      <c r="R150">
        <v>502065</v>
      </c>
      <c r="S150">
        <v>591256</v>
      </c>
      <c r="T150">
        <v>504360</v>
      </c>
      <c r="U150">
        <v>536783</v>
      </c>
      <c r="V150">
        <v>522619</v>
      </c>
      <c r="W150">
        <v>684530</v>
      </c>
      <c r="X150">
        <v>543688</v>
      </c>
      <c r="Y150">
        <v>596616</v>
      </c>
      <c r="Z150">
        <v>690735</v>
      </c>
      <c r="AA150">
        <v>523049</v>
      </c>
      <c r="AB150">
        <v>495604</v>
      </c>
      <c r="AC150">
        <v>429026</v>
      </c>
      <c r="AD150">
        <v>467128</v>
      </c>
      <c r="AE150">
        <v>498006</v>
      </c>
      <c r="AF150">
        <v>483096</v>
      </c>
      <c r="AG150">
        <v>504823</v>
      </c>
      <c r="AH150">
        <v>540483</v>
      </c>
      <c r="AI150">
        <v>565852</v>
      </c>
      <c r="AJ150">
        <v>582795</v>
      </c>
      <c r="AK150">
        <v>626524</v>
      </c>
      <c r="AL150">
        <v>742464</v>
      </c>
      <c r="AM150">
        <v>739637</v>
      </c>
    </row>
    <row r="151" spans="2:39">
      <c r="B151" t="s">
        <v>1232</v>
      </c>
      <c r="C151" t="s">
        <v>1325</v>
      </c>
      <c r="D151">
        <v>210905</v>
      </c>
      <c r="E151">
        <v>224696</v>
      </c>
      <c r="F151">
        <v>226712</v>
      </c>
      <c r="G151">
        <v>216239</v>
      </c>
      <c r="H151">
        <v>285616</v>
      </c>
      <c r="I151">
        <v>310192</v>
      </c>
      <c r="J151">
        <v>293932</v>
      </c>
      <c r="K151">
        <v>251501</v>
      </c>
      <c r="L151">
        <v>254997</v>
      </c>
      <c r="M151">
        <v>275629</v>
      </c>
      <c r="N151">
        <v>304602</v>
      </c>
      <c r="O151">
        <v>341923</v>
      </c>
      <c r="P151">
        <v>346232</v>
      </c>
      <c r="Q151">
        <v>278761</v>
      </c>
      <c r="R151">
        <v>277361</v>
      </c>
      <c r="S151">
        <v>251806</v>
      </c>
      <c r="T151">
        <v>286651</v>
      </c>
      <c r="U151">
        <v>248436</v>
      </c>
      <c r="V151">
        <v>243345</v>
      </c>
      <c r="W151">
        <v>243428</v>
      </c>
      <c r="X151">
        <v>234232</v>
      </c>
      <c r="Y151">
        <v>242357</v>
      </c>
      <c r="Z151">
        <v>230646</v>
      </c>
      <c r="AA151">
        <v>262644</v>
      </c>
      <c r="AB151">
        <v>222054</v>
      </c>
      <c r="AC151">
        <v>212571</v>
      </c>
      <c r="AD151">
        <v>228200</v>
      </c>
      <c r="AE151">
        <v>245446</v>
      </c>
      <c r="AF151">
        <v>214160</v>
      </c>
      <c r="AG151">
        <v>239143</v>
      </c>
      <c r="AH151">
        <v>225774</v>
      </c>
      <c r="AI151">
        <v>246796</v>
      </c>
      <c r="AJ151">
        <v>310564</v>
      </c>
      <c r="AK151">
        <v>336786</v>
      </c>
      <c r="AL151">
        <v>351194</v>
      </c>
      <c r="AM151">
        <v>334079</v>
      </c>
    </row>
    <row r="152" spans="2:39">
      <c r="B152" t="s">
        <v>1233</v>
      </c>
      <c r="C152" t="s">
        <v>18</v>
      </c>
      <c r="D152">
        <v>61296</v>
      </c>
      <c r="E152">
        <v>56137</v>
      </c>
      <c r="F152">
        <v>57807</v>
      </c>
      <c r="G152">
        <v>54533</v>
      </c>
      <c r="H152">
        <v>66576</v>
      </c>
      <c r="I152">
        <v>87970</v>
      </c>
      <c r="J152">
        <v>74822</v>
      </c>
      <c r="K152">
        <v>77880</v>
      </c>
      <c r="L152">
        <v>66556</v>
      </c>
      <c r="M152">
        <v>81532</v>
      </c>
      <c r="N152">
        <v>92484</v>
      </c>
      <c r="O152">
        <v>104913</v>
      </c>
      <c r="P152">
        <v>100324</v>
      </c>
      <c r="Q152">
        <v>48369</v>
      </c>
      <c r="R152">
        <v>62169</v>
      </c>
      <c r="S152">
        <v>47204</v>
      </c>
      <c r="T152">
        <v>40984</v>
      </c>
      <c r="U152">
        <v>44392</v>
      </c>
      <c r="V152">
        <v>38399</v>
      </c>
      <c r="W152">
        <v>58654</v>
      </c>
      <c r="X152">
        <v>37131</v>
      </c>
      <c r="Y152">
        <v>18247</v>
      </c>
      <c r="Z152">
        <v>4162</v>
      </c>
      <c r="AA152">
        <v>4014</v>
      </c>
      <c r="AB152">
        <v>5422</v>
      </c>
      <c r="AC152">
        <v>47830</v>
      </c>
      <c r="AD152">
        <v>66510</v>
      </c>
      <c r="AE152">
        <v>71365</v>
      </c>
      <c r="AF152">
        <v>77038</v>
      </c>
      <c r="AG152">
        <v>68852</v>
      </c>
      <c r="AH152">
        <v>62396</v>
      </c>
      <c r="AI152">
        <v>55732</v>
      </c>
      <c r="AJ152">
        <v>55138</v>
      </c>
      <c r="AK152">
        <v>56853</v>
      </c>
      <c r="AL152">
        <v>53753</v>
      </c>
      <c r="AM152">
        <v>52323</v>
      </c>
    </row>
    <row r="153" spans="2:39">
      <c r="B153" t="s">
        <v>1234</v>
      </c>
      <c r="C153" t="s">
        <v>34</v>
      </c>
      <c r="D153">
        <v>17243</v>
      </c>
      <c r="E153">
        <v>18048</v>
      </c>
      <c r="F153">
        <v>18621</v>
      </c>
      <c r="G153">
        <v>18132</v>
      </c>
      <c r="H153">
        <v>22589</v>
      </c>
      <c r="I153">
        <v>19585</v>
      </c>
      <c r="J153">
        <v>20320</v>
      </c>
      <c r="K153">
        <v>21382</v>
      </c>
      <c r="L153">
        <v>20093</v>
      </c>
      <c r="M153">
        <v>21773</v>
      </c>
      <c r="N153">
        <v>29209</v>
      </c>
      <c r="O153">
        <v>29506</v>
      </c>
      <c r="P153">
        <v>29101</v>
      </c>
      <c r="Q153">
        <v>29076</v>
      </c>
      <c r="R153">
        <v>34231</v>
      </c>
      <c r="S153">
        <v>27664</v>
      </c>
      <c r="T153">
        <v>38929</v>
      </c>
      <c r="U153">
        <v>26753</v>
      </c>
      <c r="V153">
        <v>24390</v>
      </c>
      <c r="W153">
        <v>21071</v>
      </c>
      <c r="X153">
        <v>21083</v>
      </c>
      <c r="Y153">
        <v>25393</v>
      </c>
      <c r="Z153">
        <v>19458</v>
      </c>
      <c r="AA153">
        <v>21070</v>
      </c>
      <c r="AB153">
        <v>14622</v>
      </c>
      <c r="AC153">
        <v>9678</v>
      </c>
      <c r="AD153">
        <v>31307</v>
      </c>
      <c r="AE153">
        <v>30448</v>
      </c>
      <c r="AF153">
        <v>25068</v>
      </c>
      <c r="AG153">
        <v>38087</v>
      </c>
      <c r="AH153">
        <v>44577</v>
      </c>
      <c r="AI153">
        <v>100638</v>
      </c>
      <c r="AJ153">
        <v>109742</v>
      </c>
      <c r="AK153">
        <v>105343</v>
      </c>
      <c r="AL153">
        <v>133459</v>
      </c>
      <c r="AM153">
        <v>124770</v>
      </c>
    </row>
    <row r="154" spans="2:39">
      <c r="B154" t="s">
        <v>1235</v>
      </c>
      <c r="C154" t="s">
        <v>70</v>
      </c>
      <c r="D154">
        <v>64463</v>
      </c>
      <c r="E154">
        <v>62707</v>
      </c>
      <c r="F154">
        <v>61582</v>
      </c>
      <c r="G154">
        <v>60824</v>
      </c>
      <c r="H154">
        <v>56648</v>
      </c>
      <c r="I154">
        <v>58855</v>
      </c>
      <c r="J154">
        <v>48710</v>
      </c>
      <c r="K154">
        <v>48427</v>
      </c>
      <c r="L154">
        <v>54429</v>
      </c>
      <c r="M154">
        <v>55753</v>
      </c>
      <c r="N154">
        <v>68940</v>
      </c>
      <c r="O154">
        <v>79246</v>
      </c>
      <c r="P154">
        <v>71530</v>
      </c>
      <c r="Q154">
        <v>69896</v>
      </c>
      <c r="R154">
        <v>63079</v>
      </c>
      <c r="S154">
        <v>57879</v>
      </c>
      <c r="T154">
        <v>65801</v>
      </c>
      <c r="U154">
        <v>66659</v>
      </c>
      <c r="V154">
        <v>58404</v>
      </c>
      <c r="W154">
        <v>25241</v>
      </c>
      <c r="X154">
        <v>38900</v>
      </c>
      <c r="Y154">
        <v>74265</v>
      </c>
      <c r="Z154">
        <v>73282</v>
      </c>
      <c r="AA154">
        <v>107710</v>
      </c>
      <c r="AB154">
        <v>94818</v>
      </c>
      <c r="AC154">
        <v>68520</v>
      </c>
      <c r="AD154">
        <v>58543</v>
      </c>
      <c r="AE154">
        <v>65919</v>
      </c>
      <c r="AF154">
        <v>41901</v>
      </c>
      <c r="AG154">
        <v>60649</v>
      </c>
      <c r="AH154">
        <v>30042</v>
      </c>
      <c r="AI154">
        <v>13209</v>
      </c>
      <c r="AJ154">
        <v>41043</v>
      </c>
      <c r="AK154">
        <v>54419</v>
      </c>
      <c r="AL154">
        <v>49999</v>
      </c>
      <c r="AM154">
        <v>41761</v>
      </c>
    </row>
    <row r="155" spans="2:39">
      <c r="B155" t="s">
        <v>1236</v>
      </c>
      <c r="C155" t="s">
        <v>117</v>
      </c>
      <c r="D155">
        <v>30893</v>
      </c>
      <c r="E155">
        <v>31881</v>
      </c>
      <c r="F155">
        <v>32288</v>
      </c>
      <c r="G155">
        <v>31268</v>
      </c>
      <c r="H155">
        <v>33422</v>
      </c>
      <c r="I155">
        <v>34590</v>
      </c>
      <c r="J155">
        <v>35804</v>
      </c>
      <c r="K155">
        <v>36677</v>
      </c>
      <c r="L155">
        <v>40704</v>
      </c>
      <c r="M155">
        <v>37827</v>
      </c>
      <c r="N155">
        <v>33364</v>
      </c>
      <c r="O155">
        <v>31626</v>
      </c>
      <c r="P155">
        <v>40899</v>
      </c>
      <c r="Q155">
        <v>36658</v>
      </c>
      <c r="R155">
        <v>26672</v>
      </c>
      <c r="S155">
        <v>21762</v>
      </c>
      <c r="T155">
        <v>27837</v>
      </c>
      <c r="U155">
        <v>27016</v>
      </c>
      <c r="V155">
        <v>31095</v>
      </c>
      <c r="W155">
        <v>36293</v>
      </c>
      <c r="X155">
        <v>33904</v>
      </c>
      <c r="Y155">
        <v>29878</v>
      </c>
      <c r="Z155">
        <v>31272</v>
      </c>
      <c r="AA155">
        <v>44721</v>
      </c>
      <c r="AB155">
        <v>24643</v>
      </c>
      <c r="AC155">
        <v>21178</v>
      </c>
      <c r="AD155">
        <v>24774</v>
      </c>
      <c r="AE155">
        <v>33371</v>
      </c>
      <c r="AF155">
        <v>24216</v>
      </c>
      <c r="AG155">
        <v>25597</v>
      </c>
      <c r="AH155">
        <v>28509</v>
      </c>
      <c r="AI155">
        <v>28008</v>
      </c>
      <c r="AJ155">
        <v>28978</v>
      </c>
      <c r="AK155">
        <v>29357</v>
      </c>
      <c r="AL155">
        <v>31945</v>
      </c>
      <c r="AM155">
        <v>28278</v>
      </c>
    </row>
    <row r="156" spans="2:39">
      <c r="B156" t="s">
        <v>1237</v>
      </c>
      <c r="C156" t="s">
        <v>131</v>
      </c>
      <c r="D156">
        <v>37009</v>
      </c>
      <c r="E156">
        <v>55922</v>
      </c>
      <c r="F156">
        <v>56413</v>
      </c>
      <c r="G156">
        <v>51482</v>
      </c>
      <c r="H156">
        <v>106380</v>
      </c>
      <c r="I156">
        <v>109191</v>
      </c>
      <c r="J156">
        <v>114276</v>
      </c>
      <c r="K156">
        <v>67137</v>
      </c>
      <c r="L156">
        <v>73215</v>
      </c>
      <c r="M156">
        <v>78744</v>
      </c>
      <c r="N156">
        <v>80604</v>
      </c>
      <c r="O156">
        <v>96633</v>
      </c>
      <c r="P156">
        <v>104379</v>
      </c>
      <c r="Q156">
        <v>94761</v>
      </c>
      <c r="R156">
        <v>91211</v>
      </c>
      <c r="S156">
        <v>97297</v>
      </c>
      <c r="T156">
        <v>113100</v>
      </c>
      <c r="U156">
        <v>83615</v>
      </c>
      <c r="V156">
        <v>91057</v>
      </c>
      <c r="W156">
        <v>102167</v>
      </c>
      <c r="X156">
        <v>103214</v>
      </c>
      <c r="Y156">
        <v>94575</v>
      </c>
      <c r="Z156">
        <v>102473</v>
      </c>
      <c r="AA156">
        <v>85129</v>
      </c>
      <c r="AB156">
        <v>82549</v>
      </c>
      <c r="AC156">
        <v>65365</v>
      </c>
      <c r="AD156">
        <v>47065</v>
      </c>
      <c r="AE156">
        <v>44344</v>
      </c>
      <c r="AF156">
        <v>45938</v>
      </c>
      <c r="AG156">
        <v>45958</v>
      </c>
      <c r="AH156">
        <v>60249</v>
      </c>
      <c r="AI156">
        <v>49209</v>
      </c>
      <c r="AJ156">
        <v>75664</v>
      </c>
      <c r="AK156">
        <v>90815</v>
      </c>
      <c r="AL156">
        <v>82038</v>
      </c>
      <c r="AM156">
        <v>86947</v>
      </c>
    </row>
    <row r="157" spans="2:39">
      <c r="B157" t="s">
        <v>1238</v>
      </c>
      <c r="C157" t="s">
        <v>1326</v>
      </c>
      <c r="D157">
        <v>412879</v>
      </c>
      <c r="E157">
        <v>457414</v>
      </c>
      <c r="F157">
        <v>448113</v>
      </c>
      <c r="G157">
        <v>435620</v>
      </c>
      <c r="H157">
        <v>396516</v>
      </c>
      <c r="I157">
        <v>416635</v>
      </c>
      <c r="J157">
        <v>399094</v>
      </c>
      <c r="K157">
        <v>405272</v>
      </c>
      <c r="L157">
        <v>406468</v>
      </c>
      <c r="M157">
        <v>370671</v>
      </c>
      <c r="N157">
        <v>406480</v>
      </c>
      <c r="O157">
        <v>430811</v>
      </c>
      <c r="P157">
        <v>427151</v>
      </c>
      <c r="Q157">
        <v>436239</v>
      </c>
      <c r="R157">
        <v>410088</v>
      </c>
      <c r="S157">
        <v>477225</v>
      </c>
      <c r="T157">
        <v>483878</v>
      </c>
      <c r="U157">
        <v>442429</v>
      </c>
      <c r="V157">
        <v>464532</v>
      </c>
      <c r="W157">
        <v>466633</v>
      </c>
      <c r="X157">
        <v>476818</v>
      </c>
      <c r="Y157">
        <v>527576</v>
      </c>
      <c r="Z157">
        <v>510508</v>
      </c>
      <c r="AA157">
        <v>530077</v>
      </c>
      <c r="AB157">
        <v>455308</v>
      </c>
      <c r="AC157">
        <v>400283</v>
      </c>
      <c r="AD157">
        <v>467270</v>
      </c>
      <c r="AE157">
        <v>451704</v>
      </c>
      <c r="AF157">
        <v>487461</v>
      </c>
      <c r="AG157">
        <v>468021</v>
      </c>
      <c r="AH157">
        <v>470183</v>
      </c>
      <c r="AI157">
        <v>355447</v>
      </c>
      <c r="AJ157">
        <v>343404</v>
      </c>
      <c r="AK157">
        <v>354812</v>
      </c>
      <c r="AL157">
        <v>365799</v>
      </c>
      <c r="AM157">
        <v>326219</v>
      </c>
    </row>
    <row r="158" spans="2:39">
      <c r="B158" t="s">
        <v>1239</v>
      </c>
      <c r="C158" t="s">
        <v>7</v>
      </c>
      <c r="D158">
        <v>3517</v>
      </c>
      <c r="E158">
        <v>4466</v>
      </c>
      <c r="F158">
        <v>1927</v>
      </c>
      <c r="G158">
        <v>3555</v>
      </c>
      <c r="H158">
        <v>2889</v>
      </c>
      <c r="I158">
        <v>4927</v>
      </c>
      <c r="J158">
        <v>5322</v>
      </c>
      <c r="K158">
        <v>4730</v>
      </c>
      <c r="L158">
        <v>5296</v>
      </c>
      <c r="M158">
        <v>4941</v>
      </c>
      <c r="N158">
        <v>4378</v>
      </c>
      <c r="O158">
        <v>4438</v>
      </c>
      <c r="P158">
        <v>4495</v>
      </c>
      <c r="Q158">
        <v>4925</v>
      </c>
      <c r="R158">
        <v>5111</v>
      </c>
      <c r="S158">
        <v>5943</v>
      </c>
      <c r="T158">
        <v>6303</v>
      </c>
      <c r="U158">
        <v>6683</v>
      </c>
      <c r="V158">
        <v>5831</v>
      </c>
      <c r="W158">
        <v>6277</v>
      </c>
      <c r="X158">
        <v>6938</v>
      </c>
      <c r="Y158">
        <v>6916</v>
      </c>
      <c r="Z158">
        <v>6144</v>
      </c>
      <c r="AA158">
        <v>6419</v>
      </c>
      <c r="AB158">
        <v>6120</v>
      </c>
      <c r="AC158">
        <v>5899</v>
      </c>
      <c r="AD158">
        <v>5399</v>
      </c>
      <c r="AE158">
        <v>5754</v>
      </c>
      <c r="AF158">
        <v>5564</v>
      </c>
      <c r="AG158">
        <v>4592</v>
      </c>
      <c r="AH158">
        <v>4326</v>
      </c>
      <c r="AI158">
        <v>3996</v>
      </c>
      <c r="AJ158">
        <v>2866</v>
      </c>
      <c r="AK158">
        <v>705</v>
      </c>
      <c r="AL158">
        <v>1007</v>
      </c>
      <c r="AM158">
        <v>1135</v>
      </c>
    </row>
    <row r="159" spans="2:39">
      <c r="B159" t="s">
        <v>1240</v>
      </c>
      <c r="C159" t="s">
        <v>10</v>
      </c>
      <c r="D159">
        <v>57998</v>
      </c>
      <c r="E159">
        <v>45750</v>
      </c>
      <c r="F159">
        <v>45115</v>
      </c>
      <c r="G159">
        <v>33901</v>
      </c>
      <c r="H159">
        <v>22588</v>
      </c>
      <c r="I159">
        <v>8288</v>
      </c>
      <c r="J159">
        <v>9935</v>
      </c>
      <c r="K159">
        <v>4365</v>
      </c>
      <c r="L159">
        <v>7120</v>
      </c>
      <c r="M159">
        <v>15733</v>
      </c>
      <c r="N159">
        <v>8091</v>
      </c>
      <c r="O159">
        <v>4615</v>
      </c>
      <c r="P159">
        <v>3745</v>
      </c>
      <c r="Q159">
        <v>3636</v>
      </c>
      <c r="R159">
        <v>2901</v>
      </c>
      <c r="S159">
        <v>4051</v>
      </c>
      <c r="T159">
        <v>6141</v>
      </c>
      <c r="U159">
        <v>7696</v>
      </c>
      <c r="V159">
        <v>15353</v>
      </c>
      <c r="W159">
        <v>17106</v>
      </c>
      <c r="X159">
        <v>16354</v>
      </c>
      <c r="Y159">
        <v>13072</v>
      </c>
      <c r="Z159">
        <v>13743</v>
      </c>
      <c r="AA159">
        <v>11940</v>
      </c>
      <c r="AB159">
        <v>7230</v>
      </c>
      <c r="AC159">
        <v>8200</v>
      </c>
      <c r="AD159">
        <v>10566</v>
      </c>
      <c r="AE159">
        <v>9698</v>
      </c>
      <c r="AF159">
        <v>20624</v>
      </c>
      <c r="AG159">
        <v>19297</v>
      </c>
      <c r="AH159">
        <v>10760</v>
      </c>
      <c r="AI159">
        <v>13416</v>
      </c>
      <c r="AJ159">
        <v>15785</v>
      </c>
      <c r="AK159">
        <v>15459</v>
      </c>
      <c r="AL159">
        <v>16734</v>
      </c>
      <c r="AM159">
        <v>14011</v>
      </c>
    </row>
    <row r="160" spans="2:39">
      <c r="B160" t="s">
        <v>1241</v>
      </c>
      <c r="C160" t="s">
        <v>15</v>
      </c>
      <c r="D160">
        <v>168325</v>
      </c>
      <c r="E160">
        <v>221880</v>
      </c>
      <c r="F160">
        <v>222281</v>
      </c>
      <c r="G160">
        <v>214816</v>
      </c>
      <c r="H160">
        <v>184690</v>
      </c>
      <c r="I160">
        <v>216816</v>
      </c>
      <c r="J160">
        <v>225930</v>
      </c>
      <c r="K160">
        <v>238832</v>
      </c>
      <c r="L160">
        <v>217250</v>
      </c>
      <c r="M160">
        <v>191506</v>
      </c>
      <c r="N160">
        <v>207291</v>
      </c>
      <c r="O160">
        <v>236401</v>
      </c>
      <c r="P160">
        <v>252463</v>
      </c>
      <c r="Q160">
        <v>250124</v>
      </c>
      <c r="R160">
        <v>262435</v>
      </c>
      <c r="S160">
        <v>272045</v>
      </c>
      <c r="T160">
        <v>298536</v>
      </c>
      <c r="U160">
        <v>281963</v>
      </c>
      <c r="V160">
        <v>296168</v>
      </c>
      <c r="W160">
        <v>270892</v>
      </c>
      <c r="X160">
        <v>310156</v>
      </c>
      <c r="Y160">
        <v>311863</v>
      </c>
      <c r="Z160">
        <v>314821</v>
      </c>
      <c r="AA160">
        <v>317292</v>
      </c>
      <c r="AB160">
        <v>261225</v>
      </c>
      <c r="AC160">
        <v>219854</v>
      </c>
      <c r="AD160">
        <v>252057</v>
      </c>
      <c r="AE160">
        <v>255313</v>
      </c>
      <c r="AF160">
        <v>258354</v>
      </c>
      <c r="AG160">
        <v>251455</v>
      </c>
      <c r="AH160">
        <v>265740</v>
      </c>
      <c r="AI160">
        <v>236528</v>
      </c>
      <c r="AJ160">
        <v>229158</v>
      </c>
      <c r="AK160">
        <v>253365</v>
      </c>
      <c r="AL160">
        <v>275150</v>
      </c>
      <c r="AM160">
        <v>241438</v>
      </c>
    </row>
    <row r="161" spans="2:39">
      <c r="B161" t="s">
        <v>1242</v>
      </c>
      <c r="C161" t="s">
        <v>31</v>
      </c>
      <c r="D161">
        <v>336</v>
      </c>
      <c r="E161">
        <v>263</v>
      </c>
      <c r="F161">
        <v>215</v>
      </c>
      <c r="G161">
        <v>36</v>
      </c>
      <c r="H161">
        <v>18</v>
      </c>
      <c r="I161">
        <v>17</v>
      </c>
      <c r="J161">
        <v>18</v>
      </c>
      <c r="K161">
        <v>12</v>
      </c>
      <c r="L161">
        <v>22</v>
      </c>
      <c r="M161">
        <v>17</v>
      </c>
      <c r="N161">
        <v>0</v>
      </c>
      <c r="O161">
        <v>0</v>
      </c>
      <c r="P161">
        <v>0</v>
      </c>
      <c r="Q161">
        <v>0</v>
      </c>
      <c r="R161">
        <v>0</v>
      </c>
      <c r="S161">
        <v>0</v>
      </c>
      <c r="T161">
        <v>0</v>
      </c>
      <c r="U161">
        <v>0</v>
      </c>
      <c r="V161">
        <v>0</v>
      </c>
      <c r="W161">
        <v>0</v>
      </c>
      <c r="X161">
        <v>0</v>
      </c>
      <c r="Y161">
        <v>0</v>
      </c>
      <c r="AA161">
        <v>4</v>
      </c>
      <c r="AB161">
        <v>6</v>
      </c>
      <c r="AC161">
        <v>5</v>
      </c>
      <c r="AD161">
        <v>37</v>
      </c>
      <c r="AE161">
        <v>4</v>
      </c>
      <c r="AF161">
        <v>4</v>
      </c>
      <c r="AG161">
        <v>4</v>
      </c>
      <c r="AH161">
        <v>0</v>
      </c>
      <c r="AI161">
        <v>0</v>
      </c>
      <c r="AJ161">
        <v>0</v>
      </c>
      <c r="AK161">
        <v>0</v>
      </c>
      <c r="AL161">
        <v>0</v>
      </c>
      <c r="AM161">
        <v>0</v>
      </c>
    </row>
    <row r="162" spans="2:39">
      <c r="B162" t="s">
        <v>1243</v>
      </c>
      <c r="C162" t="s">
        <v>76</v>
      </c>
      <c r="D162">
        <v>44104</v>
      </c>
      <c r="E162">
        <v>35060</v>
      </c>
      <c r="F162">
        <v>31459</v>
      </c>
      <c r="G162">
        <v>34447</v>
      </c>
      <c r="H162">
        <v>28358</v>
      </c>
      <c r="I162">
        <v>23341</v>
      </c>
      <c r="J162">
        <v>5345</v>
      </c>
      <c r="K162">
        <v>6008</v>
      </c>
      <c r="L162">
        <v>4164</v>
      </c>
      <c r="M162">
        <v>1767</v>
      </c>
      <c r="N162">
        <v>13145</v>
      </c>
      <c r="O162">
        <v>15847</v>
      </c>
      <c r="P162">
        <v>8284</v>
      </c>
      <c r="Q162">
        <v>8760</v>
      </c>
      <c r="R162">
        <v>4876</v>
      </c>
      <c r="S162">
        <v>6982</v>
      </c>
      <c r="T162">
        <v>11082</v>
      </c>
      <c r="U162">
        <v>9284</v>
      </c>
      <c r="V162">
        <v>9101</v>
      </c>
      <c r="W162">
        <v>5348</v>
      </c>
      <c r="X162">
        <v>6221</v>
      </c>
      <c r="Y162">
        <v>5158</v>
      </c>
      <c r="Z162">
        <v>7218</v>
      </c>
      <c r="AA162">
        <v>6874</v>
      </c>
      <c r="AB162">
        <v>7101</v>
      </c>
      <c r="AC162">
        <v>11594</v>
      </c>
      <c r="AD162">
        <v>7446</v>
      </c>
      <c r="AE162">
        <v>8</v>
      </c>
      <c r="AF162">
        <v>44</v>
      </c>
      <c r="AG162">
        <v>11</v>
      </c>
      <c r="AH162">
        <v>212</v>
      </c>
      <c r="AI162">
        <v>19</v>
      </c>
      <c r="AJ162">
        <v>939</v>
      </c>
      <c r="AK162">
        <v>1181</v>
      </c>
      <c r="AL162">
        <v>1395</v>
      </c>
      <c r="AM162">
        <v>1233</v>
      </c>
    </row>
    <row r="163" spans="2:39">
      <c r="B163" t="s">
        <v>1244</v>
      </c>
      <c r="C163" t="s">
        <v>98</v>
      </c>
      <c r="D163">
        <v>101052</v>
      </c>
      <c r="E163">
        <v>96719</v>
      </c>
      <c r="F163">
        <v>98234</v>
      </c>
      <c r="G163">
        <v>93760</v>
      </c>
      <c r="H163">
        <v>86683</v>
      </c>
      <c r="I163">
        <v>85764</v>
      </c>
      <c r="J163">
        <v>82463</v>
      </c>
      <c r="K163">
        <v>88845</v>
      </c>
      <c r="L163">
        <v>114668</v>
      </c>
      <c r="M163">
        <v>101470</v>
      </c>
      <c r="N163">
        <v>111300</v>
      </c>
      <c r="O163">
        <v>92627</v>
      </c>
      <c r="P163">
        <v>83034</v>
      </c>
      <c r="Q163">
        <v>89008</v>
      </c>
      <c r="R163">
        <v>62391</v>
      </c>
      <c r="S163">
        <v>116791</v>
      </c>
      <c r="T163">
        <v>118846</v>
      </c>
      <c r="U163">
        <v>81593</v>
      </c>
      <c r="V163">
        <v>76495</v>
      </c>
      <c r="W163">
        <v>77503</v>
      </c>
      <c r="X163">
        <v>58830</v>
      </c>
      <c r="Y163">
        <v>72070</v>
      </c>
      <c r="Z163">
        <v>75775</v>
      </c>
      <c r="AA163">
        <v>82369</v>
      </c>
      <c r="AB163">
        <v>94925</v>
      </c>
      <c r="AC163">
        <v>91305</v>
      </c>
      <c r="AD163">
        <v>104445</v>
      </c>
      <c r="AE163">
        <v>87470</v>
      </c>
      <c r="AF163">
        <v>114507</v>
      </c>
      <c r="AG163">
        <v>104440</v>
      </c>
      <c r="AH163">
        <v>109866</v>
      </c>
      <c r="AI163">
        <v>24289</v>
      </c>
      <c r="AJ163">
        <v>3759</v>
      </c>
      <c r="AK163">
        <v>1132</v>
      </c>
      <c r="AL163">
        <v>2125</v>
      </c>
      <c r="AM163">
        <v>13029</v>
      </c>
    </row>
    <row r="164" spans="2:39">
      <c r="B164" t="s">
        <v>1245</v>
      </c>
      <c r="C164" t="s">
        <v>123</v>
      </c>
      <c r="D164">
        <v>37547</v>
      </c>
      <c r="E164">
        <v>53275</v>
      </c>
      <c r="F164">
        <v>48882</v>
      </c>
      <c r="G164">
        <v>55105</v>
      </c>
      <c r="H164">
        <v>71290</v>
      </c>
      <c r="I164">
        <v>77481</v>
      </c>
      <c r="J164">
        <v>70082</v>
      </c>
      <c r="K164">
        <v>62480</v>
      </c>
      <c r="L164">
        <v>57947</v>
      </c>
      <c r="M164">
        <v>55236</v>
      </c>
      <c r="N164">
        <v>62275</v>
      </c>
      <c r="O164">
        <v>76883</v>
      </c>
      <c r="P164">
        <v>75129</v>
      </c>
      <c r="Q164">
        <v>79785</v>
      </c>
      <c r="R164">
        <v>72373</v>
      </c>
      <c r="S164">
        <v>71413</v>
      </c>
      <c r="T164">
        <v>42970</v>
      </c>
      <c r="U164">
        <v>55208</v>
      </c>
      <c r="V164">
        <v>61584</v>
      </c>
      <c r="W164">
        <v>89508</v>
      </c>
      <c r="X164">
        <v>78319</v>
      </c>
      <c r="Y164">
        <v>118498</v>
      </c>
      <c r="Z164">
        <v>92806</v>
      </c>
      <c r="AA164">
        <v>105180</v>
      </c>
      <c r="AB164">
        <v>78701</v>
      </c>
      <c r="AC164">
        <v>63425</v>
      </c>
      <c r="AD164">
        <v>87321</v>
      </c>
      <c r="AE164">
        <v>93458</v>
      </c>
      <c r="AF164">
        <v>88364</v>
      </c>
      <c r="AG164">
        <v>88222</v>
      </c>
      <c r="AH164">
        <v>79280</v>
      </c>
      <c r="AI164">
        <v>77198</v>
      </c>
      <c r="AJ164">
        <v>90897</v>
      </c>
      <c r="AK164">
        <v>82970</v>
      </c>
      <c r="AL164">
        <v>69388</v>
      </c>
      <c r="AM164">
        <v>55374</v>
      </c>
    </row>
  </sheetData>
  <mergeCells count="3">
    <mergeCell ref="A46:A48"/>
    <mergeCell ref="B46:E46"/>
    <mergeCell ref="B47:C47"/>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1327</v>
      </c>
    </row>
    <row r="2" spans="1:8" ht="32" customHeight="1">
      <c r="A2" s="57" t="s">
        <v>1328</v>
      </c>
      <c r="B2" s="17" t="s">
        <v>1173</v>
      </c>
      <c r="C2" s="17" t="s">
        <v>1174</v>
      </c>
      <c r="D2" s="17" t="s">
        <v>1175</v>
      </c>
      <c r="E2" s="17" t="s">
        <v>1176</v>
      </c>
      <c r="F2" s="17" t="s">
        <v>1177</v>
      </c>
      <c r="G2" s="17" t="s">
        <v>1178</v>
      </c>
      <c r="H2" s="17" t="s">
        <v>1179</v>
      </c>
    </row>
    <row r="3" spans="1:8">
      <c r="A3" s="1" t="s">
        <v>6</v>
      </c>
      <c r="B3" s="18">
        <v>872915.99999999988</v>
      </c>
      <c r="C3" s="18">
        <v>118567</v>
      </c>
      <c r="D3" s="18">
        <v>253943824</v>
      </c>
      <c r="E3" s="18">
        <v>1292884</v>
      </c>
      <c r="F3" s="18">
        <v>641434.00000000012</v>
      </c>
      <c r="G3" s="18">
        <v>93051</v>
      </c>
      <c r="H3" s="18">
        <v>6446</v>
      </c>
    </row>
    <row r="4" spans="1:8">
      <c r="A4" s="1" t="s">
        <v>1329</v>
      </c>
      <c r="B4" s="18">
        <v>300</v>
      </c>
      <c r="C4" s="18">
        <v>89003.968103278894</v>
      </c>
      <c r="D4" s="18">
        <v>97885.941482764523</v>
      </c>
      <c r="E4" s="18">
        <v>786021.37237516593</v>
      </c>
      <c r="F4" s="18">
        <v>0</v>
      </c>
      <c r="G4" s="18">
        <v>7255.1325854891593</v>
      </c>
      <c r="H4" s="18">
        <v>126.6923791438789</v>
      </c>
    </row>
    <row r="5" spans="1:8">
      <c r="A5" s="1" t="s">
        <v>116</v>
      </c>
      <c r="B5" s="18">
        <v>0</v>
      </c>
      <c r="C5" s="18">
        <v>0</v>
      </c>
      <c r="D5" s="18">
        <v>0</v>
      </c>
      <c r="E5" s="18">
        <v>7149.0898440000001</v>
      </c>
      <c r="F5" s="18">
        <v>0</v>
      </c>
      <c r="G5" s="18">
        <v>0</v>
      </c>
      <c r="H5" s="18">
        <v>0</v>
      </c>
    </row>
    <row r="6" spans="1:8">
      <c r="A6" s="1" t="s">
        <v>1330</v>
      </c>
      <c r="B6" s="18">
        <v>1894.187894293209</v>
      </c>
      <c r="C6" s="18">
        <v>0</v>
      </c>
      <c r="D6" s="18">
        <v>0</v>
      </c>
      <c r="E6" s="18">
        <v>624.11210570679145</v>
      </c>
      <c r="F6" s="18">
        <v>0</v>
      </c>
      <c r="G6" s="18">
        <v>0</v>
      </c>
      <c r="H6" s="18">
        <v>0</v>
      </c>
    </row>
    <row r="7" spans="1:8">
      <c r="A7" s="1" t="s">
        <v>1331</v>
      </c>
      <c r="B7" s="18">
        <v>0</v>
      </c>
      <c r="C7" s="18">
        <v>0</v>
      </c>
      <c r="D7" s="18">
        <v>9854565.4293467794</v>
      </c>
      <c r="E7" s="18">
        <v>2850434.9329325571</v>
      </c>
      <c r="F7" s="18">
        <v>0</v>
      </c>
      <c r="G7" s="18">
        <v>0</v>
      </c>
      <c r="H7" s="18">
        <v>0</v>
      </c>
    </row>
    <row r="8" spans="1:8">
      <c r="A8" s="1" t="s">
        <v>1332</v>
      </c>
      <c r="B8" s="18">
        <v>0</v>
      </c>
      <c r="C8" s="18">
        <v>0</v>
      </c>
      <c r="D8" s="18">
        <v>8596314</v>
      </c>
      <c r="E8" s="18">
        <v>0</v>
      </c>
      <c r="F8" s="18">
        <v>0</v>
      </c>
      <c r="G8" s="18">
        <v>0</v>
      </c>
      <c r="H8" s="18">
        <v>0</v>
      </c>
    </row>
    <row r="10" spans="1:8">
      <c r="A10" s="1" t="s">
        <v>1333</v>
      </c>
    </row>
    <row r="11" spans="1:8">
      <c r="A11" t="s">
        <v>1328</v>
      </c>
      <c r="B11" t="s">
        <v>1173</v>
      </c>
      <c r="C11" t="s">
        <v>1174</v>
      </c>
      <c r="D11" t="s">
        <v>1175</v>
      </c>
      <c r="E11" t="s">
        <v>1176</v>
      </c>
      <c r="F11" t="s">
        <v>1177</v>
      </c>
      <c r="G11" t="s">
        <v>1178</v>
      </c>
      <c r="H11" s="17" t="s">
        <v>1179</v>
      </c>
    </row>
    <row r="12" spans="1:8">
      <c r="A12" t="s">
        <v>6</v>
      </c>
      <c r="B12">
        <v>84.000000000000014</v>
      </c>
      <c r="C12">
        <v>14866.598</v>
      </c>
      <c r="D12">
        <v>11972117.539999999</v>
      </c>
      <c r="E12" s="69">
        <v>9818361.2930000015</v>
      </c>
      <c r="F12">
        <v>0</v>
      </c>
      <c r="G12">
        <v>5402.8509999999997</v>
      </c>
      <c r="H12">
        <v>0</v>
      </c>
    </row>
    <row r="13" spans="1:8">
      <c r="A13" t="s">
        <v>1329</v>
      </c>
      <c r="B13">
        <v>0</v>
      </c>
      <c r="C13">
        <v>43170</v>
      </c>
      <c r="D13">
        <v>49465</v>
      </c>
      <c r="E13" s="69">
        <v>4968137</v>
      </c>
      <c r="F13">
        <v>202</v>
      </c>
      <c r="G13">
        <v>4008</v>
      </c>
      <c r="H13" s="18">
        <v>114</v>
      </c>
    </row>
    <row r="14" spans="1:8">
      <c r="A14" t="s">
        <v>116</v>
      </c>
      <c r="B14">
        <v>0</v>
      </c>
      <c r="C14">
        <v>0</v>
      </c>
      <c r="D14">
        <v>0</v>
      </c>
      <c r="E14">
        <v>895.49011199999995</v>
      </c>
      <c r="F14">
        <v>0</v>
      </c>
      <c r="G14">
        <v>0</v>
      </c>
      <c r="H14" s="18">
        <v>0</v>
      </c>
    </row>
    <row r="15" spans="1:8">
      <c r="A15" t="s">
        <v>1330</v>
      </c>
      <c r="B15">
        <v>0</v>
      </c>
      <c r="C15">
        <v>0</v>
      </c>
      <c r="D15">
        <v>0</v>
      </c>
      <c r="E15">
        <v>26052.44378698225</v>
      </c>
      <c r="F15">
        <v>0</v>
      </c>
      <c r="G15">
        <v>0</v>
      </c>
      <c r="H15" s="18">
        <v>0</v>
      </c>
    </row>
    <row r="16" spans="1:8">
      <c r="A16" t="s">
        <v>1331</v>
      </c>
      <c r="B16">
        <v>0</v>
      </c>
      <c r="C16">
        <v>0</v>
      </c>
      <c r="D16">
        <v>0</v>
      </c>
      <c r="E16">
        <v>10110</v>
      </c>
      <c r="F16">
        <v>0</v>
      </c>
      <c r="G16">
        <v>0</v>
      </c>
      <c r="H16" s="18">
        <v>0</v>
      </c>
    </row>
    <row r="17" spans="1:8">
      <c r="A17" t="s">
        <v>1332</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0"/>
  <sheetViews>
    <sheetView workbookViewId="0">
      <selection activeCell="E17" sqref="E17"/>
    </sheetView>
  </sheetViews>
  <sheetFormatPr baseColWidth="10" defaultRowHeight="15"/>
  <cols>
    <col min="1" max="1" width="13" style="58" customWidth="1"/>
  </cols>
  <sheetData>
    <row r="1" spans="1:9" ht="32" customHeight="1">
      <c r="A1" s="57" t="s">
        <v>1328</v>
      </c>
      <c r="B1" s="17" t="s">
        <v>1173</v>
      </c>
      <c r="C1" s="17" t="s">
        <v>1174</v>
      </c>
      <c r="D1" s="17" t="s">
        <v>1175</v>
      </c>
      <c r="E1" s="17" t="s">
        <v>1176</v>
      </c>
      <c r="F1" s="17" t="s">
        <v>1177</v>
      </c>
      <c r="G1" s="17" t="s">
        <v>1178</v>
      </c>
      <c r="H1" s="17" t="s">
        <v>1179</v>
      </c>
    </row>
    <row r="2" spans="1:9">
      <c r="A2" s="1" t="s">
        <v>6</v>
      </c>
      <c r="B2" s="18">
        <f>IF('SYVbT-passenger-script'!$A$14='SYVbT-passenger-script'!$B$14,B15,ROUND('USA Values'!B3*'Share of VT by state'!$B$2,0))</f>
        <v>9137</v>
      </c>
      <c r="C2" s="18">
        <v>0</v>
      </c>
      <c r="D2" s="18">
        <f>IF('SYVbT-passenger-script'!$A$14='SYVbT-passenger-script'!$B$14,D15,ROUND('USA Values'!D3*'Share of VT by state'!$B$2,0))</f>
        <v>2657959</v>
      </c>
      <c r="E2" s="18">
        <f>IF('SYVbT-passenger-script'!$A$14='SYVbT-passenger-script'!$B$14,E15,ROUND('USA Values'!E3*'Share of VT by state'!$B$2,0))</f>
        <v>13532</v>
      </c>
      <c r="F2" s="18">
        <f>IF('SYVbT-passenger-script'!$A$14='SYVbT-passenger-script'!$B$14,F15,ROUND('USA Values'!F3*'Share of VT by state'!$B$2,0))</f>
        <v>6714</v>
      </c>
      <c r="G2" s="18">
        <f>IF('SYVbT-passenger-script'!$A$14='SYVbT-passenger-script'!$B$14,G15,ROUND('USA Values'!G3*'Share of VT by state'!$B$2,0))</f>
        <v>974</v>
      </c>
      <c r="H2" s="18">
        <f>IF('SYVbT-passenger-script'!$A$14='SYVbT-passenger-script'!$B$14,H15,ROUND('USA Values'!H3*'Share of VT by state'!$B$2,0))</f>
        <v>67</v>
      </c>
      <c r="I2" t="s">
        <v>1334</v>
      </c>
    </row>
    <row r="3" spans="1:9">
      <c r="A3" s="1" t="s">
        <v>1329</v>
      </c>
      <c r="B3" s="18">
        <f>IF('SYVbT-passenger-script'!$A$14='SYVbT-passenger-script'!$B$14,B16,ROUND('USA Values'!B4*'Share of VT by state'!$B$3,0))</f>
        <v>3</v>
      </c>
      <c r="C3" s="18">
        <v>0</v>
      </c>
      <c r="D3" s="18">
        <f>IF('SYVbT-passenger-script'!$A$14='SYVbT-passenger-script'!$B$14,D16,ROUND('USA Values'!D4*'Share of VT by state'!$B$3,0))</f>
        <v>944</v>
      </c>
      <c r="E3" s="18">
        <f>IF('SYVbT-passenger-script'!$A$14='SYVbT-passenger-script'!$B$14,E16,ROUND('USA Values'!E4*'Share of VT by state'!$B$3,0))</f>
        <v>7584</v>
      </c>
      <c r="F3" s="18">
        <f>IF('SYVbT-passenger-script'!$A$14='SYVbT-passenger-script'!$B$14,F16,ROUND('USA Values'!F4*'Share of VT by state'!$B$3,0))</f>
        <v>0</v>
      </c>
      <c r="G3" s="18">
        <f>IF('SYVbT-passenger-script'!$A$14='SYVbT-passenger-script'!$B$14,G16,ROUND('USA Values'!G4*'Share of VT by state'!$B$3,0))</f>
        <v>70</v>
      </c>
      <c r="H3" s="18">
        <f>IF('SYVbT-passenger-script'!$A$14='SYVbT-passenger-script'!$B$14,H16,ROUND('USA Values'!H4*'Share of VT by state'!$B$3,0))</f>
        <v>1</v>
      </c>
      <c r="I3" t="s">
        <v>1334</v>
      </c>
    </row>
    <row r="4" spans="1:9">
      <c r="A4" s="1" t="s">
        <v>116</v>
      </c>
      <c r="B4" s="18">
        <v>0</v>
      </c>
      <c r="C4" s="18">
        <v>0</v>
      </c>
      <c r="D4" s="18">
        <v>0</v>
      </c>
      <c r="E4" s="18">
        <v>92</v>
      </c>
      <c r="F4" s="18">
        <v>0</v>
      </c>
      <c r="G4" s="18">
        <v>0</v>
      </c>
      <c r="H4" s="18">
        <v>0</v>
      </c>
      <c r="I4" t="s">
        <v>1335</v>
      </c>
    </row>
    <row r="5" spans="1:9">
      <c r="A5" s="1" t="s">
        <v>1330</v>
      </c>
      <c r="B5" s="86">
        <v>463.6</v>
      </c>
      <c r="C5" s="86">
        <v>0</v>
      </c>
      <c r="D5" s="86">
        <v>0</v>
      </c>
      <c r="E5" s="86">
        <v>146.4</v>
      </c>
      <c r="F5" s="86">
        <v>0</v>
      </c>
      <c r="G5" s="86">
        <v>0</v>
      </c>
      <c r="H5" s="86">
        <v>0</v>
      </c>
      <c r="I5" t="s">
        <v>1336</v>
      </c>
    </row>
    <row r="6" spans="1:9">
      <c r="A6" s="1" t="s">
        <v>1331</v>
      </c>
      <c r="B6" s="18">
        <v>0</v>
      </c>
      <c r="C6" s="18">
        <v>0</v>
      </c>
      <c r="D6" s="18">
        <v>192946.26</v>
      </c>
      <c r="E6" s="18">
        <v>54420.74</v>
      </c>
      <c r="F6" s="18">
        <v>0</v>
      </c>
      <c r="G6" s="18">
        <v>0</v>
      </c>
      <c r="H6" s="18">
        <v>0</v>
      </c>
      <c r="I6" t="s">
        <v>1335</v>
      </c>
    </row>
    <row r="7" spans="1:9">
      <c r="A7" s="1" t="s">
        <v>1332</v>
      </c>
      <c r="B7" s="18">
        <v>0</v>
      </c>
      <c r="C7" s="18">
        <v>0</v>
      </c>
      <c r="D7" s="18">
        <v>193803</v>
      </c>
      <c r="E7" s="18">
        <v>0</v>
      </c>
      <c r="F7" s="18">
        <v>0</v>
      </c>
      <c r="G7" s="18">
        <v>0</v>
      </c>
      <c r="H7" s="18">
        <v>0</v>
      </c>
      <c r="I7" t="s">
        <v>1335</v>
      </c>
    </row>
    <row r="11" spans="1:9">
      <c r="A11" t="s">
        <v>1337</v>
      </c>
    </row>
    <row r="13" spans="1:9">
      <c r="A13" t="s">
        <v>1338</v>
      </c>
      <c r="B13" t="s">
        <v>1339</v>
      </c>
    </row>
    <row r="14" spans="1:9" ht="16" customHeight="1">
      <c r="A14" s="57" t="str">
        <f>About!B2</f>
        <v>IA</v>
      </c>
      <c r="B14" t="s">
        <v>86</v>
      </c>
      <c r="C14" s="17"/>
      <c r="D14" s="17"/>
      <c r="E14" s="17"/>
      <c r="F14" s="17"/>
      <c r="G14" s="17"/>
      <c r="H14" s="17"/>
    </row>
    <row r="15" spans="1:9">
      <c r="A15" s="1" t="s">
        <v>6</v>
      </c>
      <c r="B15" s="18">
        <v>23588.010515924991</v>
      </c>
      <c r="C15" s="18">
        <v>0</v>
      </c>
      <c r="D15" s="18">
        <v>10398119.2134312</v>
      </c>
      <c r="E15" s="18">
        <v>52316.114548531194</v>
      </c>
      <c r="F15" s="18">
        <v>21882.29984031924</v>
      </c>
      <c r="G15" s="18">
        <v>4094.3616640213568</v>
      </c>
      <c r="H15" s="18">
        <v>0</v>
      </c>
      <c r="I15" s="18">
        <f>SUM(B15:H15)</f>
        <v>10499999.999999996</v>
      </c>
    </row>
    <row r="16" spans="1:9">
      <c r="A16" s="1" t="s">
        <v>1329</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7"/>
  <sheetViews>
    <sheetView workbookViewId="0">
      <selection activeCell="G19" sqref="G19"/>
    </sheetView>
  </sheetViews>
  <sheetFormatPr baseColWidth="10" defaultRowHeight="15"/>
  <sheetData>
    <row r="1" spans="1:9" ht="32" customHeight="1">
      <c r="A1" s="57" t="s">
        <v>1328</v>
      </c>
      <c r="B1" s="17" t="s">
        <v>1173</v>
      </c>
      <c r="C1" s="17" t="s">
        <v>1174</v>
      </c>
      <c r="D1" s="17" t="s">
        <v>1175</v>
      </c>
      <c r="E1" s="17" t="s">
        <v>1176</v>
      </c>
      <c r="F1" s="17" t="s">
        <v>1177</v>
      </c>
      <c r="G1" s="17" t="s">
        <v>1178</v>
      </c>
      <c r="H1" s="17" t="s">
        <v>1179</v>
      </c>
    </row>
    <row r="2" spans="1:9">
      <c r="A2" s="1" t="s">
        <v>6</v>
      </c>
      <c r="B2" s="18">
        <f>IF($A$13=$B$13,B14,ROUND('USA Values'!B12*'Share of VT by state'!$B$4,0))</f>
        <v>1</v>
      </c>
      <c r="C2" s="18">
        <f>IF($A$13=$B$13,C14,ROUND('USA Values'!C12*'Share of VT by state'!$B$4,0))</f>
        <v>156</v>
      </c>
      <c r="D2" s="18">
        <f>IF($A$13=$B$13,D14,ROUND('USA Values'!D12*'Share of VT by state'!$B$4,0))</f>
        <v>125303</v>
      </c>
      <c r="E2" s="18">
        <f>IF($A$13=$B$13,E14,ROUND('USA Values'!E12*'Share of VT by state'!$B$4,0))</f>
        <v>102761</v>
      </c>
      <c r="F2" s="18">
        <f>IF($A$13=$B$13,F14,ROUND('USA Values'!F12*'Share of VT by state'!$B$4,0))</f>
        <v>0</v>
      </c>
      <c r="G2" s="18">
        <f>IF($A$13=$B$13,G14,ROUND('USA Values'!G12*'Share of VT by state'!$B$4,0))</f>
        <v>57</v>
      </c>
      <c r="H2" s="18">
        <f>IF($A$13=$B$13,H14,ROUND('USA Values'!H12*'Share of VT by state'!$B$4,0))</f>
        <v>0</v>
      </c>
      <c r="I2" t="s">
        <v>1334</v>
      </c>
    </row>
    <row r="3" spans="1:9">
      <c r="A3" s="1" t="s">
        <v>1329</v>
      </c>
      <c r="B3">
        <f>IF($A$13=$B$13,B15,ROUND('USA Values'!B13*'Share of VT by state'!$B$5,0))</f>
        <v>0</v>
      </c>
      <c r="C3">
        <f>IF($A$13=$B$13,C15,ROUND('USA Values'!C13*'Share of VT by state'!$B$5,0))</f>
        <v>452</v>
      </c>
      <c r="D3">
        <f>IF($A$13=$B$13,D15,ROUND('USA Values'!D13*'Share of VT by state'!$B$5,0))</f>
        <v>518</v>
      </c>
      <c r="E3">
        <f>IF($A$13=$B$13,E15,ROUND('USA Values'!E13*'Share of VT by state'!$B$5,0))</f>
        <v>51998</v>
      </c>
      <c r="F3">
        <f>IF($A$13=$B$13,F15,ROUND('USA Values'!F13*'Share of VT by state'!$B$5,0))</f>
        <v>2</v>
      </c>
      <c r="G3">
        <f>IF($A$13=$B$13,G15,ROUND('USA Values'!G13*'Share of VT by state'!$B$5,0))</f>
        <v>42</v>
      </c>
      <c r="H3">
        <f>IF($A$13=$B$13,H15,ROUND('USA Values'!H13*'Share of VT by state'!$B$5,0))</f>
        <v>1</v>
      </c>
      <c r="I3" t="s">
        <v>1334</v>
      </c>
    </row>
    <row r="4" spans="1:9">
      <c r="A4" s="1" t="s">
        <v>116</v>
      </c>
      <c r="B4">
        <f>Misc!B19*5</f>
        <v>0</v>
      </c>
      <c r="C4">
        <f>Misc!C19*5</f>
        <v>0</v>
      </c>
      <c r="D4">
        <f>Misc!D19*5</f>
        <v>70</v>
      </c>
      <c r="E4">
        <f>Misc!E19*5</f>
        <v>0</v>
      </c>
      <c r="F4">
        <f>Misc!F19*5</f>
        <v>0</v>
      </c>
      <c r="G4">
        <f>Misc!G19*5</f>
        <v>0</v>
      </c>
      <c r="H4">
        <f>Misc!H19*5</f>
        <v>0</v>
      </c>
      <c r="I4" t="s">
        <v>1335</v>
      </c>
    </row>
    <row r="5" spans="1:9">
      <c r="A5" s="1" t="s">
        <v>1330</v>
      </c>
      <c r="B5" s="87">
        <v>0</v>
      </c>
      <c r="C5" s="87">
        <v>0</v>
      </c>
      <c r="D5" s="87">
        <v>0</v>
      </c>
      <c r="E5" s="86">
        <v>743</v>
      </c>
      <c r="F5" s="87">
        <v>0</v>
      </c>
      <c r="G5" s="86">
        <v>0</v>
      </c>
      <c r="H5" s="86">
        <v>0</v>
      </c>
      <c r="I5" t="s">
        <v>1336</v>
      </c>
    </row>
    <row r="6" spans="1:9">
      <c r="A6" s="1" t="s">
        <v>1331</v>
      </c>
      <c r="B6">
        <v>0</v>
      </c>
      <c r="C6">
        <v>0</v>
      </c>
      <c r="D6">
        <v>0</v>
      </c>
      <c r="E6" s="18">
        <v>36</v>
      </c>
      <c r="F6">
        <v>0</v>
      </c>
      <c r="G6" s="18">
        <v>0</v>
      </c>
      <c r="H6" s="18">
        <v>0</v>
      </c>
      <c r="I6" t="s">
        <v>1335</v>
      </c>
    </row>
    <row r="7" spans="1:9">
      <c r="A7" s="1" t="s">
        <v>1332</v>
      </c>
      <c r="B7">
        <v>0</v>
      </c>
      <c r="C7">
        <v>0</v>
      </c>
      <c r="D7">
        <v>0</v>
      </c>
      <c r="E7">
        <v>0</v>
      </c>
      <c r="F7">
        <v>0</v>
      </c>
      <c r="G7" s="18">
        <v>0</v>
      </c>
      <c r="H7" s="18">
        <v>0</v>
      </c>
      <c r="I7" t="s">
        <v>1335</v>
      </c>
    </row>
    <row r="13" spans="1:9" ht="16" customHeight="1">
      <c r="A13" s="57" t="str">
        <f>About!B2</f>
        <v>IA</v>
      </c>
      <c r="B13" t="s">
        <v>86</v>
      </c>
    </row>
    <row r="14" spans="1:9">
      <c r="A14" t="s">
        <v>6</v>
      </c>
      <c r="B14" s="18">
        <v>0</v>
      </c>
      <c r="C14" s="18">
        <v>0</v>
      </c>
      <c r="D14" s="18">
        <v>201233.5032021653</v>
      </c>
      <c r="E14" s="18">
        <v>0</v>
      </c>
      <c r="F14" s="18">
        <v>0</v>
      </c>
      <c r="G14" s="18">
        <v>12.21870745822498</v>
      </c>
      <c r="H14" s="18">
        <v>0</v>
      </c>
    </row>
    <row r="15" spans="1:9">
      <c r="A15" t="s">
        <v>1329</v>
      </c>
      <c r="B15" s="18">
        <v>54.706485665234602</v>
      </c>
      <c r="C15" s="18">
        <v>0</v>
      </c>
      <c r="D15" s="18">
        <v>0</v>
      </c>
      <c r="E15" s="18">
        <v>248544.89387620601</v>
      </c>
      <c r="F15" s="18">
        <v>22.21583174222723</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J9"/>
  <sheetViews>
    <sheetView zoomScale="90" workbookViewId="0">
      <selection activeCell="B21" sqref="B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'SYVbT-passenger-script'!B2</f>
        <v>9137</v>
      </c>
      <c r="C2" s="18">
        <f>'SYVbT-passenger-script'!C2</f>
        <v>0</v>
      </c>
      <c r="D2" s="18">
        <f>'SYVbT-passenger-script'!D2</f>
        <v>2657959</v>
      </c>
      <c r="E2" s="18">
        <f>'SYVbT-passenger-script'!E2</f>
        <v>13532</v>
      </c>
      <c r="F2" s="18">
        <f>'SYVbT-passenger-script'!F2</f>
        <v>6714</v>
      </c>
      <c r="G2" s="18">
        <f>'SYVbT-passenger-script'!G2</f>
        <v>974</v>
      </c>
      <c r="H2" s="18">
        <f>'SYVbT-passenger-script'!H2</f>
        <v>67</v>
      </c>
      <c r="J2" s="18"/>
    </row>
    <row r="3" spans="1:10">
      <c r="A3" s="1" t="s">
        <v>1329</v>
      </c>
      <c r="B3" s="18">
        <f>'SYVbT-passenger-script'!B3</f>
        <v>3</v>
      </c>
      <c r="C3" s="18">
        <f>'SYVbT-passenger-script'!C3</f>
        <v>0</v>
      </c>
      <c r="D3" s="18">
        <f>'SYVbT-passenger-script'!D3</f>
        <v>944</v>
      </c>
      <c r="E3" s="18">
        <f>'SYVbT-passenger-script'!E3</f>
        <v>7584</v>
      </c>
      <c r="F3" s="18">
        <f>'SYVbT-passenger-script'!F3</f>
        <v>0</v>
      </c>
      <c r="G3" s="18">
        <f>'SYVbT-passenger-script'!G3</f>
        <v>70</v>
      </c>
      <c r="H3" s="18">
        <f>'SYVbT-passenger-script'!H3</f>
        <v>1</v>
      </c>
      <c r="I3" s="18"/>
      <c r="J3" s="67"/>
    </row>
    <row r="4" spans="1:10">
      <c r="A4" s="1" t="s">
        <v>116</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1330</v>
      </c>
      <c r="B5" s="18">
        <f>'USA Values'!B6*'Rail and Aviation'!$B$2*'Rail and Aviation'!$B$3</f>
        <v>156.77347405007379</v>
      </c>
      <c r="C5" s="18">
        <f>'USA Values'!C6*'Rail and Aviation'!$B$2*'Rail and Aviation'!$B$3</f>
        <v>0</v>
      </c>
      <c r="D5" s="18">
        <f>'USA Values'!D6*'Rail and Aviation'!$B$2*'Rail and Aviation'!$B$3</f>
        <v>0</v>
      </c>
      <c r="E5" s="18">
        <f>'USA Values'!E6*'Rail and Aviation'!$B$2*'Rail and Aviation'!$B$3</f>
        <v>51.654972193172981</v>
      </c>
      <c r="F5" s="18">
        <f>'USA Values'!F6*'Rail and Aviation'!$B$2*'Rail and Aviation'!$B$3</f>
        <v>0</v>
      </c>
      <c r="G5" s="18">
        <f>'USA Values'!G6*'Rail and Aviation'!$B$2*'Rail and Aviation'!$B$3</f>
        <v>0</v>
      </c>
      <c r="H5" s="18">
        <f>'USA Values'!H6*'Rail and Aviation'!$B$2*'Rail and Aviation'!$B$3</f>
        <v>0</v>
      </c>
    </row>
    <row r="6" spans="1:10">
      <c r="A6" s="1" t="s">
        <v>1331</v>
      </c>
      <c r="B6" s="18">
        <f>'SYVbT-passenger-script'!B6</f>
        <v>0</v>
      </c>
      <c r="C6" s="18">
        <f>'SYVbT-passenger-script'!C6</f>
        <v>0</v>
      </c>
      <c r="D6" s="18">
        <f>'SYVbT-passenger-script'!D6</f>
        <v>192946.26</v>
      </c>
      <c r="E6" s="18">
        <f>'SYVbT-passenger-script'!E6</f>
        <v>54420.74</v>
      </c>
      <c r="F6" s="18">
        <f>'SYVbT-passenger-script'!F6</f>
        <v>0</v>
      </c>
      <c r="G6" s="18">
        <f>'SYVbT-passenger-script'!G6</f>
        <v>0</v>
      </c>
      <c r="H6" s="18">
        <f>'SYVbT-passenger-script'!H6</f>
        <v>0</v>
      </c>
    </row>
    <row r="7" spans="1:10">
      <c r="A7" s="1" t="s">
        <v>1332</v>
      </c>
      <c r="B7" s="18">
        <f>'SYVbT-passenger-script'!B7</f>
        <v>0</v>
      </c>
      <c r="C7" s="18">
        <f>'SYVbT-passenger-script'!C7</f>
        <v>0</v>
      </c>
      <c r="D7" s="18">
        <f>'SYVbT-passenger-script'!D7</f>
        <v>193803</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J24"/>
  <sheetViews>
    <sheetView zoomScale="89" workbookViewId="0">
      <selection activeCell="D21" sqref="D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'SYVbT-freight-script'!B2</f>
        <v>1</v>
      </c>
      <c r="C2" s="18">
        <f>'SYVbT-freight-script'!C2</f>
        <v>156</v>
      </c>
      <c r="D2" s="88">
        <f>'SYVbT-freight-script'!D2+'SYVbT-freight-script'!D3</f>
        <v>125821</v>
      </c>
      <c r="E2" s="88">
        <v>0</v>
      </c>
      <c r="F2" s="18">
        <f>'SYVbT-freight-script'!F2</f>
        <v>0</v>
      </c>
      <c r="G2" s="18">
        <f>'SYVbT-freight-script'!G2</f>
        <v>57</v>
      </c>
      <c r="H2" s="18">
        <f>'SYVbT-freight-script'!H2</f>
        <v>0</v>
      </c>
      <c r="I2" s="67"/>
      <c r="J2" s="18"/>
    </row>
    <row r="3" spans="1:10">
      <c r="A3" s="1" t="s">
        <v>1329</v>
      </c>
      <c r="B3" s="18">
        <f>'SYVbT-freight-script'!B3</f>
        <v>0</v>
      </c>
      <c r="C3" s="18">
        <f>'SYVbT-freight-script'!C3</f>
        <v>452</v>
      </c>
      <c r="D3" s="88">
        <v>0</v>
      </c>
      <c r="E3" s="88">
        <f>'SYVbT-freight-script'!E3+'SYVbT-freight-script'!E2</f>
        <v>154759</v>
      </c>
      <c r="F3" s="18">
        <f>'SYVbT-freight-script'!F3</f>
        <v>2</v>
      </c>
      <c r="G3" s="18">
        <f>'SYVbT-freight-script'!G3</f>
        <v>42</v>
      </c>
      <c r="H3" s="18">
        <f>'SYVbT-freight-script'!H3</f>
        <v>1</v>
      </c>
      <c r="J3" s="18"/>
    </row>
    <row r="4" spans="1:10">
      <c r="A4" s="1" t="s">
        <v>116</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1330</v>
      </c>
      <c r="B5" s="18">
        <f>'USA Values'!B15*'Rail and Aviation'!$B$2*'Rail and Aviation'!$B$3</f>
        <v>0</v>
      </c>
      <c r="C5" s="18">
        <f>'USA Values'!C15*'Rail and Aviation'!$B$2*'Rail and Aviation'!$B$3</f>
        <v>0</v>
      </c>
      <c r="D5" s="18">
        <f>'USA Values'!D15*'Rail and Aviation'!$B$2*'Rail and Aviation'!$B$3</f>
        <v>0</v>
      </c>
      <c r="E5" s="18">
        <f>'USA Values'!E15*'Rail and Aviation'!$B$2</f>
        <v>215.62444424255401</v>
      </c>
      <c r="F5" s="18">
        <f>'USA Values'!F15*'Rail and Aviation'!$B$2*'Rail and Aviation'!$B$3</f>
        <v>0</v>
      </c>
      <c r="G5" s="18">
        <f>'USA Values'!G15*'Rail and Aviation'!$B$2*'Rail and Aviation'!$B$3</f>
        <v>0</v>
      </c>
      <c r="H5" s="18">
        <f>'USA Values'!H15*'Rail and Aviation'!$B$2*'Rail and Aviation'!$B$3</f>
        <v>0</v>
      </c>
    </row>
    <row r="6" spans="1:10">
      <c r="A6" s="1" t="s">
        <v>1331</v>
      </c>
      <c r="B6" s="18">
        <f>'SYVbT-freight-script'!B6</f>
        <v>0</v>
      </c>
      <c r="C6" s="18">
        <f>'SYVbT-freight-script'!C6</f>
        <v>0</v>
      </c>
      <c r="D6" s="18">
        <f>'SYVbT-freight-script'!D6</f>
        <v>0</v>
      </c>
      <c r="E6" s="18">
        <f>'SYVbT-freight-script'!E6</f>
        <v>36</v>
      </c>
      <c r="F6" s="18">
        <f>'SYVbT-freight-script'!F6</f>
        <v>0</v>
      </c>
      <c r="G6" s="18">
        <f>'SYVbT-freight-script'!G6</f>
        <v>0</v>
      </c>
      <c r="H6" s="18">
        <f>'SYVbT-freight-script'!H6</f>
        <v>0</v>
      </c>
    </row>
    <row r="7" spans="1:10">
      <c r="A7" s="1" t="s">
        <v>1332</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t="s">
        <v>1340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162</v>
      </c>
    </row>
    <row r="2" spans="1:2">
      <c r="A2" t="s">
        <v>163</v>
      </c>
      <c r="B2">
        <v>1.0466718988683029E-2</v>
      </c>
    </row>
    <row r="3" spans="1:2">
      <c r="A3" t="s">
        <v>164</v>
      </c>
      <c r="B3">
        <v>9.6489470655175113E-3</v>
      </c>
    </row>
    <row r="4" spans="1:2">
      <c r="A4" t="s">
        <v>165</v>
      </c>
      <c r="B4">
        <v>1.046619952594321E-2</v>
      </c>
    </row>
    <row r="5" spans="1:2">
      <c r="A5" t="s">
        <v>166</v>
      </c>
      <c r="B5">
        <v>1.0466199525943199E-2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176</v>
      </c>
      <c r="B10" s="10" t="s">
        <v>177</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179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180</v>
      </c>
    </row>
    <row r="16" spans="1:37" ht="15" customHeight="1">
      <c r="B16" s="4" t="s">
        <v>181</v>
      </c>
    </row>
    <row r="17" spans="1:37" ht="15" customHeight="1">
      <c r="B17" s="4" t="s">
        <v>182</v>
      </c>
    </row>
    <row r="18" spans="1:37" ht="15" customHeight="1">
      <c r="A18" s="25" t="s">
        <v>183</v>
      </c>
      <c r="B18" s="7" t="s">
        <v>184</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185</v>
      </c>
      <c r="B19" s="7" t="s">
        <v>186</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187</v>
      </c>
      <c r="B20" s="7" t="s">
        <v>188</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189</v>
      </c>
      <c r="B21" s="4" t="s">
        <v>190</v>
      </c>
    </row>
    <row r="22" spans="1:37" ht="15" customHeight="1">
      <c r="A22" s="25" t="s">
        <v>191</v>
      </c>
      <c r="B22" s="7" t="s">
        <v>192</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193</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194</v>
      </c>
      <c r="B24" s="4" t="s">
        <v>195</v>
      </c>
    </row>
    <row r="25" spans="1:37" ht="15" customHeight="1">
      <c r="B25" s="7" t="s">
        <v>196</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197</v>
      </c>
      <c r="B26" s="4" t="s">
        <v>198</v>
      </c>
    </row>
    <row r="27" spans="1:37" ht="15" customHeight="1">
      <c r="A27" s="25" t="s">
        <v>199</v>
      </c>
      <c r="B27" s="7" t="s">
        <v>200</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201</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202</v>
      </c>
    </row>
    <row r="31" spans="1:37" ht="15" customHeight="1">
      <c r="A31" s="25" t="s">
        <v>203</v>
      </c>
      <c r="B31" s="4" t="s">
        <v>204</v>
      </c>
    </row>
    <row r="32" spans="1:37" ht="15" customHeight="1">
      <c r="A32" s="25" t="s">
        <v>205</v>
      </c>
      <c r="B32" s="7" t="s">
        <v>206</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207</v>
      </c>
      <c r="B33" s="7" t="s">
        <v>208</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209</v>
      </c>
      <c r="B34" s="7" t="s">
        <v>210</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211</v>
      </c>
      <c r="B35" s="7" t="s">
        <v>212</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213</v>
      </c>
      <c r="B36" s="7" t="s">
        <v>214</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215</v>
      </c>
      <c r="B37" s="7" t="s">
        <v>216</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217</v>
      </c>
      <c r="B38" s="7" t="s">
        <v>218</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219</v>
      </c>
      <c r="B39" s="7" t="s">
        <v>220</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221</v>
      </c>
      <c r="B40" s="7" t="s">
        <v>222</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223</v>
      </c>
      <c r="B41" s="7" t="s">
        <v>224</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225</v>
      </c>
      <c r="B42" s="7" t="s">
        <v>226</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227</v>
      </c>
      <c r="B43" s="7" t="s">
        <v>228</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229</v>
      </c>
      <c r="B44" s="7" t="s">
        <v>230</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231</v>
      </c>
      <c r="B45" s="7" t="s">
        <v>232</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233</v>
      </c>
      <c r="B46" s="7" t="s">
        <v>234</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235</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236</v>
      </c>
      <c r="B48" s="4" t="s">
        <v>237</v>
      </c>
    </row>
    <row r="49" spans="1:37" ht="15" customHeight="1">
      <c r="B49" s="7" t="s">
        <v>238</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239</v>
      </c>
      <c r="B50" s="4" t="s">
        <v>240</v>
      </c>
    </row>
    <row r="51" spans="1:37" ht="15" customHeight="1">
      <c r="A51" s="25" t="s">
        <v>241</v>
      </c>
      <c r="B51" s="7" t="s">
        <v>200</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201</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242</v>
      </c>
    </row>
    <row r="55" spans="1:37" ht="15" customHeight="1">
      <c r="A55" s="25" t="s">
        <v>243</v>
      </c>
      <c r="B55" s="4" t="s">
        <v>244</v>
      </c>
    </row>
    <row r="56" spans="1:37" ht="15" customHeight="1">
      <c r="A56" s="25" t="s">
        <v>245</v>
      </c>
      <c r="B56" s="7" t="s">
        <v>246</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247</v>
      </c>
      <c r="B57" s="7" t="s">
        <v>248</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249</v>
      </c>
      <c r="B58" s="7" t="s">
        <v>250</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251</v>
      </c>
      <c r="B59" s="7" t="s">
        <v>252</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253</v>
      </c>
      <c r="B60" s="7" t="s">
        <v>254</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255</v>
      </c>
      <c r="B61" s="7" t="s">
        <v>256</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257</v>
      </c>
      <c r="B62" s="7" t="s">
        <v>258</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259</v>
      </c>
      <c r="B63" s="7" t="s">
        <v>260</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261</v>
      </c>
      <c r="B64" s="7" t="s">
        <v>262</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263</v>
      </c>
      <c r="B65" s="7" t="s">
        <v>264</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265</v>
      </c>
      <c r="B66" s="7" t="s">
        <v>266</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267</v>
      </c>
      <c r="B67" s="7" t="s">
        <v>268</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269</v>
      </c>
      <c r="B68" s="7" t="s">
        <v>270</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271</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272</v>
      </c>
      <c r="B71" s="4" t="s">
        <v>273</v>
      </c>
    </row>
    <row r="72" spans="1:37" ht="15" customHeight="1">
      <c r="A72" s="25" t="s">
        <v>274</v>
      </c>
      <c r="B72" s="7" t="s">
        <v>246</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275</v>
      </c>
      <c r="B73" s="7" t="s">
        <v>248</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276</v>
      </c>
      <c r="B74" s="7" t="s">
        <v>250</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277</v>
      </c>
      <c r="B75" s="7" t="s">
        <v>252</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278</v>
      </c>
      <c r="B76" s="7" t="s">
        <v>254</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279</v>
      </c>
      <c r="B77" s="7" t="s">
        <v>256</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280</v>
      </c>
      <c r="B78" s="7" t="s">
        <v>258</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281</v>
      </c>
      <c r="B79" s="7" t="s">
        <v>260</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282</v>
      </c>
      <c r="B80" s="7" t="s">
        <v>262</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283</v>
      </c>
      <c r="B81" s="7" t="s">
        <v>264</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284</v>
      </c>
      <c r="B82" s="7" t="s">
        <v>266</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285</v>
      </c>
      <c r="B83" s="7" t="s">
        <v>268</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286</v>
      </c>
      <c r="B84" s="7" t="s">
        <v>270</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271</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3" t="s">
        <v>287</v>
      </c>
      <c r="C87" s="94"/>
      <c r="D87" s="94"/>
      <c r="E87" s="94"/>
      <c r="F87" s="94"/>
      <c r="G87" s="94"/>
      <c r="H87" s="94"/>
      <c r="I87" s="94"/>
      <c r="J87" s="94"/>
      <c r="K87" s="94"/>
      <c r="L87" s="94"/>
      <c r="M87" s="94"/>
      <c r="N87" s="94"/>
      <c r="O87" s="94"/>
      <c r="P87" s="94"/>
      <c r="Q87" s="94"/>
      <c r="R87" s="94"/>
      <c r="S87" s="94"/>
      <c r="T87" s="94"/>
      <c r="U87" s="94"/>
      <c r="V87" s="94"/>
      <c r="W87" s="94"/>
      <c r="X87" s="94"/>
      <c r="Y87" s="94"/>
      <c r="Z87" s="94"/>
      <c r="AA87" s="94"/>
      <c r="AB87" s="94"/>
      <c r="AC87" s="94"/>
      <c r="AD87" s="94"/>
      <c r="AE87" s="94"/>
      <c r="AF87" s="94"/>
      <c r="AG87" s="94"/>
      <c r="AH87" s="94"/>
      <c r="AI87" s="94"/>
      <c r="AJ87" s="94"/>
      <c r="AK87" s="94"/>
    </row>
    <row r="88" spans="1:37" ht="15" customHeight="1">
      <c r="B88" s="30" t="s">
        <v>288</v>
      </c>
    </row>
    <row r="89" spans="1:37" ht="15" customHeight="1">
      <c r="B89" s="30" t="s">
        <v>289</v>
      </c>
    </row>
    <row r="90" spans="1:37" ht="15" customHeight="1">
      <c r="B90" s="30" t="s">
        <v>290</v>
      </c>
    </row>
    <row r="91" spans="1:37" ht="15" customHeight="1">
      <c r="B91" s="30" t="s">
        <v>291</v>
      </c>
    </row>
    <row r="92" spans="1:37" ht="15" customHeight="1">
      <c r="B92" s="30" t="s">
        <v>292</v>
      </c>
    </row>
    <row r="93" spans="1:37" ht="15" customHeight="1">
      <c r="B93" s="30" t="s">
        <v>293</v>
      </c>
    </row>
    <row r="94" spans="1:37" ht="15" customHeight="1">
      <c r="B94" s="30" t="s">
        <v>294</v>
      </c>
    </row>
    <row r="95" spans="1:37" ht="15" customHeight="1">
      <c r="B95" s="30" t="s">
        <v>295</v>
      </c>
    </row>
    <row r="96" spans="1:37" ht="15" customHeight="1">
      <c r="B96" s="30" t="s">
        <v>296</v>
      </c>
    </row>
    <row r="97" spans="2:2" ht="15" customHeight="1">
      <c r="B97" s="30" t="s">
        <v>297</v>
      </c>
    </row>
    <row r="98" spans="2:2" ht="15" customHeight="1">
      <c r="B98" s="30" t="s">
        <v>298</v>
      </c>
    </row>
    <row r="99" spans="2:2" ht="15" customHeight="1">
      <c r="B99" s="30" t="s">
        <v>299</v>
      </c>
    </row>
    <row r="100" spans="2:2" ht="15" customHeight="1">
      <c r="B100" s="30" t="s">
        <v>300</v>
      </c>
    </row>
    <row r="101" spans="2:2" ht="15" customHeight="1">
      <c r="B101" s="30" t="s">
        <v>301</v>
      </c>
    </row>
    <row r="102" spans="2:2" ht="15" customHeight="1">
      <c r="B102" s="30" t="s">
        <v>302</v>
      </c>
    </row>
    <row r="103" spans="2:2" ht="15" customHeight="1">
      <c r="B103" t="s">
        <v>303</v>
      </c>
    </row>
    <row r="104" spans="2:2" ht="15" customHeight="1">
      <c r="B104" s="30" t="s">
        <v>304</v>
      </c>
    </row>
    <row r="105" spans="2:2" ht="15" customHeight="1">
      <c r="B105" s="30" t="s">
        <v>305</v>
      </c>
    </row>
    <row r="106" spans="2:2" ht="15" customHeight="1">
      <c r="B106" s="30" t="s">
        <v>306</v>
      </c>
    </row>
    <row r="107" spans="2:2" ht="15" customHeight="1">
      <c r="B107" s="30" t="s">
        <v>307</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308</v>
      </c>
      <c r="B10" s="10" t="s">
        <v>309</v>
      </c>
    </row>
    <row r="11" spans="1:37" ht="15" customHeight="1">
      <c r="B11" s="9" t="s">
        <v>310</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311</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312</v>
      </c>
      <c r="B15" s="4" t="s">
        <v>313</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314</v>
      </c>
      <c r="B16" s="7" t="s">
        <v>315</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316</v>
      </c>
      <c r="B17" s="7" t="s">
        <v>317</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318</v>
      </c>
      <c r="B18" s="7" t="s">
        <v>319</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320</v>
      </c>
      <c r="B19" s="7" t="s">
        <v>321</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322</v>
      </c>
      <c r="B20" s="7" t="s">
        <v>323</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324</v>
      </c>
      <c r="B21" s="7" t="s">
        <v>325</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326</v>
      </c>
      <c r="B22" s="7" t="s">
        <v>327</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328</v>
      </c>
      <c r="B24" s="4" t="s">
        <v>329</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330</v>
      </c>
      <c r="B25" s="7" t="s">
        <v>315</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331</v>
      </c>
      <c r="B26" s="7" t="s">
        <v>317</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332</v>
      </c>
      <c r="B27" s="7" t="s">
        <v>319</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333</v>
      </c>
      <c r="B28" s="7" t="s">
        <v>323</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334</v>
      </c>
      <c r="B29" s="7" t="s">
        <v>321</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335</v>
      </c>
      <c r="B30" s="7" t="s">
        <v>325</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336</v>
      </c>
    </row>
    <row r="31" spans="1:37" ht="15" customHeight="1">
      <c r="A31" s="25" t="s">
        <v>337</v>
      </c>
      <c r="B31" s="7" t="s">
        <v>327</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336</v>
      </c>
    </row>
    <row r="33" spans="1:37" ht="15" customHeight="1">
      <c r="A33" s="25" t="s">
        <v>338</v>
      </c>
      <c r="B33" s="4" t="s">
        <v>339</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340</v>
      </c>
      <c r="B34" s="7" t="s">
        <v>341</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342</v>
      </c>
      <c r="B35" s="7" t="s">
        <v>319</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343</v>
      </c>
      <c r="B36" s="7" t="s">
        <v>321</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344</v>
      </c>
      <c r="B37" s="7" t="s">
        <v>323</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345</v>
      </c>
      <c r="B38" s="7" t="s">
        <v>346</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347</v>
      </c>
      <c r="B39" s="7" t="s">
        <v>325</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348</v>
      </c>
      <c r="B40" s="7" t="s">
        <v>327</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349</v>
      </c>
      <c r="B43" s="4" t="s">
        <v>350</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351</v>
      </c>
      <c r="B44" s="7" t="s">
        <v>319</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352</v>
      </c>
      <c r="B45" s="7" t="s">
        <v>353</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336</v>
      </c>
    </row>
    <row r="46" spans="1:37" ht="15" customHeight="1">
      <c r="A46" s="25" t="s">
        <v>354</v>
      </c>
      <c r="B46" s="7" t="s">
        <v>355</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336</v>
      </c>
    </row>
    <row r="47" spans="1:37" ht="15" customHeight="1">
      <c r="A47" s="25" t="s">
        <v>356</v>
      </c>
      <c r="B47" s="7" t="s">
        <v>357</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336</v>
      </c>
    </row>
    <row r="49" spans="1:37" ht="15" customHeight="1">
      <c r="A49" s="25" t="s">
        <v>358</v>
      </c>
      <c r="B49" s="4" t="s">
        <v>359</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360</v>
      </c>
      <c r="B50" s="7" t="s">
        <v>319</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361</v>
      </c>
      <c r="B51" s="7" t="s">
        <v>362</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363</v>
      </c>
      <c r="B52" s="7" t="s">
        <v>355</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336</v>
      </c>
    </row>
    <row r="53" spans="1:37" ht="15" customHeight="1">
      <c r="A53" s="25" t="s">
        <v>364</v>
      </c>
      <c r="B53" s="7" t="s">
        <v>357</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365</v>
      </c>
      <c r="B55" s="4" t="s">
        <v>366</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367</v>
      </c>
      <c r="B56" s="7" t="s">
        <v>319</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368</v>
      </c>
      <c r="B57" s="7" t="s">
        <v>362</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369</v>
      </c>
      <c r="B58" s="7" t="s">
        <v>355</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336</v>
      </c>
    </row>
    <row r="59" spans="1:37" ht="15" customHeight="1">
      <c r="A59" s="25" t="s">
        <v>370</v>
      </c>
      <c r="B59" s="7" t="s">
        <v>357</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371</v>
      </c>
      <c r="B61" s="4" t="s">
        <v>372</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373</v>
      </c>
      <c r="B62" s="7" t="s">
        <v>374</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375</v>
      </c>
      <c r="B63" s="7" t="s">
        <v>376</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377</v>
      </c>
      <c r="B65" s="4" t="s">
        <v>378</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379</v>
      </c>
      <c r="B66" s="7" t="s">
        <v>380</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381</v>
      </c>
      <c r="B67" s="7" t="s">
        <v>353</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382</v>
      </c>
      <c r="B68" s="7" t="s">
        <v>383</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384</v>
      </c>
      <c r="B70" s="4" t="s">
        <v>385</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386</v>
      </c>
      <c r="B71" s="7" t="s">
        <v>387</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388</v>
      </c>
      <c r="B72" s="7" t="s">
        <v>389</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390</v>
      </c>
      <c r="B73" s="7" t="s">
        <v>391</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392</v>
      </c>
      <c r="B74" s="7" t="s">
        <v>393</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394</v>
      </c>
      <c r="B75" s="7" t="s">
        <v>395</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396</v>
      </c>
      <c r="B76" s="7" t="s">
        <v>397</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398</v>
      </c>
      <c r="B77" s="7" t="s">
        <v>399</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400</v>
      </c>
      <c r="B78" s="7" t="s">
        <v>401</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402</v>
      </c>
      <c r="B79" s="7" t="s">
        <v>403</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404</v>
      </c>
      <c r="B80" s="7" t="s">
        <v>389</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336</v>
      </c>
    </row>
    <row r="81" spans="1:37" ht="15" customHeight="1">
      <c r="A81" s="25" t="s">
        <v>405</v>
      </c>
      <c r="B81" s="7" t="s">
        <v>391</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336</v>
      </c>
    </row>
    <row r="82" spans="1:37" ht="15" customHeight="1">
      <c r="A82" s="25" t="s">
        <v>406</v>
      </c>
      <c r="B82" s="7" t="s">
        <v>393</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407</v>
      </c>
      <c r="B83" s="7" t="s">
        <v>395</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336</v>
      </c>
    </row>
    <row r="84" spans="1:37" ht="15" customHeight="1">
      <c r="A84" s="25" t="s">
        <v>408</v>
      </c>
      <c r="B84" s="7" t="s">
        <v>397</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336</v>
      </c>
    </row>
    <row r="85" spans="1:37" ht="15" customHeight="1">
      <c r="A85" s="25" t="s">
        <v>409</v>
      </c>
      <c r="B85" s="7" t="s">
        <v>399</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336</v>
      </c>
    </row>
    <row r="86" spans="1:37" ht="15" customHeight="1">
      <c r="A86" s="25" t="s">
        <v>410</v>
      </c>
      <c r="B86" s="7" t="s">
        <v>401</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336</v>
      </c>
    </row>
    <row r="87" spans="1:37" ht="15" customHeight="1">
      <c r="A87" s="25" t="s">
        <v>411</v>
      </c>
      <c r="B87" s="7" t="s">
        <v>412</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413</v>
      </c>
      <c r="B88" s="7" t="s">
        <v>389</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414</v>
      </c>
      <c r="B89" s="7" t="s">
        <v>391</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336</v>
      </c>
    </row>
    <row r="90" spans="1:37" ht="15" customHeight="1">
      <c r="A90" s="25" t="s">
        <v>415</v>
      </c>
      <c r="B90" s="7" t="s">
        <v>393</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416</v>
      </c>
      <c r="B91" s="7" t="s">
        <v>395</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417</v>
      </c>
      <c r="B92" s="7" t="s">
        <v>397</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418</v>
      </c>
      <c r="B93" s="7" t="s">
        <v>399</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336</v>
      </c>
    </row>
    <row r="94" spans="1:37" ht="15" customHeight="1">
      <c r="A94" s="25" t="s">
        <v>419</v>
      </c>
      <c r="B94" s="7" t="s">
        <v>401</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336</v>
      </c>
    </row>
    <row r="95" spans="1:37" ht="15" customHeight="1">
      <c r="A95" s="25" t="s">
        <v>420</v>
      </c>
      <c r="B95" s="4" t="s">
        <v>421</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422</v>
      </c>
      <c r="B96" s="7" t="s">
        <v>423</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424</v>
      </c>
      <c r="B97" s="7" t="s">
        <v>399</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425</v>
      </c>
      <c r="B98" s="7" t="s">
        <v>426</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427</v>
      </c>
      <c r="B99" s="7" t="s">
        <v>428</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336</v>
      </c>
    </row>
    <row r="100" spans="1:37" ht="15" customHeight="1">
      <c r="A100" s="25" t="s">
        <v>429</v>
      </c>
      <c r="B100" s="7" t="s">
        <v>430</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336</v>
      </c>
    </row>
    <row r="101" spans="1:37" ht="15" customHeight="1">
      <c r="A101" s="25" t="s">
        <v>431</v>
      </c>
      <c r="B101" s="7" t="s">
        <v>432</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433</v>
      </c>
      <c r="B102" s="7" t="s">
        <v>399</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434</v>
      </c>
      <c r="B103" s="7" t="s">
        <v>435</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436</v>
      </c>
      <c r="B104" s="7" t="s">
        <v>399</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437</v>
      </c>
      <c r="B105" s="7" t="s">
        <v>426</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438</v>
      </c>
      <c r="B106" s="7" t="s">
        <v>428</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336</v>
      </c>
    </row>
    <row r="107" spans="1:37" ht="15" customHeight="1">
      <c r="A107" s="25" t="s">
        <v>439</v>
      </c>
      <c r="B107" s="7" t="s">
        <v>430</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336</v>
      </c>
    </row>
    <row r="109" spans="1:37" ht="15" customHeight="1">
      <c r="A109" s="25" t="s">
        <v>440</v>
      </c>
      <c r="B109" s="4" t="s">
        <v>441</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442</v>
      </c>
      <c r="B110" s="7" t="s">
        <v>443</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444</v>
      </c>
      <c r="B111" s="7" t="s">
        <v>319</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445</v>
      </c>
      <c r="B113" s="7" t="s">
        <v>446</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447</v>
      </c>
      <c r="B114" s="7" t="s">
        <v>448</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449</v>
      </c>
      <c r="B116" s="4" t="s">
        <v>450</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3" t="s">
        <v>451</v>
      </c>
      <c r="C118" s="94"/>
      <c r="D118" s="94"/>
      <c r="E118" s="94"/>
      <c r="F118" s="94"/>
      <c r="G118" s="94"/>
      <c r="H118" s="94"/>
      <c r="I118" s="94"/>
      <c r="J118" s="94"/>
      <c r="K118" s="94"/>
      <c r="L118" s="94"/>
      <c r="M118" s="94"/>
      <c r="N118" s="94"/>
      <c r="O118" s="94"/>
      <c r="P118" s="94"/>
      <c r="Q118" s="94"/>
      <c r="R118" s="94"/>
      <c r="S118" s="94"/>
      <c r="T118" s="94"/>
      <c r="U118" s="94"/>
      <c r="V118" s="94"/>
      <c r="W118" s="94"/>
      <c r="X118" s="94"/>
      <c r="Y118" s="94"/>
      <c r="Z118" s="94"/>
      <c r="AA118" s="94"/>
      <c r="AB118" s="94"/>
      <c r="AC118" s="94"/>
      <c r="AD118" s="94"/>
      <c r="AE118" s="94"/>
      <c r="AF118" s="94"/>
      <c r="AG118" s="94"/>
      <c r="AH118" s="94"/>
      <c r="AI118" s="94"/>
      <c r="AJ118" s="94"/>
      <c r="AK118" s="94"/>
    </row>
    <row r="119" spans="1:37" ht="15" customHeight="1">
      <c r="B119" s="30" t="s">
        <v>452</v>
      </c>
    </row>
    <row r="120" spans="1:37" ht="15" customHeight="1">
      <c r="B120" s="30" t="s">
        <v>453</v>
      </c>
    </row>
    <row r="121" spans="1:37" ht="15" customHeight="1">
      <c r="B121" s="30" t="s">
        <v>454</v>
      </c>
    </row>
    <row r="122" spans="1:37" ht="15" customHeight="1">
      <c r="B122" s="30" t="s">
        <v>455</v>
      </c>
    </row>
    <row r="123" spans="1:37" ht="15" customHeight="1">
      <c r="B123" s="30" t="s">
        <v>294</v>
      </c>
    </row>
    <row r="124" spans="1:37" ht="15" customHeight="1">
      <c r="B124" s="30" t="s">
        <v>456</v>
      </c>
    </row>
    <row r="125" spans="1:37" ht="15" customHeight="1">
      <c r="B125" s="30" t="s">
        <v>457</v>
      </c>
    </row>
    <row r="126" spans="1:37" ht="15" customHeight="1">
      <c r="B126" s="30" t="s">
        <v>458</v>
      </c>
    </row>
    <row r="127" spans="1:37" ht="15" customHeight="1">
      <c r="B127" s="30" t="s">
        <v>459</v>
      </c>
    </row>
    <row r="128" spans="1:37" ht="15" customHeight="1">
      <c r="B128" s="30" t="s">
        <v>460</v>
      </c>
    </row>
    <row r="129" spans="2:2" ht="15" customHeight="1">
      <c r="B129" s="30" t="s">
        <v>461</v>
      </c>
    </row>
    <row r="130" spans="2:2" ht="15" customHeight="1">
      <c r="B130" s="30" t="s">
        <v>462</v>
      </c>
    </row>
    <row r="131" spans="2:2" ht="15" customHeight="1">
      <c r="B131" s="30" t="s">
        <v>463</v>
      </c>
    </row>
    <row r="132" spans="2:2" ht="15" customHeight="1">
      <c r="B132" s="30" t="s">
        <v>464</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465</v>
      </c>
      <c r="B10" s="10" t="s">
        <v>466</v>
      </c>
    </row>
    <row r="11" spans="1:37" ht="15" customHeight="1">
      <c r="B11" s="9" t="s">
        <v>467</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468</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469</v>
      </c>
    </row>
    <row r="16" spans="1:37" ht="15" customHeight="1">
      <c r="B16" s="4" t="s">
        <v>470</v>
      </c>
    </row>
    <row r="17" spans="1:37" ht="15" customHeight="1">
      <c r="A17" s="25" t="s">
        <v>471</v>
      </c>
      <c r="B17" s="7" t="s">
        <v>472</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473</v>
      </c>
      <c r="B18" s="7" t="s">
        <v>474</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475</v>
      </c>
      <c r="B19" s="7" t="s">
        <v>476</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477</v>
      </c>
    </row>
    <row r="22" spans="1:37" ht="15" customHeight="1">
      <c r="A22" s="25" t="s">
        <v>478</v>
      </c>
      <c r="B22" s="7" t="s">
        <v>479</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480</v>
      </c>
      <c r="B23" s="7" t="s">
        <v>481</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482</v>
      </c>
      <c r="B24" s="7" t="s">
        <v>483</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484</v>
      </c>
      <c r="B25" s="7" t="s">
        <v>485</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486</v>
      </c>
      <c r="B26" s="7" t="s">
        <v>487</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488</v>
      </c>
      <c r="B27" s="7" t="s">
        <v>489</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490</v>
      </c>
      <c r="B28" s="7" t="s">
        <v>491</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336</v>
      </c>
    </row>
    <row r="29" spans="1:37" ht="15" customHeight="1">
      <c r="A29" s="25" t="s">
        <v>492</v>
      </c>
      <c r="B29" s="7" t="s">
        <v>493</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494</v>
      </c>
      <c r="B30" s="7" t="s">
        <v>495</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496</v>
      </c>
      <c r="B31" s="7" t="s">
        <v>497</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498</v>
      </c>
      <c r="B32" s="7" t="s">
        <v>499</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500</v>
      </c>
      <c r="B33" s="7" t="s">
        <v>501</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502</v>
      </c>
      <c r="B34" s="7" t="s">
        <v>503</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336</v>
      </c>
    </row>
    <row r="35" spans="1:37" ht="15" customHeight="1">
      <c r="A35" s="25" t="s">
        <v>504</v>
      </c>
      <c r="B35" s="7" t="s">
        <v>505</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506</v>
      </c>
      <c r="B36" s="7" t="s">
        <v>507</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508</v>
      </c>
      <c r="B38" s="4" t="s">
        <v>509</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510</v>
      </c>
    </row>
    <row r="41" spans="1:37" ht="15" customHeight="1">
      <c r="B41" s="4" t="s">
        <v>511</v>
      </c>
    </row>
    <row r="42" spans="1:37" ht="15" customHeight="1">
      <c r="A42" s="25" t="s">
        <v>512</v>
      </c>
      <c r="B42" s="7" t="s">
        <v>472</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513</v>
      </c>
      <c r="B43" s="7" t="s">
        <v>474</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514</v>
      </c>
      <c r="B44" s="7" t="s">
        <v>515</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516</v>
      </c>
    </row>
    <row r="47" spans="1:37" ht="15" customHeight="1">
      <c r="A47" s="25" t="s">
        <v>517</v>
      </c>
      <c r="B47" s="7" t="s">
        <v>479</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518</v>
      </c>
      <c r="B48" s="7" t="s">
        <v>481</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519</v>
      </c>
      <c r="B49" s="7" t="s">
        <v>483</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520</v>
      </c>
      <c r="B50" s="7" t="s">
        <v>485</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521</v>
      </c>
      <c r="B51" s="7" t="s">
        <v>487</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522</v>
      </c>
      <c r="B52" s="7" t="s">
        <v>489</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523</v>
      </c>
      <c r="B53" s="7" t="s">
        <v>491</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336</v>
      </c>
    </row>
    <row r="54" spans="1:37" ht="15" customHeight="1">
      <c r="A54" s="25" t="s">
        <v>524</v>
      </c>
      <c r="B54" s="7" t="s">
        <v>493</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525</v>
      </c>
      <c r="B55" s="7" t="s">
        <v>495</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526</v>
      </c>
      <c r="B56" s="7" t="s">
        <v>497</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527</v>
      </c>
      <c r="B57" s="7" t="s">
        <v>499</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528</v>
      </c>
      <c r="B58" s="7" t="s">
        <v>501</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529</v>
      </c>
      <c r="B59" s="7" t="s">
        <v>503</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336</v>
      </c>
    </row>
    <row r="60" spans="1:37" ht="15" customHeight="1">
      <c r="A60" s="25" t="s">
        <v>530</v>
      </c>
      <c r="B60" s="7" t="s">
        <v>505</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531</v>
      </c>
      <c r="B61" s="7" t="s">
        <v>532</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533</v>
      </c>
      <c r="B63" s="4" t="s">
        <v>534</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535</v>
      </c>
      <c r="B65" s="4" t="s">
        <v>536</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3" t="s">
        <v>537</v>
      </c>
      <c r="C67" s="94"/>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c r="AE67" s="94"/>
      <c r="AF67" s="94"/>
      <c r="AG67" s="94"/>
      <c r="AH67" s="94"/>
      <c r="AI67" s="94"/>
      <c r="AJ67" s="94"/>
      <c r="AK67" s="94"/>
    </row>
    <row r="68" spans="1:37" ht="15" customHeight="1">
      <c r="B68" s="30" t="s">
        <v>538</v>
      </c>
    </row>
    <row r="69" spans="1:37" ht="15" customHeight="1">
      <c r="B69" s="30" t="s">
        <v>456</v>
      </c>
    </row>
    <row r="70" spans="1:37" ht="15" customHeight="1">
      <c r="B70" s="30" t="s">
        <v>539</v>
      </c>
    </row>
    <row r="71" spans="1:37" ht="15" customHeight="1">
      <c r="B71" s="30" t="s">
        <v>540</v>
      </c>
    </row>
    <row r="72" spans="1:37" ht="15" customHeight="1">
      <c r="B72" s="30" t="s">
        <v>541</v>
      </c>
    </row>
    <row r="73" spans="1:37" ht="15" customHeight="1">
      <c r="B73" s="30" t="s">
        <v>542</v>
      </c>
    </row>
    <row r="74" spans="1:37" ht="15" customHeight="1">
      <c r="B74" s="30" t="s">
        <v>543</v>
      </c>
    </row>
    <row r="75" spans="1:37" ht="15" customHeight="1">
      <c r="B75" s="30" t="s">
        <v>544</v>
      </c>
    </row>
    <row r="76" spans="1:37" ht="15" customHeight="1">
      <c r="B76" s="30" t="s">
        <v>545</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167</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168</v>
      </c>
      <c r="C3" s="28" t="s">
        <v>14</v>
      </c>
      <c r="D3" s="28"/>
      <c r="E3" s="28"/>
      <c r="F3" s="28"/>
    </row>
    <row r="4" spans="1:36">
      <c r="B4" s="28" t="s">
        <v>169</v>
      </c>
      <c r="C4" s="28" t="s">
        <v>170</v>
      </c>
      <c r="D4" s="28"/>
      <c r="E4" s="28"/>
      <c r="F4" s="28" t="s">
        <v>171</v>
      </c>
    </row>
    <row r="5" spans="1:36">
      <c r="B5" s="28" t="s">
        <v>172</v>
      </c>
      <c r="C5" s="28" t="s">
        <v>173</v>
      </c>
      <c r="D5" s="28"/>
      <c r="E5" s="28"/>
      <c r="F5" s="28"/>
    </row>
    <row r="6" spans="1:36">
      <c r="B6" s="28" t="s">
        <v>174</v>
      </c>
      <c r="C6" s="28"/>
      <c r="D6" s="28" t="s">
        <v>175</v>
      </c>
      <c r="E6" s="28"/>
      <c r="F6" s="28"/>
    </row>
    <row r="10" spans="1:36" ht="16" customHeight="1">
      <c r="A10" s="10" t="s">
        <v>546</v>
      </c>
    </row>
    <row r="11" spans="1:36">
      <c r="A11" s="9" t="s">
        <v>547</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178</v>
      </c>
    </row>
    <row r="13" spans="1:36" ht="16" customHeight="1" thickBot="1">
      <c r="A13" s="8" t="s">
        <v>468</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469</v>
      </c>
    </row>
    <row r="16" spans="1:36">
      <c r="A16" s="4" t="s">
        <v>470</v>
      </c>
    </row>
    <row r="17" spans="1:36" ht="16" customHeight="1">
      <c r="A17" s="7" t="s">
        <v>472</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474</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476</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477</v>
      </c>
    </row>
    <row r="22" spans="1:36" ht="16" customHeight="1">
      <c r="A22" s="7" t="s">
        <v>479</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481</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483</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485</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487</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489</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491</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336</v>
      </c>
    </row>
    <row r="29" spans="1:36" ht="16" customHeight="1">
      <c r="A29" s="7" t="s">
        <v>493</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495</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497</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499</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501</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503</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336</v>
      </c>
    </row>
    <row r="35" spans="1:36" ht="16" customHeight="1">
      <c r="A35" s="7" t="s">
        <v>505</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507</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548</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510</v>
      </c>
    </row>
    <row r="41" spans="1:36">
      <c r="A41" s="4" t="s">
        <v>511</v>
      </c>
    </row>
    <row r="42" spans="1:36" ht="16" customHeight="1">
      <c r="A42" s="7" t="s">
        <v>472</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474</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515</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516</v>
      </c>
    </row>
    <row r="47" spans="1:36" ht="16" customHeight="1">
      <c r="A47" s="7" t="s">
        <v>479</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481</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483</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485</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487</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489</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491</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336</v>
      </c>
    </row>
    <row r="54" spans="1:36" ht="16" customHeight="1">
      <c r="A54" s="7" t="s">
        <v>493</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495</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497</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499</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501</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503</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336</v>
      </c>
    </row>
    <row r="60" spans="1:36" ht="16" customHeight="1">
      <c r="A60" s="7" t="s">
        <v>505</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532</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549</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550</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551</v>
      </c>
    </row>
    <row r="68" spans="1:36" ht="16" customHeight="1">
      <c r="A68" s="7" t="s">
        <v>552</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553</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554</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555</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556</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557</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336</v>
      </c>
    </row>
    <row r="74" spans="1:36" ht="16" customHeight="1">
      <c r="A74" s="7" t="s">
        <v>558</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336</v>
      </c>
    </row>
    <row r="75" spans="1:36" ht="16" customHeight="1">
      <c r="A75" s="7" t="s">
        <v>559</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336</v>
      </c>
    </row>
    <row r="76" spans="1:36" ht="16" customHeight="1">
      <c r="A76" s="7" t="s">
        <v>560</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336</v>
      </c>
    </row>
    <row r="77" spans="1:36">
      <c r="A77" s="4" t="s">
        <v>561</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3" t="s">
        <v>562</v>
      </c>
      <c r="B79" s="94"/>
      <c r="C79" s="94"/>
      <c r="D79" s="94"/>
      <c r="E79" s="94"/>
      <c r="F79" s="94"/>
      <c r="G79" s="94"/>
      <c r="H79" s="94"/>
      <c r="I79" s="94"/>
      <c r="J79" s="94"/>
      <c r="K79" s="94"/>
      <c r="L79" s="94"/>
      <c r="M79" s="94"/>
      <c r="N79" s="94"/>
      <c r="O79" s="94"/>
      <c r="P79" s="94"/>
      <c r="Q79" s="94"/>
      <c r="R79" s="94"/>
      <c r="S79" s="94"/>
      <c r="T79" s="94"/>
      <c r="U79" s="94"/>
      <c r="V79" s="94"/>
      <c r="W79" s="94"/>
      <c r="X79" s="94"/>
      <c r="Y79" s="94"/>
      <c r="Z79" s="94"/>
      <c r="AA79" s="94"/>
      <c r="AB79" s="94"/>
      <c r="AC79" s="94"/>
      <c r="AD79" s="94"/>
      <c r="AE79" s="94"/>
      <c r="AF79" s="94"/>
      <c r="AG79" s="94"/>
      <c r="AH79" s="94"/>
      <c r="AI79" s="94"/>
      <c r="AJ79" s="94"/>
    </row>
    <row r="80" spans="1:36">
      <c r="A80" s="30" t="s">
        <v>453</v>
      </c>
    </row>
    <row r="81" spans="1:1">
      <c r="A81" s="30" t="s">
        <v>538</v>
      </c>
    </row>
    <row r="82" spans="1:1">
      <c r="A82" s="30" t="s">
        <v>456</v>
      </c>
    </row>
    <row r="83" spans="1:1">
      <c r="A83" s="30" t="s">
        <v>539</v>
      </c>
    </row>
    <row r="84" spans="1:1">
      <c r="A84" s="30" t="s">
        <v>563</v>
      </c>
    </row>
    <row r="85" spans="1:1">
      <c r="A85" s="30" t="s">
        <v>564</v>
      </c>
    </row>
    <row r="86" spans="1:1">
      <c r="A86" s="30" t="s">
        <v>565</v>
      </c>
    </row>
    <row r="87" spans="1:1">
      <c r="A87" s="30" t="s">
        <v>566</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567</v>
      </c>
      <c r="B10" s="10" t="s">
        <v>568</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569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570</v>
      </c>
    </row>
    <row r="16" spans="1:37" ht="15" customHeight="1">
      <c r="A16" s="25" t="s">
        <v>571</v>
      </c>
      <c r="B16" s="7" t="s">
        <v>572</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573</v>
      </c>
      <c r="B17" s="7" t="s">
        <v>574</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575</v>
      </c>
      <c r="B18" s="7" t="s">
        <v>576</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577</v>
      </c>
      <c r="B19" s="7" t="s">
        <v>578</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579</v>
      </c>
      <c r="B20" s="7" t="s">
        <v>580</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581</v>
      </c>
      <c r="B21" s="7" t="s">
        <v>574</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582</v>
      </c>
      <c r="B22" s="7" t="s">
        <v>576</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583</v>
      </c>
      <c r="B23" s="7" t="s">
        <v>578</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584</v>
      </c>
      <c r="B24" s="7" t="s">
        <v>585</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586</v>
      </c>
      <c r="B25" s="7" t="s">
        <v>574</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587</v>
      </c>
      <c r="B26" s="7" t="s">
        <v>576</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588</v>
      </c>
      <c r="B27" s="7" t="s">
        <v>578</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589</v>
      </c>
      <c r="B28" s="7" t="s">
        <v>590</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591</v>
      </c>
      <c r="B29" s="7" t="s">
        <v>574</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592</v>
      </c>
      <c r="B30" s="7" t="s">
        <v>576</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593</v>
      </c>
      <c r="B31" s="7" t="s">
        <v>578</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594</v>
      </c>
      <c r="B32" s="7" t="s">
        <v>595</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596</v>
      </c>
      <c r="B33" s="7" t="s">
        <v>574</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597</v>
      </c>
      <c r="B34" s="7" t="s">
        <v>576</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598</v>
      </c>
      <c r="B35" s="7" t="s">
        <v>578</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599</v>
      </c>
      <c r="B36" s="7" t="s">
        <v>600</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601</v>
      </c>
      <c r="B37" s="7" t="s">
        <v>574</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602</v>
      </c>
      <c r="B38" s="7" t="s">
        <v>576</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603</v>
      </c>
      <c r="B39" s="7" t="s">
        <v>578</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604</v>
      </c>
      <c r="B40" s="7" t="s">
        <v>605</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606</v>
      </c>
      <c r="B41" s="7" t="s">
        <v>574</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607</v>
      </c>
      <c r="B42" s="7" t="s">
        <v>576</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608</v>
      </c>
      <c r="B43" s="7" t="s">
        <v>578</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609</v>
      </c>
      <c r="B44" s="7" t="s">
        <v>610</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611</v>
      </c>
      <c r="B45" s="7" t="s">
        <v>574</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612</v>
      </c>
      <c r="B46" s="7" t="s">
        <v>576</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613</v>
      </c>
      <c r="B47" s="7" t="s">
        <v>578</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614</v>
      </c>
      <c r="B48" s="7" t="s">
        <v>615</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616</v>
      </c>
      <c r="B49" s="7" t="s">
        <v>574</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617</v>
      </c>
      <c r="B50" s="7" t="s">
        <v>576</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618</v>
      </c>
      <c r="B51" s="7" t="s">
        <v>578</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619</v>
      </c>
      <c r="B52" s="7" t="s">
        <v>620</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621</v>
      </c>
      <c r="B53" s="7" t="s">
        <v>574</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622</v>
      </c>
      <c r="B54" s="7" t="s">
        <v>576</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623</v>
      </c>
      <c r="B55" s="7" t="s">
        <v>578</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624</v>
      </c>
      <c r="B56" s="7" t="s">
        <v>625</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626</v>
      </c>
      <c r="B57" s="7" t="s">
        <v>574</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627</v>
      </c>
      <c r="B58" s="7" t="s">
        <v>576</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628</v>
      </c>
      <c r="B59" s="7" t="s">
        <v>578</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629</v>
      </c>
      <c r="B60" s="7" t="s">
        <v>630</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631</v>
      </c>
      <c r="B61" s="7" t="s">
        <v>574</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632</v>
      </c>
      <c r="B62" s="7" t="s">
        <v>576</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633</v>
      </c>
      <c r="B63" s="7" t="s">
        <v>578</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634</v>
      </c>
      <c r="B64" s="7" t="s">
        <v>635</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636</v>
      </c>
      <c r="B65" s="7" t="s">
        <v>574</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637</v>
      </c>
      <c r="B66" s="7" t="s">
        <v>576</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638</v>
      </c>
      <c r="B67" s="7" t="s">
        <v>578</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639</v>
      </c>
      <c r="B68" s="4" t="s">
        <v>640</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641</v>
      </c>
    </row>
    <row r="72" spans="1:37" ht="15" customHeight="1">
      <c r="A72" s="25" t="s">
        <v>642</v>
      </c>
      <c r="B72" s="7" t="s">
        <v>572</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643</v>
      </c>
      <c r="B73" s="7" t="s">
        <v>574</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644</v>
      </c>
      <c r="B74" s="7" t="s">
        <v>576</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645</v>
      </c>
      <c r="B75" s="7" t="s">
        <v>578</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646</v>
      </c>
      <c r="B76" s="7" t="s">
        <v>580</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647</v>
      </c>
      <c r="B77" s="7" t="s">
        <v>574</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648</v>
      </c>
      <c r="B78" s="7" t="s">
        <v>576</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649</v>
      </c>
      <c r="B79" s="7" t="s">
        <v>578</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650</v>
      </c>
      <c r="B80" s="7" t="s">
        <v>585</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651</v>
      </c>
      <c r="B81" s="7" t="s">
        <v>574</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652</v>
      </c>
      <c r="B82" s="7" t="s">
        <v>576</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653</v>
      </c>
      <c r="B83" s="7" t="s">
        <v>578</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654</v>
      </c>
      <c r="B84" s="7" t="s">
        <v>590</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655</v>
      </c>
      <c r="B85" s="7" t="s">
        <v>574</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656</v>
      </c>
      <c r="B86" s="7" t="s">
        <v>576</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657</v>
      </c>
      <c r="B87" s="7" t="s">
        <v>578</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658</v>
      </c>
      <c r="B88" s="7" t="s">
        <v>595</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659</v>
      </c>
      <c r="B89" s="7" t="s">
        <v>574</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660</v>
      </c>
      <c r="B90" s="7" t="s">
        <v>576</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661</v>
      </c>
      <c r="B91" s="7" t="s">
        <v>578</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662</v>
      </c>
      <c r="B92" s="7" t="s">
        <v>600</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663</v>
      </c>
      <c r="B93" s="7" t="s">
        <v>574</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664</v>
      </c>
      <c r="B94" s="7" t="s">
        <v>576</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665</v>
      </c>
      <c r="B95" s="7" t="s">
        <v>578</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666</v>
      </c>
      <c r="B96" s="7" t="s">
        <v>605</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667</v>
      </c>
      <c r="B97" s="7" t="s">
        <v>574</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668</v>
      </c>
      <c r="B98" s="7" t="s">
        <v>576</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669</v>
      </c>
      <c r="B99" s="7" t="s">
        <v>578</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670</v>
      </c>
      <c r="B100" s="7" t="s">
        <v>610</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671</v>
      </c>
      <c r="B101" s="7" t="s">
        <v>574</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672</v>
      </c>
      <c r="B102" s="7" t="s">
        <v>576</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673</v>
      </c>
      <c r="B103" s="7" t="s">
        <v>578</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674</v>
      </c>
      <c r="B104" s="7" t="s">
        <v>615</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675</v>
      </c>
      <c r="B105" s="7" t="s">
        <v>574</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676</v>
      </c>
      <c r="B106" s="7" t="s">
        <v>576</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677</v>
      </c>
      <c r="B107" s="7" t="s">
        <v>578</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678</v>
      </c>
      <c r="B108" s="7" t="s">
        <v>620</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679</v>
      </c>
      <c r="B109" s="7" t="s">
        <v>574</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680</v>
      </c>
      <c r="B110" s="7" t="s">
        <v>576</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681</v>
      </c>
      <c r="B111" s="7" t="s">
        <v>578</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682</v>
      </c>
      <c r="B112" s="7" t="s">
        <v>625</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683</v>
      </c>
      <c r="B113" s="7" t="s">
        <v>574</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684</v>
      </c>
      <c r="B114" s="7" t="s">
        <v>576</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685</v>
      </c>
      <c r="B115" s="7" t="s">
        <v>578</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686</v>
      </c>
      <c r="B116" s="7" t="s">
        <v>630</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687</v>
      </c>
      <c r="B117" s="7" t="s">
        <v>574</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688</v>
      </c>
      <c r="B118" s="7" t="s">
        <v>576</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689</v>
      </c>
      <c r="B119" s="7" t="s">
        <v>578</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690</v>
      </c>
      <c r="B120" s="7" t="s">
        <v>635</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691</v>
      </c>
      <c r="B121" s="7" t="s">
        <v>574</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692</v>
      </c>
      <c r="B122" s="7" t="s">
        <v>576</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693</v>
      </c>
      <c r="B123" s="7" t="s">
        <v>578</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694</v>
      </c>
      <c r="B124" s="4" t="s">
        <v>640</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695</v>
      </c>
    </row>
    <row r="128" spans="1:37" ht="15" customHeight="1">
      <c r="A128" s="25" t="s">
        <v>696</v>
      </c>
      <c r="B128" s="7" t="s">
        <v>572</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697</v>
      </c>
      <c r="B129" s="7" t="s">
        <v>574</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336</v>
      </c>
    </row>
    <row r="130" spans="1:37" ht="15" customHeight="1">
      <c r="A130" s="25" t="s">
        <v>698</v>
      </c>
      <c r="B130" s="7" t="s">
        <v>576</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336</v>
      </c>
    </row>
    <row r="131" spans="1:37" ht="15" customHeight="1">
      <c r="A131" s="25" t="s">
        <v>699</v>
      </c>
      <c r="B131" s="7" t="s">
        <v>578</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700</v>
      </c>
      <c r="B132" s="7" t="s">
        <v>580</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701</v>
      </c>
      <c r="B133" s="7" t="s">
        <v>574</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336</v>
      </c>
    </row>
    <row r="134" spans="1:37" ht="15" customHeight="1">
      <c r="A134" s="25" t="s">
        <v>702</v>
      </c>
      <c r="B134" s="7" t="s">
        <v>576</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336</v>
      </c>
    </row>
    <row r="135" spans="1:37" ht="15" customHeight="1">
      <c r="A135" s="25" t="s">
        <v>703</v>
      </c>
      <c r="B135" s="7" t="s">
        <v>578</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704</v>
      </c>
      <c r="B136" s="7" t="s">
        <v>585</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336</v>
      </c>
    </row>
    <row r="137" spans="1:37" ht="15" customHeight="1">
      <c r="A137" s="25" t="s">
        <v>705</v>
      </c>
      <c r="B137" s="7" t="s">
        <v>574</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336</v>
      </c>
    </row>
    <row r="138" spans="1:37" ht="15" customHeight="1">
      <c r="A138" s="25" t="s">
        <v>706</v>
      </c>
      <c r="B138" s="7" t="s">
        <v>576</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336</v>
      </c>
    </row>
    <row r="139" spans="1:37" ht="15" customHeight="1">
      <c r="A139" s="25" t="s">
        <v>707</v>
      </c>
      <c r="B139" s="7" t="s">
        <v>578</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336</v>
      </c>
    </row>
    <row r="140" spans="1:37" ht="15" customHeight="1">
      <c r="A140" s="25" t="s">
        <v>708</v>
      </c>
      <c r="B140" s="7" t="s">
        <v>590</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709</v>
      </c>
      <c r="B141" s="7" t="s">
        <v>574</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710</v>
      </c>
      <c r="B142" s="7" t="s">
        <v>576</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711</v>
      </c>
      <c r="B143" s="7" t="s">
        <v>578</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712</v>
      </c>
      <c r="B144" s="7" t="s">
        <v>595</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713</v>
      </c>
      <c r="B145" s="7" t="s">
        <v>574</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714</v>
      </c>
      <c r="B146" s="7" t="s">
        <v>576</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336</v>
      </c>
    </row>
    <row r="147" spans="1:37" ht="15" customHeight="1">
      <c r="A147" s="25" t="s">
        <v>715</v>
      </c>
      <c r="B147" s="7" t="s">
        <v>578</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336</v>
      </c>
    </row>
    <row r="148" spans="1:37" ht="15" customHeight="1">
      <c r="A148" s="25" t="s">
        <v>716</v>
      </c>
      <c r="B148" s="7" t="s">
        <v>600</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336</v>
      </c>
    </row>
    <row r="149" spans="1:37" ht="15" customHeight="1">
      <c r="A149" s="25" t="s">
        <v>717</v>
      </c>
      <c r="B149" s="7" t="s">
        <v>574</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336</v>
      </c>
    </row>
    <row r="150" spans="1:37" ht="15" customHeight="1">
      <c r="A150" s="25" t="s">
        <v>718</v>
      </c>
      <c r="B150" s="7" t="s">
        <v>576</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336</v>
      </c>
    </row>
    <row r="151" spans="1:37" ht="15" customHeight="1">
      <c r="A151" s="25" t="s">
        <v>719</v>
      </c>
      <c r="B151" s="7" t="s">
        <v>578</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336</v>
      </c>
    </row>
    <row r="152" spans="1:37" ht="15" customHeight="1">
      <c r="A152" s="25" t="s">
        <v>720</v>
      </c>
      <c r="B152" s="7" t="s">
        <v>605</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721</v>
      </c>
      <c r="B153" s="7" t="s">
        <v>574</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722</v>
      </c>
      <c r="B154" s="7" t="s">
        <v>576</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723</v>
      </c>
      <c r="B155" s="7" t="s">
        <v>578</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724</v>
      </c>
      <c r="B156" s="7" t="s">
        <v>610</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725</v>
      </c>
      <c r="B157" s="7" t="s">
        <v>574</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726</v>
      </c>
      <c r="B158" s="7" t="s">
        <v>576</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336</v>
      </c>
    </row>
    <row r="159" spans="1:37" ht="15" customHeight="1">
      <c r="A159" s="25" t="s">
        <v>727</v>
      </c>
      <c r="B159" s="7" t="s">
        <v>578</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728</v>
      </c>
      <c r="B160" s="7" t="s">
        <v>615</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336</v>
      </c>
    </row>
    <row r="161" spans="1:37" ht="15" customHeight="1">
      <c r="A161" s="25" t="s">
        <v>729</v>
      </c>
      <c r="B161" s="7" t="s">
        <v>574</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336</v>
      </c>
    </row>
    <row r="162" spans="1:37" ht="15" customHeight="1">
      <c r="A162" s="25" t="s">
        <v>730</v>
      </c>
      <c r="B162" s="7" t="s">
        <v>576</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336</v>
      </c>
    </row>
    <row r="163" spans="1:37" ht="15" customHeight="1">
      <c r="A163" s="25" t="s">
        <v>731</v>
      </c>
      <c r="B163" s="7" t="s">
        <v>578</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336</v>
      </c>
    </row>
    <row r="164" spans="1:37" ht="15" customHeight="1">
      <c r="A164" s="25" t="s">
        <v>732</v>
      </c>
      <c r="B164" s="7" t="s">
        <v>620</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733</v>
      </c>
      <c r="B165" s="7" t="s">
        <v>574</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734</v>
      </c>
      <c r="B166" s="7" t="s">
        <v>576</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336</v>
      </c>
    </row>
    <row r="167" spans="1:37" ht="15" customHeight="1">
      <c r="A167" s="25" t="s">
        <v>735</v>
      </c>
      <c r="B167" s="7" t="s">
        <v>578</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736</v>
      </c>
      <c r="B168" s="7" t="s">
        <v>625</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737</v>
      </c>
      <c r="B169" s="7" t="s">
        <v>574</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738</v>
      </c>
      <c r="B170" s="7" t="s">
        <v>576</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336</v>
      </c>
    </row>
    <row r="171" spans="1:37" ht="15" customHeight="1">
      <c r="A171" s="25" t="s">
        <v>739</v>
      </c>
      <c r="B171" s="7" t="s">
        <v>578</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740</v>
      </c>
      <c r="B172" s="7" t="s">
        <v>630</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741</v>
      </c>
      <c r="B173" s="7" t="s">
        <v>574</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336</v>
      </c>
    </row>
    <row r="174" spans="1:37" ht="15" customHeight="1">
      <c r="A174" s="25" t="s">
        <v>742</v>
      </c>
      <c r="B174" s="7" t="s">
        <v>576</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336</v>
      </c>
    </row>
    <row r="175" spans="1:37" ht="15" customHeight="1">
      <c r="A175" s="25" t="s">
        <v>743</v>
      </c>
      <c r="B175" s="7" t="s">
        <v>578</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744</v>
      </c>
      <c r="B176" s="7" t="s">
        <v>635</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336</v>
      </c>
    </row>
    <row r="177" spans="1:37" ht="15" customHeight="1">
      <c r="A177" s="25" t="s">
        <v>745</v>
      </c>
      <c r="B177" s="7" t="s">
        <v>574</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336</v>
      </c>
    </row>
    <row r="178" spans="1:37" ht="15" customHeight="1">
      <c r="A178" s="25" t="s">
        <v>746</v>
      </c>
      <c r="B178" s="7" t="s">
        <v>576</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336</v>
      </c>
    </row>
    <row r="179" spans="1:37" ht="15" customHeight="1">
      <c r="A179" s="25" t="s">
        <v>747</v>
      </c>
      <c r="B179" s="7" t="s">
        <v>578</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336</v>
      </c>
    </row>
    <row r="180" spans="1:37" ht="15" customHeight="1">
      <c r="A180" s="25" t="s">
        <v>748</v>
      </c>
      <c r="B180" s="4" t="s">
        <v>640</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749</v>
      </c>
    </row>
    <row r="184" spans="1:37" ht="15" customHeight="1">
      <c r="A184" s="25" t="s">
        <v>750</v>
      </c>
      <c r="B184" s="7" t="s">
        <v>572</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751</v>
      </c>
      <c r="B185" s="7" t="s">
        <v>580</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752</v>
      </c>
      <c r="B186" s="7" t="s">
        <v>585</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753</v>
      </c>
      <c r="B187" s="7" t="s">
        <v>590</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754</v>
      </c>
      <c r="B188" s="7" t="s">
        <v>595</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755</v>
      </c>
      <c r="B189" s="7" t="s">
        <v>600</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756</v>
      </c>
      <c r="B190" s="7" t="s">
        <v>605</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757</v>
      </c>
      <c r="B191" s="7" t="s">
        <v>610</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758</v>
      </c>
      <c r="B192" s="7" t="s">
        <v>615</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759</v>
      </c>
      <c r="B193" s="7" t="s">
        <v>620</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760</v>
      </c>
      <c r="B194" s="7" t="s">
        <v>625</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761</v>
      </c>
      <c r="B195" s="7" t="s">
        <v>630</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762</v>
      </c>
      <c r="B196" s="7" t="s">
        <v>635</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763</v>
      </c>
      <c r="B197" s="4" t="s">
        <v>640</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3" t="s">
        <v>764</v>
      </c>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c r="AA198" s="94"/>
      <c r="AB198" s="94"/>
      <c r="AC198" s="94"/>
      <c r="AD198" s="94"/>
      <c r="AE198" s="94"/>
      <c r="AF198" s="94"/>
      <c r="AG198" s="94"/>
      <c r="AH198" s="94"/>
      <c r="AI198" s="94"/>
      <c r="AJ198" s="94"/>
      <c r="AK198" s="9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765</v>
      </c>
      <c r="B10" s="10" t="s">
        <v>766</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767</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768</v>
      </c>
    </row>
    <row r="17" spans="1:37" ht="15" customHeight="1">
      <c r="B17" s="4" t="s">
        <v>769</v>
      </c>
    </row>
    <row r="18" spans="1:37" ht="15" customHeight="1">
      <c r="B18" s="4" t="s">
        <v>770</v>
      </c>
    </row>
    <row r="19" spans="1:37" ht="15" customHeight="1">
      <c r="A19" s="25" t="s">
        <v>771</v>
      </c>
      <c r="B19" s="7" t="s">
        <v>772</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773</v>
      </c>
      <c r="B20" s="7" t="s">
        <v>774</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775</v>
      </c>
      <c r="B21" s="7" t="s">
        <v>776</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777</v>
      </c>
      <c r="B22" s="7" t="s">
        <v>778</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779</v>
      </c>
      <c r="B23" s="7" t="s">
        <v>780</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781</v>
      </c>
      <c r="B24" s="7" t="s">
        <v>782</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783</v>
      </c>
      <c r="B25" s="7" t="s">
        <v>784</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336</v>
      </c>
    </row>
    <row r="26" spans="1:37" ht="15" customHeight="1">
      <c r="A26" s="25" t="s">
        <v>785</v>
      </c>
      <c r="B26" s="7" t="s">
        <v>786</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336</v>
      </c>
    </row>
    <row r="27" spans="1:37" ht="15" customHeight="1">
      <c r="A27" s="25" t="s">
        <v>787</v>
      </c>
      <c r="B27" s="7" t="s">
        <v>788</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336</v>
      </c>
    </row>
    <row r="28" spans="1:37" ht="15" customHeight="1">
      <c r="A28" s="25" t="s">
        <v>789</v>
      </c>
      <c r="B28" s="7" t="s">
        <v>790</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791</v>
      </c>
    </row>
    <row r="30" spans="1:37" ht="15" customHeight="1">
      <c r="A30" s="25" t="s">
        <v>792</v>
      </c>
      <c r="B30" s="7" t="s">
        <v>772</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793</v>
      </c>
      <c r="B31" s="7" t="s">
        <v>774</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794</v>
      </c>
      <c r="B32" s="7" t="s">
        <v>776</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795</v>
      </c>
      <c r="B33" s="7" t="s">
        <v>778</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796</v>
      </c>
      <c r="B34" s="7" t="s">
        <v>780</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797</v>
      </c>
      <c r="B35" s="7" t="s">
        <v>782</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798</v>
      </c>
      <c r="B36" s="7" t="s">
        <v>784</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799</v>
      </c>
      <c r="B37" s="7" t="s">
        <v>786</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800</v>
      </c>
      <c r="B38" s="7" t="s">
        <v>788</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801</v>
      </c>
      <c r="B39" s="7" t="s">
        <v>802</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803</v>
      </c>
    </row>
    <row r="41" spans="1:37" ht="15" customHeight="1">
      <c r="A41" s="25" t="s">
        <v>804</v>
      </c>
      <c r="B41" s="7" t="s">
        <v>772</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805</v>
      </c>
      <c r="B42" s="7" t="s">
        <v>774</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806</v>
      </c>
      <c r="B43" s="7" t="s">
        <v>776</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807</v>
      </c>
      <c r="B44" s="7" t="s">
        <v>778</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808</v>
      </c>
      <c r="B45" s="7" t="s">
        <v>780</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336</v>
      </c>
    </row>
    <row r="46" spans="1:37" ht="15" customHeight="1">
      <c r="A46" s="25" t="s">
        <v>809</v>
      </c>
      <c r="B46" s="7" t="s">
        <v>782</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810</v>
      </c>
      <c r="B47" s="7" t="s">
        <v>784</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811</v>
      </c>
      <c r="B48" s="7" t="s">
        <v>786</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812</v>
      </c>
      <c r="B49" s="7" t="s">
        <v>788</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813</v>
      </c>
      <c r="B50" s="7" t="s">
        <v>814</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815</v>
      </c>
      <c r="B51" s="4" t="s">
        <v>816</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817</v>
      </c>
    </row>
    <row r="54" spans="1:37" ht="15" customHeight="1">
      <c r="B54" s="4" t="s">
        <v>770</v>
      </c>
    </row>
    <row r="55" spans="1:37" ht="15" customHeight="1">
      <c r="A55" s="25" t="s">
        <v>818</v>
      </c>
      <c r="B55" s="7" t="s">
        <v>772</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819</v>
      </c>
      <c r="B56" s="7" t="s">
        <v>774</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820</v>
      </c>
      <c r="B57" s="7" t="s">
        <v>776</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821</v>
      </c>
      <c r="B58" s="7" t="s">
        <v>778</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822</v>
      </c>
      <c r="B59" s="7" t="s">
        <v>780</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823</v>
      </c>
      <c r="B60" s="7" t="s">
        <v>782</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824</v>
      </c>
      <c r="B61" s="7" t="s">
        <v>784</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336</v>
      </c>
    </row>
    <row r="62" spans="1:37" ht="15" customHeight="1">
      <c r="A62" s="25" t="s">
        <v>825</v>
      </c>
      <c r="B62" s="7" t="s">
        <v>786</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336</v>
      </c>
    </row>
    <row r="63" spans="1:37" ht="15" customHeight="1">
      <c r="A63" s="25" t="s">
        <v>826</v>
      </c>
      <c r="B63" s="7" t="s">
        <v>788</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336</v>
      </c>
    </row>
    <row r="64" spans="1:37" ht="15" customHeight="1">
      <c r="A64" s="25" t="s">
        <v>827</v>
      </c>
      <c r="B64" s="7" t="s">
        <v>790</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791</v>
      </c>
    </row>
    <row r="66" spans="1:37" ht="15" customHeight="1">
      <c r="A66" s="25" t="s">
        <v>828</v>
      </c>
      <c r="B66" s="7" t="s">
        <v>772</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829</v>
      </c>
      <c r="B67" s="7" t="s">
        <v>774</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830</v>
      </c>
      <c r="B68" s="7" t="s">
        <v>776</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831</v>
      </c>
      <c r="B69" s="7" t="s">
        <v>778</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832</v>
      </c>
      <c r="B70" s="7" t="s">
        <v>780</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833</v>
      </c>
      <c r="B71" s="7" t="s">
        <v>782</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834</v>
      </c>
      <c r="B72" s="7" t="s">
        <v>784</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835</v>
      </c>
      <c r="B73" s="7" t="s">
        <v>786</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836</v>
      </c>
      <c r="B74" s="7" t="s">
        <v>788</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837</v>
      </c>
      <c r="B75" s="7" t="s">
        <v>802</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803</v>
      </c>
    </row>
    <row r="77" spans="1:37" ht="15" customHeight="1">
      <c r="A77" s="25" t="s">
        <v>838</v>
      </c>
      <c r="B77" s="7" t="s">
        <v>772</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839</v>
      </c>
      <c r="B78" s="7" t="s">
        <v>774</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840</v>
      </c>
      <c r="B79" s="7" t="s">
        <v>776</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841</v>
      </c>
      <c r="B80" s="7" t="s">
        <v>778</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842</v>
      </c>
      <c r="B81" s="7" t="s">
        <v>780</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336</v>
      </c>
    </row>
    <row r="82" spans="1:37" ht="15" customHeight="1">
      <c r="A82" s="25" t="s">
        <v>843</v>
      </c>
      <c r="B82" s="7" t="s">
        <v>782</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844</v>
      </c>
      <c r="B83" s="7" t="s">
        <v>784</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845</v>
      </c>
      <c r="B84" s="7" t="s">
        <v>786</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846</v>
      </c>
      <c r="B85" s="7" t="s">
        <v>788</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847</v>
      </c>
      <c r="B86" s="7" t="s">
        <v>814</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848</v>
      </c>
    </row>
    <row r="88" spans="1:37" ht="15" customHeight="1">
      <c r="A88" s="25" t="s">
        <v>849</v>
      </c>
      <c r="B88" s="7" t="s">
        <v>772</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850</v>
      </c>
      <c r="B89" s="7" t="s">
        <v>774</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851</v>
      </c>
      <c r="B90" s="7" t="s">
        <v>776</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852</v>
      </c>
      <c r="B91" s="7" t="s">
        <v>778</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853</v>
      </c>
      <c r="B92" s="7" t="s">
        <v>780</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854</v>
      </c>
      <c r="B93" s="7" t="s">
        <v>782</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855</v>
      </c>
      <c r="B94" s="7" t="s">
        <v>784</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856</v>
      </c>
      <c r="B95" s="7" t="s">
        <v>786</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857</v>
      </c>
      <c r="B96" s="7" t="s">
        <v>788</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858</v>
      </c>
      <c r="B97" s="4" t="s">
        <v>859</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860</v>
      </c>
    </row>
    <row r="100" spans="1:37" ht="15" customHeight="1">
      <c r="B100" s="4" t="s">
        <v>770</v>
      </c>
    </row>
    <row r="101" spans="1:37" ht="15" customHeight="1">
      <c r="A101" s="25" t="s">
        <v>861</v>
      </c>
      <c r="B101" s="7" t="s">
        <v>772</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862</v>
      </c>
      <c r="B102" s="7" t="s">
        <v>774</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863</v>
      </c>
      <c r="B103" s="7" t="s">
        <v>776</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864</v>
      </c>
      <c r="B104" s="7" t="s">
        <v>778</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865</v>
      </c>
      <c r="B105" s="7" t="s">
        <v>780</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866</v>
      </c>
      <c r="B106" s="7" t="s">
        <v>782</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867</v>
      </c>
      <c r="B107" s="7" t="s">
        <v>784</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336</v>
      </c>
    </row>
    <row r="108" spans="1:37" ht="15" customHeight="1">
      <c r="A108" s="25" t="s">
        <v>868</v>
      </c>
      <c r="B108" s="7" t="s">
        <v>786</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336</v>
      </c>
    </row>
    <row r="109" spans="1:37" ht="15" customHeight="1">
      <c r="A109" s="25" t="s">
        <v>869</v>
      </c>
      <c r="B109" s="7" t="s">
        <v>788</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336</v>
      </c>
    </row>
    <row r="110" spans="1:37" ht="15" customHeight="1">
      <c r="A110" s="25" t="s">
        <v>870</v>
      </c>
      <c r="B110" s="7" t="s">
        <v>871</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791</v>
      </c>
    </row>
    <row r="112" spans="1:37" ht="15" customHeight="1">
      <c r="A112" s="25" t="s">
        <v>872</v>
      </c>
      <c r="B112" s="7" t="s">
        <v>772</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873</v>
      </c>
      <c r="B113" s="7" t="s">
        <v>774</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874</v>
      </c>
      <c r="B114" s="7" t="s">
        <v>776</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875</v>
      </c>
      <c r="B115" s="7" t="s">
        <v>778</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876</v>
      </c>
      <c r="B116" s="7" t="s">
        <v>780</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877</v>
      </c>
      <c r="B117" s="7" t="s">
        <v>782</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878</v>
      </c>
      <c r="B118" s="7" t="s">
        <v>784</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879</v>
      </c>
      <c r="B119" s="7" t="s">
        <v>786</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880</v>
      </c>
      <c r="B120" s="7" t="s">
        <v>788</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881</v>
      </c>
      <c r="B121" s="7" t="s">
        <v>882</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803</v>
      </c>
    </row>
    <row r="123" spans="1:37" ht="15" customHeight="1">
      <c r="A123" s="25" t="s">
        <v>883</v>
      </c>
      <c r="B123" s="7" t="s">
        <v>772</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884</v>
      </c>
      <c r="B124" s="7" t="s">
        <v>774</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885</v>
      </c>
      <c r="B125" s="7" t="s">
        <v>776</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886</v>
      </c>
      <c r="B126" s="7" t="s">
        <v>778</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887</v>
      </c>
      <c r="B127" s="7" t="s">
        <v>780</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336</v>
      </c>
    </row>
    <row r="128" spans="1:37" ht="15" customHeight="1">
      <c r="A128" s="25" t="s">
        <v>888</v>
      </c>
      <c r="B128" s="7" t="s">
        <v>782</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889</v>
      </c>
      <c r="B129" s="7" t="s">
        <v>784</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890</v>
      </c>
      <c r="B130" s="7" t="s">
        <v>786</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891</v>
      </c>
      <c r="B131" s="7" t="s">
        <v>788</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892</v>
      </c>
      <c r="B132" s="7" t="s">
        <v>893</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894</v>
      </c>
      <c r="B133" s="4" t="s">
        <v>895</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896</v>
      </c>
    </row>
    <row r="136" spans="1:37" ht="15" customHeight="1">
      <c r="B136" s="4" t="s">
        <v>770</v>
      </c>
    </row>
    <row r="137" spans="1:37" ht="15" customHeight="1">
      <c r="A137" s="25" t="s">
        <v>897</v>
      </c>
      <c r="B137" s="7" t="s">
        <v>772</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898</v>
      </c>
      <c r="B138" s="7" t="s">
        <v>774</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899</v>
      </c>
      <c r="B139" s="7" t="s">
        <v>776</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900</v>
      </c>
      <c r="B140" s="7" t="s">
        <v>778</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901</v>
      </c>
      <c r="B141" s="7" t="s">
        <v>780</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902</v>
      </c>
      <c r="B142" s="7" t="s">
        <v>782</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903</v>
      </c>
      <c r="B143" s="7" t="s">
        <v>784</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336</v>
      </c>
    </row>
    <row r="144" spans="1:37" ht="15" customHeight="1">
      <c r="A144" s="25" t="s">
        <v>904</v>
      </c>
      <c r="B144" s="7" t="s">
        <v>786</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336</v>
      </c>
    </row>
    <row r="145" spans="1:37" ht="15" customHeight="1">
      <c r="A145" s="25" t="s">
        <v>905</v>
      </c>
      <c r="B145" s="7" t="s">
        <v>788</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336</v>
      </c>
    </row>
    <row r="146" spans="1:37" ht="15" customHeight="1">
      <c r="A146" s="25" t="s">
        <v>906</v>
      </c>
      <c r="B146" s="7" t="s">
        <v>790</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791</v>
      </c>
    </row>
    <row r="148" spans="1:37" ht="15" customHeight="1">
      <c r="A148" s="25" t="s">
        <v>907</v>
      </c>
      <c r="B148" s="7" t="s">
        <v>772</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908</v>
      </c>
      <c r="B149" s="7" t="s">
        <v>774</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909</v>
      </c>
      <c r="B150" s="7" t="s">
        <v>776</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910</v>
      </c>
      <c r="B151" s="7" t="s">
        <v>778</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911</v>
      </c>
      <c r="B152" s="7" t="s">
        <v>780</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912</v>
      </c>
      <c r="B153" s="7" t="s">
        <v>782</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913</v>
      </c>
      <c r="B154" s="7" t="s">
        <v>784</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914</v>
      </c>
      <c r="B155" s="7" t="s">
        <v>786</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915</v>
      </c>
      <c r="B156" s="7" t="s">
        <v>788</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916</v>
      </c>
      <c r="B157" s="7" t="s">
        <v>802</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803</v>
      </c>
    </row>
    <row r="159" spans="1:37" ht="15" customHeight="1">
      <c r="A159" s="25" t="s">
        <v>917</v>
      </c>
      <c r="B159" s="7" t="s">
        <v>772</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918</v>
      </c>
      <c r="B160" s="7" t="s">
        <v>774</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919</v>
      </c>
      <c r="B161" s="7" t="s">
        <v>776</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920</v>
      </c>
      <c r="B162" s="7" t="s">
        <v>778</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921</v>
      </c>
      <c r="B163" s="7" t="s">
        <v>780</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336</v>
      </c>
    </row>
    <row r="164" spans="1:37" ht="15" customHeight="1">
      <c r="A164" s="25" t="s">
        <v>922</v>
      </c>
      <c r="B164" s="7" t="s">
        <v>782</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923</v>
      </c>
      <c r="B165" s="7" t="s">
        <v>784</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924</v>
      </c>
      <c r="B166" s="7" t="s">
        <v>786</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925</v>
      </c>
      <c r="B167" s="7" t="s">
        <v>788</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926</v>
      </c>
      <c r="B168" s="7" t="s">
        <v>814</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927</v>
      </c>
      <c r="B169" s="4" t="s">
        <v>928</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929</v>
      </c>
    </row>
    <row r="173" spans="1:37" ht="15" customHeight="1">
      <c r="B173" s="4" t="s">
        <v>860</v>
      </c>
    </row>
    <row r="174" spans="1:37" ht="15" customHeight="1">
      <c r="B174" s="4" t="s">
        <v>770</v>
      </c>
    </row>
    <row r="175" spans="1:37" ht="15" customHeight="1">
      <c r="A175" s="25" t="s">
        <v>930</v>
      </c>
      <c r="B175" s="7" t="s">
        <v>772</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931</v>
      </c>
      <c r="B176" s="7" t="s">
        <v>774</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932</v>
      </c>
      <c r="B177" s="7" t="s">
        <v>776</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933</v>
      </c>
      <c r="B178" s="7" t="s">
        <v>778</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934</v>
      </c>
      <c r="B179" s="7" t="s">
        <v>780</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935</v>
      </c>
      <c r="B180" s="7" t="s">
        <v>782</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936</v>
      </c>
      <c r="B181" s="7" t="s">
        <v>784</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336</v>
      </c>
    </row>
    <row r="182" spans="1:37" ht="15" customHeight="1">
      <c r="A182" s="25" t="s">
        <v>937</v>
      </c>
      <c r="B182" s="7" t="s">
        <v>786</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336</v>
      </c>
    </row>
    <row r="183" spans="1:37" ht="15" customHeight="1">
      <c r="A183" s="25" t="s">
        <v>938</v>
      </c>
      <c r="B183" s="7" t="s">
        <v>788</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336</v>
      </c>
    </row>
    <row r="184" spans="1:37" ht="15" customHeight="1">
      <c r="A184" s="25" t="s">
        <v>939</v>
      </c>
      <c r="B184" s="7" t="s">
        <v>871</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791</v>
      </c>
    </row>
    <row r="186" spans="1:37" ht="15" customHeight="1">
      <c r="A186" s="25" t="s">
        <v>940</v>
      </c>
      <c r="B186" s="7" t="s">
        <v>772</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941</v>
      </c>
      <c r="B187" s="7" t="s">
        <v>774</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942</v>
      </c>
      <c r="B188" s="7" t="s">
        <v>776</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943</v>
      </c>
      <c r="B189" s="7" t="s">
        <v>778</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944</v>
      </c>
      <c r="B190" s="7" t="s">
        <v>780</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945</v>
      </c>
      <c r="B191" s="7" t="s">
        <v>782</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946</v>
      </c>
      <c r="B192" s="7" t="s">
        <v>784</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947</v>
      </c>
      <c r="B193" s="7" t="s">
        <v>786</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948</v>
      </c>
      <c r="B194" s="7" t="s">
        <v>788</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949</v>
      </c>
      <c r="B195" s="7" t="s">
        <v>882</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803</v>
      </c>
    </row>
    <row r="197" spans="1:37" ht="15" customHeight="1">
      <c r="A197" s="25" t="s">
        <v>950</v>
      </c>
      <c r="B197" s="7" t="s">
        <v>772</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951</v>
      </c>
      <c r="B198" s="7" t="s">
        <v>774</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952</v>
      </c>
      <c r="B199" s="7" t="s">
        <v>776</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953</v>
      </c>
      <c r="B200" s="7" t="s">
        <v>778</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954</v>
      </c>
      <c r="B201" s="7" t="s">
        <v>780</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336</v>
      </c>
    </row>
    <row r="202" spans="1:37" ht="15" customHeight="1">
      <c r="A202" s="25" t="s">
        <v>955</v>
      </c>
      <c r="B202" s="7" t="s">
        <v>782</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956</v>
      </c>
      <c r="B203" s="7" t="s">
        <v>784</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957</v>
      </c>
      <c r="B204" s="7" t="s">
        <v>786</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958</v>
      </c>
      <c r="B205" s="7" t="s">
        <v>788</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959</v>
      </c>
      <c r="B206" s="7" t="s">
        <v>893</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960</v>
      </c>
      <c r="B207" s="4" t="s">
        <v>895</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961</v>
      </c>
    </row>
    <row r="210" spans="1:37" ht="15" customHeight="1">
      <c r="B210" s="4" t="s">
        <v>770</v>
      </c>
    </row>
    <row r="211" spans="1:37" ht="15" customHeight="1">
      <c r="A211" s="25" t="s">
        <v>962</v>
      </c>
      <c r="B211" s="7" t="s">
        <v>772</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963</v>
      </c>
      <c r="B212" s="7" t="s">
        <v>774</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964</v>
      </c>
      <c r="B213" s="7" t="s">
        <v>776</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965</v>
      </c>
      <c r="B214" s="7" t="s">
        <v>778</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966</v>
      </c>
      <c r="B215" s="7" t="s">
        <v>780</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967</v>
      </c>
      <c r="B216" s="7" t="s">
        <v>782</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968</v>
      </c>
      <c r="B217" s="7" t="s">
        <v>784</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336</v>
      </c>
    </row>
    <row r="218" spans="1:37" ht="15" customHeight="1">
      <c r="A218" s="25" t="s">
        <v>969</v>
      </c>
      <c r="B218" s="7" t="s">
        <v>786</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336</v>
      </c>
    </row>
    <row r="219" spans="1:37" ht="15" customHeight="1">
      <c r="A219" s="25" t="s">
        <v>970</v>
      </c>
      <c r="B219" s="7" t="s">
        <v>788</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336</v>
      </c>
    </row>
    <row r="220" spans="1:37" ht="15" customHeight="1">
      <c r="A220" s="25" t="s">
        <v>971</v>
      </c>
      <c r="B220" s="7" t="s">
        <v>790</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791</v>
      </c>
    </row>
    <row r="222" spans="1:37" ht="15" customHeight="1">
      <c r="A222" s="25" t="s">
        <v>972</v>
      </c>
      <c r="B222" s="7" t="s">
        <v>772</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973</v>
      </c>
      <c r="B223" s="7" t="s">
        <v>774</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974</v>
      </c>
      <c r="B224" s="7" t="s">
        <v>776</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975</v>
      </c>
      <c r="B225" s="7" t="s">
        <v>778</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976</v>
      </c>
      <c r="B226" s="7" t="s">
        <v>780</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977</v>
      </c>
      <c r="B227" s="7" t="s">
        <v>782</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978</v>
      </c>
      <c r="B228" s="7" t="s">
        <v>784</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979</v>
      </c>
      <c r="B229" s="7" t="s">
        <v>786</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980</v>
      </c>
      <c r="B230" s="7" t="s">
        <v>788</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981</v>
      </c>
      <c r="B231" s="7" t="s">
        <v>802</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803</v>
      </c>
    </row>
    <row r="233" spans="1:37" ht="15" customHeight="1">
      <c r="A233" s="25" t="s">
        <v>982</v>
      </c>
      <c r="B233" s="7" t="s">
        <v>772</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983</v>
      </c>
      <c r="B234" s="7" t="s">
        <v>774</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984</v>
      </c>
      <c r="B235" s="7" t="s">
        <v>776</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985</v>
      </c>
      <c r="B236" s="7" t="s">
        <v>778</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986</v>
      </c>
      <c r="B237" s="7" t="s">
        <v>780</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336</v>
      </c>
    </row>
    <row r="238" spans="1:37" ht="15" customHeight="1">
      <c r="A238" s="25" t="s">
        <v>987</v>
      </c>
      <c r="B238" s="7" t="s">
        <v>782</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988</v>
      </c>
      <c r="B239" s="7" t="s">
        <v>784</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989</v>
      </c>
      <c r="B240" s="7" t="s">
        <v>786</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990</v>
      </c>
      <c r="B241" s="7" t="s">
        <v>788</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991</v>
      </c>
      <c r="B242" s="7" t="s">
        <v>814</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992</v>
      </c>
      <c r="B243" s="4" t="s">
        <v>993</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994</v>
      </c>
    </row>
    <row r="248" spans="1:37" ht="15" customHeight="1">
      <c r="A248" s="25" t="s">
        <v>995</v>
      </c>
      <c r="B248" s="7" t="s">
        <v>996</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997</v>
      </c>
      <c r="B249" s="7" t="s">
        <v>998</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999</v>
      </c>
    </row>
    <row r="251" spans="1:37" ht="15" customHeight="1">
      <c r="A251" s="25" t="s">
        <v>1000</v>
      </c>
      <c r="B251" s="7" t="s">
        <v>1001</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1002</v>
      </c>
      <c r="B252" s="7" t="s">
        <v>1003</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336</v>
      </c>
    </row>
    <row r="253" spans="1:37" ht="15" customHeight="1">
      <c r="A253" s="25" t="s">
        <v>1004</v>
      </c>
      <c r="B253" s="7" t="s">
        <v>1005</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336</v>
      </c>
    </row>
    <row r="254" spans="1:37" ht="15" customHeight="1">
      <c r="A254" s="25" t="s">
        <v>1006</v>
      </c>
      <c r="B254" s="7" t="s">
        <v>1007</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336</v>
      </c>
    </row>
    <row r="256" spans="1:37" ht="15" customHeight="1">
      <c r="B256" s="4" t="s">
        <v>359</v>
      </c>
    </row>
    <row r="257" spans="1:37" ht="15" customHeight="1">
      <c r="A257" s="25" t="s">
        <v>1008</v>
      </c>
      <c r="B257" s="7" t="s">
        <v>1009</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1010</v>
      </c>
      <c r="B258" s="7" t="s">
        <v>998</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999</v>
      </c>
    </row>
    <row r="260" spans="1:37" ht="15" customHeight="1">
      <c r="A260" s="25" t="s">
        <v>1011</v>
      </c>
      <c r="B260" s="7" t="s">
        <v>1001</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1012</v>
      </c>
      <c r="B261" s="7" t="s">
        <v>1003</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1013</v>
      </c>
      <c r="B262" s="7" t="s">
        <v>1005</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336</v>
      </c>
    </row>
    <row r="263" spans="1:37" ht="15" customHeight="1">
      <c r="A263" s="25" t="s">
        <v>1014</v>
      </c>
      <c r="B263" s="7" t="s">
        <v>1007</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366</v>
      </c>
    </row>
    <row r="266" spans="1:37" ht="15" customHeight="1">
      <c r="A266" s="25" t="s">
        <v>1015</v>
      </c>
      <c r="B266" s="7" t="s">
        <v>1016</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1017</v>
      </c>
      <c r="B267" s="7" t="s">
        <v>1018</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1019</v>
      </c>
      <c r="B268" s="7" t="s">
        <v>1020</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999</v>
      </c>
    </row>
    <row r="270" spans="1:37" ht="15" customHeight="1">
      <c r="A270" s="25" t="s">
        <v>1021</v>
      </c>
      <c r="B270" s="7" t="s">
        <v>1001</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1022</v>
      </c>
      <c r="B271" s="7" t="s">
        <v>1003</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1023</v>
      </c>
      <c r="B272" s="7" t="s">
        <v>1005</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336</v>
      </c>
    </row>
    <row r="273" spans="1:37" ht="15" customHeight="1">
      <c r="A273" s="25" t="s">
        <v>1024</v>
      </c>
      <c r="B273" s="7" t="s">
        <v>1007</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3" t="s">
        <v>1025</v>
      </c>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c r="AE275" s="94"/>
      <c r="AF275" s="94"/>
      <c r="AG275" s="94"/>
      <c r="AH275" s="94"/>
      <c r="AI275" s="94"/>
      <c r="AJ275" s="94"/>
      <c r="AK275" s="94"/>
    </row>
    <row r="276" spans="1:37" ht="15" customHeight="1">
      <c r="B276" s="30" t="s">
        <v>294</v>
      </c>
    </row>
    <row r="277" spans="1:37" ht="15" customHeight="1">
      <c r="B277" s="30" t="s">
        <v>456</v>
      </c>
    </row>
    <row r="278" spans="1:37" ht="15" customHeight="1">
      <c r="B278" s="30" t="s">
        <v>457</v>
      </c>
    </row>
    <row r="279" spans="1:37" ht="15" customHeight="1">
      <c r="B279" s="30" t="s">
        <v>1026</v>
      </c>
    </row>
    <row r="280" spans="1:37" ht="15" customHeight="1">
      <c r="B280" s="30" t="s">
        <v>1027</v>
      </c>
    </row>
    <row r="281" spans="1:37" ht="15" customHeight="1">
      <c r="B281" s="30" t="s">
        <v>1028</v>
      </c>
    </row>
    <row r="282" spans="1:37" ht="15" customHeight="1">
      <c r="B282" s="30" t="s">
        <v>1029</v>
      </c>
    </row>
    <row r="283" spans="1:37" ht="15" customHeight="1">
      <c r="B283" s="30" t="s">
        <v>1030</v>
      </c>
    </row>
    <row r="284" spans="1:37" ht="15" customHeight="1">
      <c r="B284" s="30" t="s">
        <v>1031</v>
      </c>
    </row>
    <row r="285" spans="1:37" ht="15" customHeight="1">
      <c r="B285" s="30" t="s">
        <v>1032</v>
      </c>
    </row>
    <row r="286" spans="1:37" ht="15" customHeight="1">
      <c r="B286" s="30" t="s">
        <v>307</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5" width="9.1640625" style="38" customWidth="1"/>
    <col min="46" max="16384" width="9.1640625" style="38"/>
  </cols>
  <sheetData>
    <row r="1" spans="1:37" ht="16.5" customHeight="1" thickBot="1">
      <c r="A1" s="112" t="s">
        <v>1033</v>
      </c>
      <c r="B1" s="113"/>
      <c r="C1" s="113"/>
      <c r="D1" s="113"/>
      <c r="E1" s="113"/>
      <c r="F1" s="113"/>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1034</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1035</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1036</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1037</v>
      </c>
    </row>
    <row r="6" spans="1:37" s="37" customFormat="1" ht="16.5" customHeight="1">
      <c r="A6" s="35" t="s">
        <v>1038</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1037</v>
      </c>
    </row>
    <row r="7" spans="1:37" s="20" customFormat="1" ht="16.5" customHeight="1">
      <c r="A7" s="39" t="s">
        <v>1039</v>
      </c>
      <c r="B7" s="45" t="s">
        <v>1040</v>
      </c>
      <c r="C7" s="45" t="s">
        <v>1040</v>
      </c>
      <c r="D7" s="45" t="s">
        <v>1040</v>
      </c>
      <c r="E7" s="45" t="s">
        <v>1040</v>
      </c>
      <c r="F7" s="45" t="s">
        <v>1040</v>
      </c>
      <c r="G7" s="45" t="s">
        <v>1040</v>
      </c>
      <c r="H7" s="45" t="s">
        <v>1040</v>
      </c>
      <c r="I7" s="45" t="s">
        <v>1040</v>
      </c>
      <c r="J7" s="45" t="s">
        <v>1040</v>
      </c>
      <c r="K7" s="45" t="s">
        <v>1040</v>
      </c>
      <c r="L7" s="45" t="s">
        <v>1040</v>
      </c>
      <c r="M7" s="45" t="s">
        <v>1040</v>
      </c>
      <c r="N7" s="45" t="s">
        <v>1040</v>
      </c>
      <c r="O7" s="45" t="s">
        <v>1040</v>
      </c>
      <c r="P7" s="45" t="s">
        <v>1040</v>
      </c>
      <c r="Q7" s="45" t="s">
        <v>1040</v>
      </c>
      <c r="R7" s="45" t="s">
        <v>1040</v>
      </c>
      <c r="S7" s="45" t="s">
        <v>1040</v>
      </c>
      <c r="T7" s="45" t="s">
        <v>1040</v>
      </c>
      <c r="U7" s="45" t="s">
        <v>1040</v>
      </c>
      <c r="V7" s="45" t="s">
        <v>1040</v>
      </c>
      <c r="W7" s="45" t="s">
        <v>1040</v>
      </c>
      <c r="X7" s="45" t="s">
        <v>1040</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1037</v>
      </c>
    </row>
    <row r="8" spans="1:37" s="20" customFormat="1" ht="16.5" customHeight="1">
      <c r="A8" s="39" t="s">
        <v>1041</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1040</v>
      </c>
      <c r="Z8" s="36" t="s">
        <v>1040</v>
      </c>
      <c r="AA8" s="36" t="s">
        <v>1040</v>
      </c>
      <c r="AB8" s="36" t="s">
        <v>1040</v>
      </c>
      <c r="AC8" s="36" t="s">
        <v>1040</v>
      </c>
      <c r="AD8" s="36" t="s">
        <v>1040</v>
      </c>
      <c r="AE8" s="36" t="s">
        <v>1040</v>
      </c>
      <c r="AF8" s="36" t="s">
        <v>1040</v>
      </c>
      <c r="AG8" s="36" t="s">
        <v>1040</v>
      </c>
      <c r="AH8" s="36" t="s">
        <v>1040</v>
      </c>
      <c r="AI8" s="36" t="s">
        <v>1037</v>
      </c>
    </row>
    <row r="9" spans="1:37" s="20" customFormat="1" ht="16.5" customHeight="1">
      <c r="A9" s="39" t="s">
        <v>1042</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1037</v>
      </c>
    </row>
    <row r="10" spans="1:37" s="20" customFormat="1" ht="16.5" customHeight="1">
      <c r="A10" s="39" t="s">
        <v>1043</v>
      </c>
      <c r="B10" s="45" t="s">
        <v>1040</v>
      </c>
      <c r="C10" s="45" t="s">
        <v>1040</v>
      </c>
      <c r="D10" s="45" t="s">
        <v>1040</v>
      </c>
      <c r="E10" s="45" t="s">
        <v>1040</v>
      </c>
      <c r="F10" s="45" t="s">
        <v>1040</v>
      </c>
      <c r="G10" s="45" t="s">
        <v>1040</v>
      </c>
      <c r="H10" s="45" t="s">
        <v>1040</v>
      </c>
      <c r="I10" s="45" t="s">
        <v>1040</v>
      </c>
      <c r="J10" s="45" t="s">
        <v>1040</v>
      </c>
      <c r="K10" s="45" t="s">
        <v>1040</v>
      </c>
      <c r="L10" s="45" t="s">
        <v>1040</v>
      </c>
      <c r="M10" s="45" t="s">
        <v>1040</v>
      </c>
      <c r="N10" s="45" t="s">
        <v>1040</v>
      </c>
      <c r="O10" s="45" t="s">
        <v>1040</v>
      </c>
      <c r="P10" s="45" t="s">
        <v>1040</v>
      </c>
      <c r="Q10" s="45" t="s">
        <v>1040</v>
      </c>
      <c r="R10" s="45" t="s">
        <v>1040</v>
      </c>
      <c r="S10" s="45" t="s">
        <v>1040</v>
      </c>
      <c r="T10" s="45" t="s">
        <v>1040</v>
      </c>
      <c r="U10" s="45" t="s">
        <v>1040</v>
      </c>
      <c r="V10" s="45" t="s">
        <v>1040</v>
      </c>
      <c r="W10" s="45" t="s">
        <v>1040</v>
      </c>
      <c r="X10" s="45" t="s">
        <v>1040</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1037</v>
      </c>
    </row>
    <row r="11" spans="1:37" s="20" customFormat="1" ht="16.5" customHeight="1">
      <c r="A11" s="39" t="s">
        <v>1044</v>
      </c>
      <c r="B11" s="45" t="s">
        <v>1037</v>
      </c>
      <c r="C11" s="45" t="s">
        <v>1037</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1040</v>
      </c>
      <c r="Z11" s="45" t="s">
        <v>1040</v>
      </c>
      <c r="AA11" s="45" t="s">
        <v>1040</v>
      </c>
      <c r="AB11" s="45" t="s">
        <v>1040</v>
      </c>
      <c r="AC11" s="45" t="s">
        <v>1040</v>
      </c>
      <c r="AD11" s="45" t="s">
        <v>1040</v>
      </c>
      <c r="AE11" s="45" t="s">
        <v>1040</v>
      </c>
      <c r="AF11" s="45" t="s">
        <v>1040</v>
      </c>
      <c r="AG11" s="45" t="s">
        <v>1040</v>
      </c>
      <c r="AH11" s="45" t="s">
        <v>1040</v>
      </c>
      <c r="AI11" s="45" t="s">
        <v>1037</v>
      </c>
    </row>
    <row r="12" spans="1:37" s="20" customFormat="1" ht="16.5" customHeight="1">
      <c r="A12" s="46" t="s">
        <v>1045</v>
      </c>
      <c r="B12" s="45" t="s">
        <v>1037</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1037</v>
      </c>
    </row>
    <row r="13" spans="1:37" s="20" customFormat="1" ht="16.5" customHeight="1">
      <c r="A13" s="39" t="s">
        <v>1046</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1037</v>
      </c>
    </row>
    <row r="14" spans="1:37" s="20" customFormat="1" ht="16.5" customHeight="1">
      <c r="A14" s="39" t="s">
        <v>1047</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1048</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1049</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1050</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1051</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1052</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1053</v>
      </c>
      <c r="B20" s="45" t="s">
        <v>1037</v>
      </c>
      <c r="C20" s="45" t="s">
        <v>1037</v>
      </c>
      <c r="D20" s="45" t="s">
        <v>1037</v>
      </c>
      <c r="E20" s="45" t="s">
        <v>1037</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1054</v>
      </c>
      <c r="B21" s="45" t="s">
        <v>1037</v>
      </c>
      <c r="C21" s="45" t="s">
        <v>1037</v>
      </c>
      <c r="D21" s="45" t="s">
        <v>1037</v>
      </c>
      <c r="E21" s="45" t="s">
        <v>1037</v>
      </c>
      <c r="F21" s="45" t="s">
        <v>1037</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1055</v>
      </c>
      <c r="B22" s="45" t="s">
        <v>1037</v>
      </c>
      <c r="C22" s="45" t="s">
        <v>1037</v>
      </c>
      <c r="D22" s="45" t="s">
        <v>1037</v>
      </c>
      <c r="E22" s="45" t="s">
        <v>1037</v>
      </c>
      <c r="F22" s="45" t="s">
        <v>1037</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1056</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1057</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1058</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1059</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1040</v>
      </c>
      <c r="AG26" s="45" t="s">
        <v>1040</v>
      </c>
      <c r="AH26" s="45" t="s">
        <v>1040</v>
      </c>
      <c r="AI26" s="45" t="s">
        <v>1040</v>
      </c>
    </row>
    <row r="27" spans="1:36" s="20" customFormat="1" ht="16.5" customHeight="1">
      <c r="A27" s="39" t="s">
        <v>1060</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1040</v>
      </c>
      <c r="AG27" s="45" t="s">
        <v>1040</v>
      </c>
      <c r="AH27" s="45" t="s">
        <v>1040</v>
      </c>
      <c r="AI27" s="45" t="s">
        <v>1040</v>
      </c>
    </row>
    <row r="28" spans="1:36" s="20" customFormat="1" ht="16.5" customHeight="1">
      <c r="A28" s="39" t="s">
        <v>1061</v>
      </c>
      <c r="B28" s="45" t="s">
        <v>1037</v>
      </c>
      <c r="C28" s="45" t="s">
        <v>1037</v>
      </c>
      <c r="D28" s="45" t="s">
        <v>1037</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1062</v>
      </c>
      <c r="B29" s="45" t="s">
        <v>1037</v>
      </c>
      <c r="C29" s="45" t="s">
        <v>1037</v>
      </c>
      <c r="D29" s="45" t="s">
        <v>1037</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1063</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1064</v>
      </c>
      <c r="B31" s="36">
        <v>16777</v>
      </c>
      <c r="C31" s="36">
        <v>17033</v>
      </c>
      <c r="D31" s="36">
        <v>19377</v>
      </c>
      <c r="E31" s="36">
        <v>25515</v>
      </c>
      <c r="F31" s="36">
        <v>31662</v>
      </c>
      <c r="G31" s="36">
        <v>33597</v>
      </c>
      <c r="H31" s="36">
        <v>33597</v>
      </c>
      <c r="I31" s="36" t="s">
        <v>1037</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1065</v>
      </c>
      <c r="B32" s="36">
        <v>6543</v>
      </c>
      <c r="C32" s="36">
        <v>6083</v>
      </c>
      <c r="D32" s="36">
        <v>6455</v>
      </c>
      <c r="E32" s="36">
        <v>6144</v>
      </c>
      <c r="F32" s="36">
        <v>7126</v>
      </c>
      <c r="G32" s="36">
        <v>7522</v>
      </c>
      <c r="H32" s="36">
        <v>8236</v>
      </c>
      <c r="I32" s="36" t="s">
        <v>1037</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1066</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1067</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91" customFormat="1" ht="12.75" customHeight="1">
      <c r="A35" s="114" t="s">
        <v>1068</v>
      </c>
      <c r="B35" s="115"/>
      <c r="C35" s="115"/>
      <c r="D35" s="115"/>
      <c r="E35" s="115"/>
      <c r="F35" s="115"/>
      <c r="G35" s="115"/>
      <c r="H35" s="115"/>
      <c r="I35" s="115"/>
      <c r="J35" s="115"/>
      <c r="K35" s="115"/>
      <c r="L35" s="115"/>
      <c r="M35" s="115"/>
      <c r="N35" s="115"/>
      <c r="O35" s="115"/>
      <c r="P35" s="115"/>
      <c r="Q35" s="115"/>
      <c r="R35" s="115"/>
      <c r="S35" s="54"/>
      <c r="T35" s="54"/>
      <c r="U35" s="54"/>
      <c r="V35" s="54"/>
      <c r="W35" s="54"/>
      <c r="X35" s="54"/>
      <c r="Y35" s="54"/>
      <c r="Z35" s="54"/>
      <c r="AA35" s="54"/>
      <c r="AB35" s="54"/>
      <c r="AC35" s="54"/>
      <c r="AE35" s="55"/>
    </row>
    <row r="36" spans="1:35" s="91" customFormat="1" ht="12.75" customHeight="1">
      <c r="A36" s="109"/>
      <c r="B36" s="116"/>
      <c r="C36" s="116"/>
      <c r="D36" s="116"/>
      <c r="E36" s="116"/>
      <c r="F36" s="116"/>
      <c r="G36" s="116"/>
      <c r="H36" s="116"/>
      <c r="I36" s="116"/>
      <c r="J36" s="116"/>
      <c r="K36" s="116"/>
      <c r="L36" s="116"/>
      <c r="M36" s="116"/>
      <c r="N36" s="116"/>
      <c r="O36" s="116"/>
      <c r="P36" s="116"/>
      <c r="Q36" s="116"/>
      <c r="R36" s="116"/>
    </row>
    <row r="37" spans="1:35" s="89" customFormat="1" ht="25.5" customHeight="1">
      <c r="A37" s="117" t="s">
        <v>1069</v>
      </c>
      <c r="B37" s="96"/>
      <c r="C37" s="96"/>
      <c r="D37" s="96"/>
      <c r="E37" s="96"/>
      <c r="F37" s="96"/>
      <c r="G37" s="96"/>
      <c r="H37" s="96"/>
      <c r="I37" s="96"/>
      <c r="J37" s="96"/>
      <c r="K37" s="96"/>
      <c r="L37" s="96"/>
      <c r="M37" s="96"/>
      <c r="N37" s="96"/>
      <c r="O37" s="96"/>
      <c r="P37" s="96"/>
      <c r="Q37" s="96"/>
      <c r="R37" s="96"/>
    </row>
    <row r="38" spans="1:35" s="89" customFormat="1" ht="25.5" customHeight="1">
      <c r="A38" s="95" t="s">
        <v>1070</v>
      </c>
      <c r="B38" s="96"/>
      <c r="C38" s="96"/>
      <c r="D38" s="96"/>
      <c r="E38" s="96"/>
      <c r="F38" s="96"/>
      <c r="G38" s="96"/>
      <c r="H38" s="96"/>
      <c r="I38" s="96"/>
      <c r="J38" s="96"/>
      <c r="K38" s="96"/>
      <c r="L38" s="96"/>
      <c r="M38" s="96"/>
      <c r="N38" s="96"/>
      <c r="O38" s="96"/>
      <c r="P38" s="96"/>
      <c r="Q38" s="96"/>
      <c r="R38" s="96"/>
    </row>
    <row r="39" spans="1:35" s="89" customFormat="1" ht="12.75" customHeight="1">
      <c r="A39" s="97" t="s">
        <v>1071</v>
      </c>
      <c r="B39" s="96"/>
      <c r="C39" s="96"/>
      <c r="D39" s="96"/>
      <c r="E39" s="96"/>
      <c r="F39" s="96"/>
      <c r="G39" s="96"/>
      <c r="H39" s="96"/>
      <c r="I39" s="96"/>
      <c r="J39" s="96"/>
      <c r="K39" s="96"/>
      <c r="L39" s="96"/>
      <c r="M39" s="96"/>
      <c r="N39" s="96"/>
      <c r="O39" s="96"/>
      <c r="P39" s="96"/>
      <c r="Q39" s="96"/>
      <c r="R39" s="96"/>
    </row>
    <row r="40" spans="1:35" s="89" customFormat="1" ht="12.75" customHeight="1">
      <c r="A40" s="95" t="s">
        <v>1072</v>
      </c>
      <c r="B40" s="96"/>
      <c r="C40" s="96"/>
      <c r="D40" s="96"/>
      <c r="E40" s="96"/>
      <c r="F40" s="96"/>
      <c r="G40" s="96"/>
      <c r="H40" s="96"/>
      <c r="I40" s="96"/>
      <c r="J40" s="96"/>
      <c r="K40" s="96"/>
      <c r="L40" s="96"/>
      <c r="M40" s="96"/>
      <c r="N40" s="96"/>
      <c r="O40" s="96"/>
      <c r="P40" s="96"/>
      <c r="Q40" s="96"/>
      <c r="R40" s="96"/>
    </row>
    <row r="41" spans="1:35" s="89" customFormat="1" ht="12.75" customHeight="1">
      <c r="A41" s="95" t="s">
        <v>1073</v>
      </c>
      <c r="B41" s="96"/>
      <c r="C41" s="96"/>
      <c r="D41" s="96"/>
      <c r="E41" s="96"/>
      <c r="F41" s="96"/>
      <c r="G41" s="96"/>
      <c r="H41" s="96"/>
      <c r="I41" s="96"/>
      <c r="J41" s="96"/>
      <c r="K41" s="96"/>
      <c r="L41" s="96"/>
      <c r="M41" s="96"/>
      <c r="N41" s="96"/>
      <c r="O41" s="96"/>
      <c r="P41" s="96"/>
      <c r="Q41" s="96"/>
      <c r="R41" s="96"/>
    </row>
    <row r="42" spans="1:35" s="89" customFormat="1" ht="12.75" customHeight="1">
      <c r="A42" s="95" t="s">
        <v>1074</v>
      </c>
      <c r="B42" s="96"/>
      <c r="C42" s="96"/>
      <c r="D42" s="96"/>
      <c r="E42" s="96"/>
      <c r="F42" s="96"/>
      <c r="G42" s="96"/>
      <c r="H42" s="96"/>
      <c r="I42" s="96"/>
      <c r="J42" s="96"/>
      <c r="K42" s="96"/>
      <c r="L42" s="96"/>
      <c r="M42" s="96"/>
      <c r="N42" s="96"/>
      <c r="O42" s="96"/>
      <c r="P42" s="96"/>
      <c r="Q42" s="96"/>
      <c r="R42" s="96"/>
    </row>
    <row r="43" spans="1:35" s="89" customFormat="1" ht="12.75" customHeight="1">
      <c r="A43" s="97" t="s">
        <v>1075</v>
      </c>
      <c r="B43" s="96"/>
      <c r="C43" s="96"/>
      <c r="D43" s="96"/>
      <c r="E43" s="96"/>
      <c r="F43" s="96"/>
      <c r="G43" s="96"/>
      <c r="H43" s="96"/>
      <c r="I43" s="96"/>
      <c r="J43" s="96"/>
      <c r="K43" s="96"/>
      <c r="L43" s="96"/>
      <c r="M43" s="96"/>
      <c r="N43" s="96"/>
      <c r="O43" s="96"/>
      <c r="P43" s="96"/>
      <c r="Q43" s="96"/>
      <c r="R43" s="96"/>
    </row>
    <row r="44" spans="1:35" s="89" customFormat="1" ht="12.75" customHeight="1">
      <c r="A44" s="97" t="s">
        <v>1076</v>
      </c>
      <c r="B44" s="96"/>
      <c r="C44" s="96"/>
      <c r="D44" s="96"/>
      <c r="E44" s="96"/>
      <c r="F44" s="96"/>
      <c r="G44" s="96"/>
      <c r="H44" s="96"/>
      <c r="I44" s="96"/>
      <c r="J44" s="96"/>
      <c r="K44" s="96"/>
      <c r="L44" s="96"/>
      <c r="M44" s="96"/>
      <c r="N44" s="96"/>
      <c r="O44" s="96"/>
      <c r="P44" s="96"/>
      <c r="Q44" s="96"/>
      <c r="R44" s="96"/>
    </row>
    <row r="45" spans="1:35" s="89" customFormat="1" ht="12.75" customHeight="1">
      <c r="A45" s="98" t="s">
        <v>1077</v>
      </c>
      <c r="B45" s="96"/>
      <c r="C45" s="96"/>
      <c r="D45" s="96"/>
      <c r="E45" s="96"/>
      <c r="F45" s="96"/>
      <c r="G45" s="96"/>
      <c r="H45" s="96"/>
      <c r="I45" s="96"/>
      <c r="J45" s="96"/>
      <c r="K45" s="96"/>
      <c r="L45" s="96"/>
      <c r="M45" s="96"/>
      <c r="N45" s="96"/>
      <c r="O45" s="96"/>
      <c r="P45" s="96"/>
      <c r="Q45" s="96"/>
      <c r="R45" s="96"/>
    </row>
    <row r="46" spans="1:35" s="89" customFormat="1" ht="12.75" customHeight="1">
      <c r="A46" s="95" t="s">
        <v>1078</v>
      </c>
      <c r="B46" s="96"/>
      <c r="C46" s="96"/>
      <c r="D46" s="96"/>
      <c r="E46" s="96"/>
      <c r="F46" s="96"/>
      <c r="G46" s="96"/>
      <c r="H46" s="96"/>
      <c r="I46" s="96"/>
      <c r="J46" s="96"/>
      <c r="K46" s="96"/>
      <c r="L46" s="96"/>
      <c r="M46" s="96"/>
      <c r="N46" s="96"/>
      <c r="O46" s="96"/>
      <c r="P46" s="96"/>
      <c r="Q46" s="96"/>
      <c r="R46" s="96"/>
    </row>
    <row r="47" spans="1:35" s="89" customFormat="1" ht="12.75" customHeight="1">
      <c r="A47" s="95" t="s">
        <v>1079</v>
      </c>
      <c r="B47" s="96"/>
      <c r="C47" s="96"/>
      <c r="D47" s="96"/>
      <c r="E47" s="96"/>
      <c r="F47" s="96"/>
      <c r="G47" s="96"/>
      <c r="H47" s="96"/>
      <c r="I47" s="96"/>
      <c r="J47" s="96"/>
      <c r="K47" s="96"/>
      <c r="L47" s="96"/>
      <c r="M47" s="96"/>
      <c r="N47" s="96"/>
      <c r="O47" s="96"/>
      <c r="P47" s="96"/>
      <c r="Q47" s="96"/>
      <c r="R47" s="96"/>
    </row>
    <row r="48" spans="1:35" s="89" customFormat="1" ht="12.75" customHeight="1">
      <c r="A48" s="95" t="s">
        <v>1080</v>
      </c>
      <c r="B48" s="96"/>
      <c r="C48" s="96"/>
      <c r="D48" s="96"/>
      <c r="E48" s="96"/>
      <c r="F48" s="96"/>
      <c r="G48" s="96"/>
      <c r="H48" s="96"/>
      <c r="I48" s="96"/>
      <c r="J48" s="96"/>
      <c r="K48" s="96"/>
      <c r="L48" s="96"/>
      <c r="M48" s="96"/>
      <c r="N48" s="96"/>
      <c r="O48" s="96"/>
      <c r="P48" s="96"/>
      <c r="Q48" s="96"/>
      <c r="R48" s="96"/>
    </row>
    <row r="49" spans="1:18" s="89" customFormat="1" ht="25.5" customHeight="1">
      <c r="A49" s="95" t="s">
        <v>1081</v>
      </c>
      <c r="B49" s="96"/>
      <c r="C49" s="96"/>
      <c r="D49" s="96"/>
      <c r="E49" s="96"/>
      <c r="F49" s="96"/>
      <c r="G49" s="96"/>
      <c r="H49" s="96"/>
      <c r="I49" s="96"/>
      <c r="J49" s="96"/>
      <c r="K49" s="96"/>
      <c r="L49" s="96"/>
      <c r="M49" s="96"/>
      <c r="N49" s="96"/>
      <c r="O49" s="96"/>
      <c r="P49" s="96"/>
      <c r="Q49" s="96"/>
      <c r="R49" s="96"/>
    </row>
    <row r="50" spans="1:18" s="89" customFormat="1" ht="12.75" customHeight="1">
      <c r="A50" s="95" t="s">
        <v>1082</v>
      </c>
      <c r="B50" s="96"/>
      <c r="C50" s="96"/>
      <c r="D50" s="96"/>
      <c r="E50" s="96"/>
      <c r="F50" s="96"/>
      <c r="G50" s="96"/>
      <c r="H50" s="96"/>
      <c r="I50" s="96"/>
      <c r="J50" s="96"/>
      <c r="K50" s="96"/>
      <c r="L50" s="96"/>
      <c r="M50" s="96"/>
      <c r="N50" s="96"/>
      <c r="O50" s="96"/>
      <c r="P50" s="96"/>
    </row>
    <row r="51" spans="1:18" s="89" customFormat="1" ht="12.75" customHeight="1">
      <c r="A51" s="118"/>
      <c r="B51" s="96"/>
      <c r="C51" s="96"/>
      <c r="D51" s="96"/>
      <c r="E51" s="96"/>
      <c r="F51" s="96"/>
      <c r="G51" s="96"/>
      <c r="H51" s="96"/>
      <c r="I51" s="96"/>
      <c r="J51" s="96"/>
      <c r="K51" s="96"/>
      <c r="L51" s="96"/>
      <c r="M51" s="96"/>
      <c r="N51" s="96"/>
      <c r="O51" s="96"/>
      <c r="P51" s="96"/>
    </row>
    <row r="52" spans="1:18" s="89" customFormat="1" ht="12.75" customHeight="1">
      <c r="A52" s="107" t="s">
        <v>1083</v>
      </c>
      <c r="B52" s="96"/>
      <c r="C52" s="96"/>
      <c r="D52" s="96"/>
      <c r="E52" s="96"/>
      <c r="F52" s="96"/>
      <c r="G52" s="96"/>
      <c r="H52" s="96"/>
      <c r="I52" s="96"/>
      <c r="J52" s="96"/>
      <c r="K52" s="96"/>
      <c r="L52" s="96"/>
      <c r="M52" s="96"/>
      <c r="N52" s="96"/>
      <c r="O52" s="96"/>
      <c r="P52" s="96"/>
    </row>
    <row r="53" spans="1:18" s="89" customFormat="1" ht="38.25" customHeight="1">
      <c r="A53" s="98" t="s">
        <v>1084</v>
      </c>
      <c r="B53" s="96"/>
      <c r="C53" s="96"/>
      <c r="D53" s="96"/>
      <c r="E53" s="96"/>
      <c r="F53" s="96"/>
      <c r="G53" s="96"/>
      <c r="H53" s="96"/>
      <c r="I53" s="96"/>
      <c r="J53" s="96"/>
      <c r="K53" s="96"/>
      <c r="L53" s="96"/>
      <c r="M53" s="96"/>
      <c r="N53" s="96"/>
      <c r="O53" s="96"/>
      <c r="P53" s="96"/>
    </row>
    <row r="54" spans="1:18" s="89" customFormat="1" ht="12.75" customHeight="1">
      <c r="A54" s="100" t="s">
        <v>1085</v>
      </c>
      <c r="B54" s="96"/>
      <c r="C54" s="96"/>
      <c r="D54" s="96"/>
      <c r="E54" s="96"/>
      <c r="F54" s="96"/>
      <c r="G54" s="96"/>
      <c r="H54" s="96"/>
      <c r="I54" s="96"/>
      <c r="J54" s="96"/>
      <c r="K54" s="96"/>
      <c r="L54" s="96"/>
      <c r="M54" s="96"/>
      <c r="N54" s="96"/>
      <c r="O54" s="96"/>
      <c r="P54" s="96"/>
    </row>
    <row r="55" spans="1:18" s="89" customFormat="1" ht="38.25" customHeight="1">
      <c r="A55" s="119" t="s">
        <v>1086</v>
      </c>
      <c r="B55" s="96"/>
      <c r="C55" s="96"/>
      <c r="D55" s="96"/>
      <c r="E55" s="96"/>
      <c r="F55" s="96"/>
      <c r="G55" s="96"/>
      <c r="H55" s="96"/>
      <c r="I55" s="96"/>
      <c r="J55" s="96"/>
      <c r="K55" s="96"/>
      <c r="L55" s="96"/>
      <c r="M55" s="96"/>
      <c r="N55" s="96"/>
      <c r="O55" s="96"/>
      <c r="P55" s="96"/>
    </row>
    <row r="56" spans="1:18" s="89" customFormat="1" ht="12.75" customHeight="1">
      <c r="A56" s="100" t="s">
        <v>1087</v>
      </c>
      <c r="B56" s="96"/>
      <c r="C56" s="96"/>
      <c r="D56" s="96"/>
      <c r="E56" s="96"/>
      <c r="F56" s="96"/>
      <c r="G56" s="96"/>
      <c r="H56" s="96"/>
      <c r="I56" s="96"/>
      <c r="J56" s="96"/>
      <c r="K56" s="96"/>
      <c r="L56" s="96"/>
      <c r="M56" s="96"/>
      <c r="N56" s="96"/>
      <c r="O56" s="96"/>
      <c r="P56" s="96"/>
    </row>
    <row r="57" spans="1:18" s="89" customFormat="1" ht="12.75" customHeight="1">
      <c r="A57" s="100" t="s">
        <v>1088</v>
      </c>
      <c r="B57" s="96"/>
      <c r="C57" s="96"/>
      <c r="D57" s="96"/>
      <c r="E57" s="96"/>
      <c r="F57" s="96"/>
      <c r="G57" s="96"/>
      <c r="H57" s="96"/>
      <c r="I57" s="96"/>
      <c r="J57" s="96"/>
      <c r="K57" s="96"/>
      <c r="L57" s="96"/>
      <c r="M57" s="96"/>
      <c r="N57" s="96"/>
      <c r="O57" s="96"/>
      <c r="P57" s="96"/>
    </row>
    <row r="58" spans="1:18" s="89" customFormat="1" ht="12.75" customHeight="1">
      <c r="A58" s="108" t="s">
        <v>1089</v>
      </c>
      <c r="B58" s="96"/>
      <c r="C58" s="96"/>
      <c r="D58" s="96"/>
      <c r="E58" s="96"/>
      <c r="F58" s="96"/>
      <c r="G58" s="96"/>
      <c r="H58" s="96"/>
      <c r="I58" s="96"/>
      <c r="J58" s="96"/>
      <c r="K58" s="96"/>
      <c r="L58" s="96"/>
      <c r="M58" s="96"/>
      <c r="N58" s="96"/>
      <c r="O58" s="96"/>
      <c r="P58" s="96"/>
    </row>
    <row r="59" spans="1:18" s="89" customFormat="1" ht="12.75" customHeight="1">
      <c r="A59" s="120"/>
      <c r="B59" s="96"/>
      <c r="C59" s="96"/>
      <c r="D59" s="96"/>
      <c r="E59" s="96"/>
      <c r="F59" s="96"/>
      <c r="G59" s="96"/>
      <c r="H59" s="96"/>
      <c r="I59" s="96"/>
      <c r="J59" s="96"/>
      <c r="K59" s="96"/>
      <c r="L59" s="96"/>
      <c r="M59" s="96"/>
      <c r="N59" s="96"/>
      <c r="O59" s="96"/>
      <c r="P59" s="96"/>
    </row>
    <row r="60" spans="1:18" s="89" customFormat="1" ht="12.75" customHeight="1">
      <c r="A60" s="109" t="s">
        <v>1090</v>
      </c>
      <c r="B60" s="96"/>
      <c r="C60" s="96"/>
      <c r="D60" s="96"/>
      <c r="E60" s="96"/>
      <c r="F60" s="96"/>
      <c r="G60" s="96"/>
      <c r="H60" s="96"/>
      <c r="I60" s="96"/>
      <c r="J60" s="96"/>
      <c r="K60" s="96"/>
      <c r="L60" s="96"/>
      <c r="M60" s="96"/>
      <c r="N60" s="96"/>
      <c r="O60" s="96"/>
      <c r="P60" s="96"/>
    </row>
    <row r="61" spans="1:18" s="89" customFormat="1" ht="12.75" customHeight="1">
      <c r="A61" s="109" t="s">
        <v>1091</v>
      </c>
      <c r="B61" s="96"/>
      <c r="C61" s="96"/>
      <c r="D61" s="96"/>
      <c r="E61" s="96"/>
      <c r="F61" s="96"/>
      <c r="G61" s="96"/>
      <c r="H61" s="96"/>
      <c r="I61" s="96"/>
      <c r="J61" s="96"/>
      <c r="K61" s="96"/>
      <c r="L61" s="96"/>
      <c r="M61" s="96"/>
      <c r="N61" s="96"/>
      <c r="O61" s="96"/>
      <c r="P61" s="96"/>
    </row>
    <row r="62" spans="1:18" s="89" customFormat="1" ht="12.75" customHeight="1">
      <c r="A62" s="103" t="s">
        <v>1092</v>
      </c>
      <c r="B62" s="96"/>
      <c r="C62" s="96"/>
      <c r="D62" s="96"/>
      <c r="E62" s="96"/>
      <c r="F62" s="96"/>
      <c r="G62" s="96"/>
      <c r="H62" s="96"/>
      <c r="I62" s="96"/>
      <c r="J62" s="96"/>
      <c r="K62" s="96"/>
      <c r="L62" s="96"/>
      <c r="M62" s="96"/>
      <c r="N62" s="96"/>
      <c r="O62" s="96"/>
      <c r="P62" s="96"/>
    </row>
    <row r="63" spans="1:18" s="89" customFormat="1" ht="12.75" customHeight="1">
      <c r="A63" s="110" t="s">
        <v>1093</v>
      </c>
      <c r="B63" s="96"/>
      <c r="C63" s="96"/>
      <c r="D63" s="96"/>
      <c r="E63" s="96"/>
      <c r="F63" s="96"/>
      <c r="G63" s="96"/>
      <c r="H63" s="96"/>
      <c r="I63" s="96"/>
      <c r="J63" s="96"/>
      <c r="K63" s="96"/>
      <c r="L63" s="96"/>
      <c r="M63" s="96"/>
      <c r="N63" s="96"/>
      <c r="O63" s="96"/>
      <c r="P63" s="96"/>
    </row>
    <row r="64" spans="1:18" s="89" customFormat="1" ht="12.75" customHeight="1">
      <c r="A64" s="99" t="s">
        <v>1094</v>
      </c>
      <c r="B64" s="96"/>
      <c r="C64" s="96"/>
      <c r="D64" s="96"/>
      <c r="E64" s="96"/>
      <c r="F64" s="96"/>
      <c r="G64" s="96"/>
      <c r="H64" s="96"/>
      <c r="I64" s="96"/>
      <c r="J64" s="96"/>
      <c r="K64" s="96"/>
      <c r="L64" s="96"/>
      <c r="M64" s="96"/>
      <c r="N64" s="96"/>
      <c r="O64" s="96"/>
      <c r="P64" s="96"/>
    </row>
    <row r="65" spans="1:16" s="89" customFormat="1" ht="12.75" customHeight="1">
      <c r="A65" s="99" t="s">
        <v>1095</v>
      </c>
      <c r="B65" s="96"/>
      <c r="C65" s="96"/>
      <c r="D65" s="96"/>
      <c r="E65" s="96"/>
      <c r="F65" s="96"/>
      <c r="G65" s="96"/>
      <c r="H65" s="96"/>
      <c r="I65" s="96"/>
      <c r="J65" s="96"/>
      <c r="K65" s="96"/>
      <c r="L65" s="96"/>
      <c r="M65" s="96"/>
      <c r="N65" s="96"/>
      <c r="O65" s="96"/>
      <c r="P65" s="96"/>
    </row>
    <row r="66" spans="1:16" s="89" customFormat="1" ht="12.75" customHeight="1">
      <c r="A66" s="99" t="s">
        <v>1096</v>
      </c>
      <c r="B66" s="96"/>
      <c r="C66" s="96"/>
      <c r="D66" s="96"/>
      <c r="E66" s="96"/>
      <c r="F66" s="96"/>
      <c r="G66" s="96"/>
      <c r="H66" s="96"/>
      <c r="I66" s="96"/>
      <c r="J66" s="96"/>
      <c r="K66" s="96"/>
      <c r="L66" s="96"/>
      <c r="M66" s="96"/>
      <c r="N66" s="96"/>
      <c r="O66" s="96"/>
      <c r="P66" s="96"/>
    </row>
    <row r="67" spans="1:16" s="89" customFormat="1" ht="12.75" customHeight="1">
      <c r="A67" s="99" t="s">
        <v>1097</v>
      </c>
      <c r="B67" s="96"/>
      <c r="C67" s="96"/>
      <c r="D67" s="96"/>
      <c r="E67" s="96"/>
      <c r="F67" s="96"/>
      <c r="G67" s="96"/>
      <c r="H67" s="96"/>
      <c r="I67" s="96"/>
      <c r="J67" s="96"/>
      <c r="K67" s="96"/>
      <c r="L67" s="96"/>
      <c r="M67" s="96"/>
      <c r="N67" s="96"/>
      <c r="O67" s="96"/>
      <c r="P67" s="96"/>
    </row>
    <row r="68" spans="1:16" s="89" customFormat="1" ht="12.75" customHeight="1">
      <c r="A68" s="103" t="s">
        <v>1098</v>
      </c>
      <c r="B68" s="96"/>
      <c r="C68" s="96"/>
      <c r="D68" s="96"/>
      <c r="E68" s="96"/>
      <c r="F68" s="96"/>
      <c r="G68" s="96"/>
      <c r="H68" s="96"/>
      <c r="I68" s="96"/>
      <c r="J68" s="96"/>
      <c r="K68" s="96"/>
      <c r="L68" s="96"/>
      <c r="M68" s="96"/>
      <c r="N68" s="96"/>
      <c r="O68" s="96"/>
      <c r="P68" s="96"/>
    </row>
    <row r="69" spans="1:16" s="89" customFormat="1" ht="12.75" customHeight="1">
      <c r="A69" s="99" t="s">
        <v>1099</v>
      </c>
      <c r="B69" s="96"/>
      <c r="C69" s="96"/>
      <c r="D69" s="96"/>
      <c r="E69" s="96"/>
      <c r="F69" s="96"/>
      <c r="G69" s="96"/>
      <c r="H69" s="96"/>
      <c r="I69" s="96"/>
      <c r="J69" s="96"/>
      <c r="K69" s="96"/>
      <c r="L69" s="96"/>
      <c r="M69" s="96"/>
      <c r="N69" s="96"/>
      <c r="O69" s="96"/>
      <c r="P69" s="96"/>
    </row>
    <row r="70" spans="1:16" s="89" customFormat="1" ht="12.75" customHeight="1">
      <c r="A70" s="99" t="s">
        <v>1100</v>
      </c>
      <c r="B70" s="96"/>
      <c r="C70" s="96"/>
      <c r="D70" s="96"/>
      <c r="E70" s="96"/>
      <c r="F70" s="96"/>
      <c r="G70" s="96"/>
      <c r="H70" s="96"/>
      <c r="I70" s="96"/>
      <c r="J70" s="96"/>
      <c r="K70" s="96"/>
      <c r="L70" s="96"/>
      <c r="M70" s="96"/>
      <c r="N70" s="96"/>
      <c r="O70" s="96"/>
      <c r="P70" s="96"/>
    </row>
    <row r="71" spans="1:16" s="89" customFormat="1" ht="12.75" customHeight="1">
      <c r="A71" s="99" t="s">
        <v>1101</v>
      </c>
      <c r="B71" s="96"/>
      <c r="C71" s="96"/>
      <c r="D71" s="96"/>
      <c r="E71" s="96"/>
      <c r="F71" s="96"/>
      <c r="G71" s="96"/>
      <c r="H71" s="96"/>
      <c r="I71" s="96"/>
      <c r="J71" s="96"/>
      <c r="K71" s="96"/>
      <c r="L71" s="96"/>
      <c r="M71" s="96"/>
      <c r="N71" s="96"/>
      <c r="O71" s="96"/>
      <c r="P71" s="96"/>
    </row>
    <row r="72" spans="1:16" s="89" customFormat="1" ht="12.75" customHeight="1">
      <c r="A72" s="99" t="s">
        <v>1102</v>
      </c>
      <c r="B72" s="96"/>
      <c r="C72" s="96"/>
      <c r="D72" s="96"/>
      <c r="E72" s="96"/>
      <c r="F72" s="96"/>
      <c r="G72" s="96"/>
      <c r="H72" s="96"/>
      <c r="I72" s="96"/>
      <c r="J72" s="96"/>
      <c r="K72" s="96"/>
      <c r="L72" s="96"/>
      <c r="M72" s="96"/>
      <c r="N72" s="96"/>
      <c r="O72" s="96"/>
      <c r="P72" s="96"/>
    </row>
    <row r="73" spans="1:16" s="89" customFormat="1" ht="12.75" customHeight="1">
      <c r="A73" s="99" t="s">
        <v>1103</v>
      </c>
      <c r="B73" s="96"/>
      <c r="C73" s="96"/>
      <c r="D73" s="96"/>
      <c r="E73" s="96"/>
      <c r="F73" s="96"/>
      <c r="G73" s="96"/>
      <c r="H73" s="96"/>
      <c r="I73" s="96"/>
      <c r="J73" s="96"/>
      <c r="K73" s="96"/>
      <c r="L73" s="96"/>
      <c r="M73" s="96"/>
      <c r="N73" s="96"/>
      <c r="O73" s="96"/>
      <c r="P73" s="96"/>
    </row>
    <row r="74" spans="1:16" s="89" customFormat="1" ht="12.75" customHeight="1">
      <c r="A74" s="105" t="s">
        <v>1104</v>
      </c>
      <c r="B74" s="96"/>
      <c r="C74" s="96"/>
      <c r="D74" s="96"/>
      <c r="E74" s="96"/>
      <c r="F74" s="96"/>
      <c r="G74" s="96"/>
      <c r="H74" s="96"/>
      <c r="I74" s="96"/>
      <c r="J74" s="96"/>
      <c r="K74" s="96"/>
      <c r="L74" s="96"/>
      <c r="M74" s="96"/>
      <c r="N74" s="96"/>
      <c r="O74" s="96"/>
      <c r="P74" s="96"/>
    </row>
    <row r="75" spans="1:16" s="89" customFormat="1" ht="12.75" customHeight="1">
      <c r="A75" s="103" t="s">
        <v>1105</v>
      </c>
      <c r="B75" s="96"/>
      <c r="C75" s="96"/>
      <c r="D75" s="96"/>
      <c r="E75" s="96"/>
      <c r="F75" s="96"/>
      <c r="G75" s="96"/>
      <c r="H75" s="96"/>
      <c r="I75" s="96"/>
      <c r="J75" s="96"/>
      <c r="K75" s="96"/>
      <c r="L75" s="96"/>
      <c r="M75" s="96"/>
      <c r="N75" s="96"/>
      <c r="O75" s="96"/>
      <c r="P75" s="96"/>
    </row>
    <row r="76" spans="1:16" s="89" customFormat="1" ht="12.75" customHeight="1">
      <c r="A76" s="100" t="s">
        <v>1106</v>
      </c>
      <c r="B76" s="96"/>
      <c r="C76" s="96"/>
      <c r="D76" s="96"/>
      <c r="E76" s="96"/>
      <c r="F76" s="96"/>
      <c r="G76" s="96"/>
      <c r="H76" s="96"/>
      <c r="I76" s="96"/>
      <c r="J76" s="96"/>
      <c r="K76" s="96"/>
      <c r="L76" s="96"/>
      <c r="M76" s="96"/>
      <c r="N76" s="96"/>
      <c r="O76" s="96"/>
      <c r="P76" s="96"/>
    </row>
    <row r="77" spans="1:16" s="89" customFormat="1" ht="12.75" customHeight="1">
      <c r="A77" s="104" t="s">
        <v>1107</v>
      </c>
      <c r="B77" s="96"/>
      <c r="C77" s="96"/>
      <c r="D77" s="96"/>
      <c r="E77" s="96"/>
      <c r="F77" s="96"/>
      <c r="G77" s="96"/>
      <c r="H77" s="96"/>
      <c r="I77" s="96"/>
      <c r="J77" s="96"/>
      <c r="K77" s="96"/>
      <c r="L77" s="96"/>
      <c r="M77" s="96"/>
      <c r="N77" s="96"/>
      <c r="O77" s="96"/>
      <c r="P77" s="96"/>
    </row>
    <row r="78" spans="1:16" s="89" customFormat="1" ht="12.75" customHeight="1">
      <c r="A78" s="106" t="s">
        <v>1108</v>
      </c>
      <c r="B78" s="96"/>
      <c r="C78" s="96"/>
      <c r="D78" s="96"/>
      <c r="E78" s="96"/>
      <c r="F78" s="96"/>
      <c r="G78" s="96"/>
      <c r="H78" s="96"/>
      <c r="I78" s="96"/>
      <c r="J78" s="96"/>
      <c r="K78" s="96"/>
      <c r="L78" s="96"/>
      <c r="M78" s="96"/>
      <c r="N78" s="96"/>
      <c r="O78" s="96"/>
      <c r="P78" s="96"/>
    </row>
    <row r="79" spans="1:16" s="89" customFormat="1" ht="12.75" customHeight="1">
      <c r="A79" s="104" t="s">
        <v>1109</v>
      </c>
      <c r="B79" s="96"/>
      <c r="C79" s="96"/>
      <c r="D79" s="96"/>
      <c r="E79" s="96"/>
      <c r="F79" s="96"/>
      <c r="G79" s="96"/>
      <c r="H79" s="96"/>
      <c r="I79" s="96"/>
      <c r="J79" s="96"/>
      <c r="K79" s="96"/>
      <c r="L79" s="96"/>
      <c r="M79" s="96"/>
      <c r="N79" s="96"/>
      <c r="O79" s="96"/>
      <c r="P79" s="96"/>
    </row>
    <row r="80" spans="1:16" s="89" customFormat="1" ht="12.75" customHeight="1">
      <c r="A80" s="103" t="s">
        <v>1110</v>
      </c>
      <c r="B80" s="96"/>
      <c r="C80" s="96"/>
      <c r="D80" s="96"/>
      <c r="E80" s="96"/>
      <c r="F80" s="96"/>
      <c r="G80" s="96"/>
      <c r="H80" s="96"/>
      <c r="I80" s="96"/>
      <c r="J80" s="96"/>
      <c r="K80" s="96"/>
      <c r="L80" s="96"/>
      <c r="M80" s="96"/>
      <c r="N80" s="96"/>
      <c r="O80" s="96"/>
      <c r="P80" s="96"/>
    </row>
    <row r="81" spans="1:16" s="89" customFormat="1" ht="12.75" customHeight="1">
      <c r="A81" s="100" t="s">
        <v>1111</v>
      </c>
      <c r="B81" s="96"/>
      <c r="C81" s="96"/>
      <c r="D81" s="96"/>
      <c r="E81" s="96"/>
      <c r="F81" s="96"/>
      <c r="G81" s="96"/>
      <c r="H81" s="96"/>
      <c r="I81" s="96"/>
      <c r="J81" s="96"/>
      <c r="K81" s="96"/>
      <c r="L81" s="96"/>
      <c r="M81" s="96"/>
      <c r="N81" s="96"/>
      <c r="O81" s="96"/>
      <c r="P81" s="96"/>
    </row>
    <row r="82" spans="1:16" s="89" customFormat="1" ht="12.75" customHeight="1">
      <c r="A82" s="104" t="s">
        <v>1112</v>
      </c>
      <c r="B82" s="96"/>
      <c r="C82" s="96"/>
      <c r="D82" s="96"/>
      <c r="E82" s="96"/>
      <c r="F82" s="96"/>
      <c r="G82" s="96"/>
      <c r="H82" s="96"/>
      <c r="I82" s="96"/>
      <c r="J82" s="96"/>
      <c r="K82" s="96"/>
      <c r="L82" s="96"/>
      <c r="M82" s="96"/>
      <c r="N82" s="96"/>
      <c r="O82" s="96"/>
      <c r="P82" s="96"/>
    </row>
    <row r="83" spans="1:16" s="89" customFormat="1" ht="12.75" customHeight="1">
      <c r="A83" s="103" t="s">
        <v>1113</v>
      </c>
      <c r="B83" s="96"/>
      <c r="C83" s="96"/>
      <c r="D83" s="96"/>
      <c r="E83" s="96"/>
      <c r="F83" s="96"/>
      <c r="G83" s="96"/>
      <c r="H83" s="96"/>
      <c r="I83" s="96"/>
      <c r="J83" s="96"/>
      <c r="K83" s="96"/>
      <c r="L83" s="96"/>
      <c r="M83" s="96"/>
      <c r="N83" s="96"/>
      <c r="O83" s="96"/>
      <c r="P83" s="96"/>
    </row>
    <row r="84" spans="1:16" s="89" customFormat="1" ht="12.75" customHeight="1">
      <c r="A84" s="100" t="s">
        <v>1114</v>
      </c>
      <c r="B84" s="96"/>
      <c r="C84" s="96"/>
      <c r="D84" s="96"/>
      <c r="E84" s="96"/>
      <c r="F84" s="96"/>
      <c r="G84" s="96"/>
      <c r="H84" s="96"/>
      <c r="I84" s="96"/>
      <c r="J84" s="96"/>
      <c r="K84" s="96"/>
      <c r="L84" s="96"/>
      <c r="M84" s="96"/>
      <c r="N84" s="96"/>
      <c r="O84" s="96"/>
      <c r="P84" s="96"/>
    </row>
    <row r="85" spans="1:16" s="89" customFormat="1" ht="12.75" customHeight="1">
      <c r="A85" s="104" t="s">
        <v>1107</v>
      </c>
      <c r="B85" s="96"/>
      <c r="C85" s="96"/>
      <c r="D85" s="96"/>
      <c r="E85" s="96"/>
      <c r="F85" s="96"/>
      <c r="G85" s="96"/>
      <c r="H85" s="96"/>
      <c r="I85" s="96"/>
      <c r="J85" s="96"/>
      <c r="K85" s="96"/>
      <c r="L85" s="96"/>
      <c r="M85" s="96"/>
      <c r="N85" s="96"/>
      <c r="O85" s="96"/>
      <c r="P85" s="96"/>
    </row>
    <row r="86" spans="1:16" s="89" customFormat="1" ht="12.75" customHeight="1">
      <c r="A86" s="106" t="s">
        <v>1115</v>
      </c>
      <c r="B86" s="96"/>
      <c r="C86" s="96"/>
      <c r="D86" s="96"/>
      <c r="E86" s="96"/>
      <c r="F86" s="96"/>
      <c r="G86" s="96"/>
      <c r="H86" s="96"/>
      <c r="I86" s="96"/>
      <c r="J86" s="96"/>
      <c r="K86" s="96"/>
      <c r="L86" s="96"/>
      <c r="M86" s="96"/>
      <c r="N86" s="96"/>
      <c r="O86" s="96"/>
      <c r="P86" s="96"/>
    </row>
    <row r="87" spans="1:16" s="89" customFormat="1" ht="12.75" customHeight="1">
      <c r="A87" s="104" t="s">
        <v>1109</v>
      </c>
      <c r="B87" s="96"/>
      <c r="C87" s="96"/>
      <c r="D87" s="96"/>
      <c r="E87" s="96"/>
      <c r="F87" s="96"/>
      <c r="G87" s="96"/>
      <c r="H87" s="96"/>
      <c r="I87" s="96"/>
      <c r="J87" s="96"/>
      <c r="K87" s="96"/>
      <c r="L87" s="96"/>
      <c r="M87" s="96"/>
      <c r="N87" s="96"/>
      <c r="O87" s="96"/>
      <c r="P87" s="96"/>
    </row>
    <row r="88" spans="1:16" s="89" customFormat="1" ht="12.75" customHeight="1">
      <c r="A88" s="103" t="s">
        <v>1116</v>
      </c>
      <c r="B88" s="96"/>
      <c r="C88" s="96"/>
      <c r="D88" s="96"/>
      <c r="E88" s="96"/>
      <c r="F88" s="96"/>
      <c r="G88" s="96"/>
      <c r="H88" s="96"/>
      <c r="I88" s="96"/>
      <c r="J88" s="96"/>
      <c r="K88" s="96"/>
      <c r="L88" s="96"/>
      <c r="M88" s="96"/>
      <c r="N88" s="96"/>
      <c r="O88" s="96"/>
      <c r="P88" s="96"/>
    </row>
    <row r="89" spans="1:16" s="89" customFormat="1" ht="12.75" customHeight="1">
      <c r="A89" s="100" t="s">
        <v>1117</v>
      </c>
      <c r="B89" s="96"/>
      <c r="C89" s="96"/>
      <c r="D89" s="96"/>
      <c r="E89" s="96"/>
      <c r="F89" s="96"/>
      <c r="G89" s="96"/>
      <c r="H89" s="96"/>
      <c r="I89" s="96"/>
      <c r="J89" s="96"/>
      <c r="K89" s="96"/>
      <c r="L89" s="96"/>
      <c r="M89" s="96"/>
      <c r="N89" s="96"/>
      <c r="O89" s="96"/>
      <c r="P89" s="96"/>
    </row>
    <row r="90" spans="1:16" s="89" customFormat="1" ht="12.75" customHeight="1">
      <c r="A90" s="104" t="s">
        <v>1112</v>
      </c>
      <c r="B90" s="96"/>
      <c r="C90" s="96"/>
      <c r="D90" s="96"/>
      <c r="E90" s="96"/>
      <c r="F90" s="96"/>
      <c r="G90" s="96"/>
      <c r="H90" s="96"/>
      <c r="I90" s="96"/>
      <c r="J90" s="96"/>
      <c r="K90" s="96"/>
      <c r="L90" s="96"/>
      <c r="M90" s="96"/>
      <c r="N90" s="96"/>
      <c r="O90" s="96"/>
      <c r="P90" s="96"/>
    </row>
    <row r="91" spans="1:16" s="89" customFormat="1" ht="12.75" customHeight="1">
      <c r="A91" s="105" t="s">
        <v>1118</v>
      </c>
      <c r="B91" s="96"/>
      <c r="C91" s="96"/>
      <c r="D91" s="96"/>
      <c r="E91" s="96"/>
      <c r="F91" s="96"/>
      <c r="G91" s="96"/>
      <c r="H91" s="96"/>
      <c r="I91" s="96"/>
      <c r="J91" s="96"/>
      <c r="K91" s="96"/>
      <c r="L91" s="96"/>
      <c r="M91" s="96"/>
      <c r="N91" s="96"/>
      <c r="O91" s="96"/>
      <c r="P91" s="96"/>
    </row>
    <row r="92" spans="1:16" s="89" customFormat="1" ht="12.75" customHeight="1">
      <c r="A92" s="99" t="s">
        <v>1119</v>
      </c>
      <c r="B92" s="96"/>
      <c r="C92" s="96"/>
      <c r="D92" s="96"/>
      <c r="E92" s="96"/>
      <c r="F92" s="96"/>
      <c r="G92" s="96"/>
      <c r="H92" s="96"/>
      <c r="I92" s="96"/>
      <c r="J92" s="96"/>
      <c r="K92" s="96"/>
      <c r="L92" s="96"/>
      <c r="M92" s="96"/>
      <c r="N92" s="96"/>
      <c r="O92" s="96"/>
      <c r="P92" s="96"/>
    </row>
    <row r="93" spans="1:16" s="89" customFormat="1" ht="12.75" customHeight="1">
      <c r="A93" s="99" t="s">
        <v>1120</v>
      </c>
      <c r="B93" s="96"/>
      <c r="C93" s="96"/>
      <c r="D93" s="96"/>
      <c r="E93" s="96"/>
      <c r="F93" s="96"/>
      <c r="G93" s="96"/>
      <c r="H93" s="96"/>
      <c r="I93" s="96"/>
      <c r="J93" s="96"/>
      <c r="K93" s="96"/>
      <c r="L93" s="96"/>
      <c r="M93" s="96"/>
      <c r="N93" s="96"/>
      <c r="O93" s="96"/>
      <c r="P93" s="96"/>
    </row>
    <row r="94" spans="1:16" s="89" customFormat="1" ht="12.75" customHeight="1">
      <c r="A94" s="99" t="s">
        <v>1121</v>
      </c>
      <c r="B94" s="96"/>
      <c r="C94" s="96"/>
      <c r="D94" s="96"/>
      <c r="E94" s="96"/>
      <c r="F94" s="96"/>
      <c r="G94" s="96"/>
      <c r="H94" s="96"/>
      <c r="I94" s="96"/>
      <c r="J94" s="96"/>
      <c r="K94" s="96"/>
      <c r="L94" s="96"/>
      <c r="M94" s="96"/>
      <c r="N94" s="96"/>
      <c r="O94" s="96"/>
      <c r="P94" s="96"/>
    </row>
    <row r="95" spans="1:16" s="89" customFormat="1" ht="12.75" customHeight="1">
      <c r="A95" s="105" t="s">
        <v>1122</v>
      </c>
      <c r="B95" s="96"/>
      <c r="C95" s="96"/>
      <c r="D95" s="96"/>
      <c r="E95" s="96"/>
      <c r="F95" s="96"/>
      <c r="G95" s="96"/>
      <c r="H95" s="96"/>
      <c r="I95" s="96"/>
      <c r="J95" s="96"/>
      <c r="K95" s="96"/>
      <c r="L95" s="96"/>
      <c r="M95" s="96"/>
      <c r="N95" s="96"/>
      <c r="O95" s="96"/>
      <c r="P95" s="96"/>
    </row>
    <row r="96" spans="1:16" s="89" customFormat="1" ht="12.75" customHeight="1">
      <c r="A96" s="99" t="s">
        <v>1123</v>
      </c>
      <c r="B96" s="96"/>
      <c r="C96" s="96"/>
      <c r="D96" s="96"/>
      <c r="E96" s="96"/>
      <c r="F96" s="96"/>
      <c r="G96" s="96"/>
      <c r="H96" s="96"/>
      <c r="I96" s="96"/>
      <c r="J96" s="96"/>
      <c r="K96" s="96"/>
      <c r="L96" s="96"/>
      <c r="M96" s="96"/>
      <c r="N96" s="96"/>
      <c r="O96" s="96"/>
      <c r="P96" s="96"/>
    </row>
    <row r="97" spans="1:20" s="90" customFormat="1" ht="12.75" customHeight="1">
      <c r="A97" s="99" t="s">
        <v>1123</v>
      </c>
      <c r="B97" s="111"/>
      <c r="C97" s="111"/>
      <c r="D97" s="111"/>
      <c r="E97" s="111"/>
      <c r="F97" s="111"/>
      <c r="G97" s="111"/>
      <c r="H97" s="111"/>
      <c r="I97" s="111"/>
      <c r="J97" s="111"/>
      <c r="K97" s="111"/>
      <c r="L97" s="111"/>
      <c r="M97" s="111"/>
      <c r="N97" s="111"/>
      <c r="O97" s="111"/>
      <c r="P97" s="111"/>
    </row>
    <row r="98" spans="1:20" s="89" customFormat="1" ht="12.75" customHeight="1">
      <c r="A98" s="105" t="s">
        <v>1124</v>
      </c>
      <c r="B98" s="96"/>
      <c r="C98" s="96"/>
      <c r="D98" s="96"/>
      <c r="E98" s="96"/>
      <c r="F98" s="96"/>
      <c r="G98" s="96"/>
      <c r="H98" s="96"/>
      <c r="I98" s="96"/>
      <c r="J98" s="96"/>
      <c r="K98" s="96"/>
      <c r="L98" s="96"/>
      <c r="M98" s="96"/>
      <c r="N98" s="96"/>
      <c r="O98" s="96"/>
      <c r="P98" s="96"/>
    </row>
    <row r="99" spans="1:20" s="89" customFormat="1" ht="12.75" customHeight="1">
      <c r="A99" s="103" t="s">
        <v>1125</v>
      </c>
      <c r="B99" s="96"/>
      <c r="C99" s="96"/>
      <c r="D99" s="96"/>
      <c r="E99" s="96"/>
      <c r="F99" s="96"/>
      <c r="G99" s="96"/>
      <c r="H99" s="96"/>
      <c r="I99" s="96"/>
      <c r="J99" s="96"/>
      <c r="K99" s="96"/>
      <c r="L99" s="96"/>
      <c r="M99" s="96"/>
      <c r="N99" s="96"/>
      <c r="O99" s="96"/>
      <c r="P99" s="96"/>
    </row>
    <row r="100" spans="1:20" s="89" customFormat="1" ht="12.75" customHeight="1">
      <c r="A100" s="99" t="s">
        <v>1126</v>
      </c>
      <c r="B100" s="96"/>
      <c r="C100" s="96"/>
      <c r="D100" s="96"/>
      <c r="E100" s="96"/>
      <c r="F100" s="96"/>
      <c r="G100" s="96"/>
      <c r="H100" s="96"/>
      <c r="I100" s="96"/>
      <c r="J100" s="96"/>
      <c r="K100" s="96"/>
      <c r="L100" s="96"/>
      <c r="M100" s="96"/>
      <c r="N100" s="96"/>
      <c r="O100" s="96"/>
      <c r="P100" s="96"/>
    </row>
    <row r="101" spans="1:20" s="89" customFormat="1" ht="12.75" customHeight="1">
      <c r="A101" s="99" t="s">
        <v>1127</v>
      </c>
      <c r="B101" s="96"/>
      <c r="C101" s="96"/>
      <c r="D101" s="96"/>
      <c r="E101" s="96"/>
      <c r="F101" s="96"/>
      <c r="G101" s="96"/>
      <c r="H101" s="96"/>
      <c r="I101" s="96"/>
      <c r="J101" s="96"/>
      <c r="K101" s="96"/>
      <c r="L101" s="96"/>
      <c r="M101" s="96"/>
      <c r="N101" s="96"/>
      <c r="O101" s="96"/>
      <c r="P101" s="96"/>
    </row>
    <row r="102" spans="1:20" s="89" customFormat="1" ht="12.75" customHeight="1">
      <c r="A102" s="99" t="s">
        <v>1128</v>
      </c>
      <c r="B102" s="96"/>
      <c r="C102" s="96"/>
      <c r="D102" s="96"/>
      <c r="E102" s="96"/>
      <c r="F102" s="96"/>
      <c r="G102" s="96"/>
      <c r="H102" s="96"/>
      <c r="I102" s="96"/>
      <c r="J102" s="96"/>
      <c r="K102" s="96"/>
      <c r="L102" s="96"/>
      <c r="M102" s="96"/>
      <c r="N102" s="96"/>
      <c r="O102" s="96"/>
      <c r="P102" s="96"/>
    </row>
    <row r="103" spans="1:20" s="89" customFormat="1" ht="12.75" customHeight="1">
      <c r="A103" s="105" t="s">
        <v>1129</v>
      </c>
      <c r="B103" s="96"/>
      <c r="C103" s="96"/>
      <c r="D103" s="96"/>
      <c r="E103" s="96"/>
      <c r="F103" s="96"/>
      <c r="G103" s="96"/>
      <c r="H103" s="96"/>
      <c r="I103" s="96"/>
      <c r="J103" s="96"/>
      <c r="K103" s="96"/>
      <c r="L103" s="96"/>
      <c r="M103" s="96"/>
      <c r="N103" s="96"/>
      <c r="O103" s="96"/>
      <c r="P103" s="96"/>
    </row>
    <row r="104" spans="1:20" s="89" customFormat="1" ht="12.75" customHeight="1">
      <c r="A104" s="103" t="s">
        <v>1130</v>
      </c>
      <c r="B104" s="96"/>
      <c r="C104" s="96"/>
      <c r="D104" s="96"/>
      <c r="E104" s="96"/>
      <c r="F104" s="96"/>
      <c r="G104" s="96"/>
      <c r="H104" s="96"/>
      <c r="I104" s="96"/>
      <c r="J104" s="96"/>
      <c r="K104" s="96"/>
      <c r="L104" s="96"/>
      <c r="M104" s="96"/>
      <c r="N104" s="96"/>
      <c r="O104" s="96"/>
      <c r="P104" s="96"/>
    </row>
    <row r="105" spans="1:20" s="89" customFormat="1" ht="23.25" customHeight="1">
      <c r="A105" s="100" t="s">
        <v>1131</v>
      </c>
      <c r="B105" s="96"/>
      <c r="C105" s="96"/>
      <c r="D105" s="96"/>
      <c r="E105" s="96"/>
      <c r="F105" s="96"/>
      <c r="G105" s="96"/>
      <c r="H105" s="96"/>
      <c r="I105" s="96"/>
      <c r="J105" s="96"/>
      <c r="K105" s="96"/>
      <c r="L105" s="96"/>
      <c r="M105" s="96"/>
      <c r="N105" s="96"/>
      <c r="O105" s="96"/>
      <c r="P105" s="96"/>
    </row>
    <row r="106" spans="1:20" s="89" customFormat="1" ht="12.75" customHeight="1">
      <c r="A106" s="100" t="s">
        <v>1132</v>
      </c>
      <c r="B106" s="96"/>
      <c r="C106" s="96"/>
      <c r="D106" s="96"/>
      <c r="E106" s="96"/>
      <c r="F106" s="96"/>
      <c r="G106" s="96"/>
      <c r="H106" s="96"/>
      <c r="I106" s="96"/>
      <c r="J106" s="96"/>
      <c r="K106" s="96"/>
      <c r="L106" s="96"/>
      <c r="M106" s="96"/>
      <c r="N106" s="96"/>
      <c r="O106" s="96"/>
      <c r="P106" s="96"/>
    </row>
    <row r="107" spans="1:20" s="89" customFormat="1" ht="12.75" customHeight="1">
      <c r="A107" s="103" t="s">
        <v>1133</v>
      </c>
      <c r="B107" s="96"/>
      <c r="C107" s="96"/>
      <c r="D107" s="96"/>
      <c r="E107" s="96"/>
      <c r="F107" s="96"/>
      <c r="G107" s="96"/>
      <c r="H107" s="96"/>
      <c r="I107" s="96"/>
      <c r="J107" s="96"/>
      <c r="K107" s="96"/>
      <c r="L107" s="96"/>
      <c r="M107" s="96"/>
      <c r="N107" s="96"/>
      <c r="O107" s="96"/>
      <c r="P107" s="96"/>
    </row>
    <row r="108" spans="1:20" s="89" customFormat="1" ht="12.75" customHeight="1">
      <c r="A108" s="101" t="s">
        <v>1134</v>
      </c>
      <c r="B108" s="96"/>
      <c r="C108" s="96"/>
      <c r="D108" s="96"/>
      <c r="E108" s="96"/>
      <c r="F108" s="96"/>
      <c r="G108" s="96"/>
      <c r="H108" s="96"/>
      <c r="I108" s="96"/>
      <c r="J108" s="96"/>
      <c r="K108" s="96"/>
      <c r="L108" s="96"/>
      <c r="M108" s="96"/>
      <c r="N108" s="96"/>
      <c r="O108" s="96"/>
      <c r="P108" s="96"/>
    </row>
    <row r="109" spans="1:20" s="89" customFormat="1" ht="12.75" customHeight="1">
      <c r="A109" s="102" t="s">
        <v>1135</v>
      </c>
      <c r="B109" s="96"/>
      <c r="C109" s="96"/>
      <c r="D109" s="96"/>
      <c r="E109" s="96"/>
      <c r="F109" s="96"/>
      <c r="G109" s="96"/>
      <c r="H109" s="96"/>
      <c r="I109" s="96"/>
      <c r="J109" s="96"/>
      <c r="K109" s="96"/>
      <c r="L109" s="96"/>
      <c r="M109" s="96"/>
      <c r="N109" s="96"/>
      <c r="O109" s="96"/>
      <c r="P109" s="96"/>
    </row>
    <row r="110" spans="1:20" s="89" customFormat="1" ht="12.75" customHeight="1">
      <c r="A110" s="103" t="s">
        <v>1136</v>
      </c>
      <c r="B110" s="96"/>
      <c r="C110" s="96"/>
      <c r="D110" s="96"/>
      <c r="E110" s="96"/>
      <c r="F110" s="96"/>
      <c r="G110" s="96"/>
      <c r="H110" s="96"/>
      <c r="I110" s="96"/>
      <c r="J110" s="96"/>
      <c r="K110" s="96"/>
      <c r="L110" s="96"/>
      <c r="M110" s="96"/>
      <c r="N110" s="96"/>
      <c r="O110" s="96"/>
      <c r="P110" s="96"/>
    </row>
    <row r="111" spans="1:20" s="89" customFormat="1" ht="12.75" customHeight="1">
      <c r="A111" s="99" t="s">
        <v>1137</v>
      </c>
      <c r="B111" s="96"/>
      <c r="C111" s="96"/>
      <c r="D111" s="96"/>
      <c r="E111" s="96"/>
      <c r="F111" s="96"/>
      <c r="G111" s="96"/>
      <c r="H111" s="96"/>
      <c r="I111" s="96"/>
      <c r="J111" s="96"/>
      <c r="K111" s="96"/>
      <c r="L111" s="96"/>
      <c r="M111" s="96"/>
      <c r="N111" s="96"/>
      <c r="O111" s="96"/>
      <c r="P111" s="9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2022-09-30T22:23:04Z</dcterms:modified>
</cp:coreProperties>
</file>