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bldgs\CiDESCTY\"/>
    </mc:Choice>
  </mc:AlternateContent>
  <xr:revisionPtr revIDLastSave="0" documentId="8_{26E8230B-296A-4D83-B864-54C8F4C6E6FB}"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K8" i="19"/>
  <c r="E8" i="19"/>
  <c r="R8" i="18"/>
  <c r="AA8" i="17"/>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B8" i="18" l="1"/>
  <c r="L8" i="19"/>
  <c r="P8" i="23"/>
  <c r="AF8" i="24"/>
  <c r="C8" i="18"/>
  <c r="M8" i="19"/>
  <c r="R8" i="23"/>
  <c r="I8" i="17"/>
  <c r="S8" i="18"/>
  <c r="J8" i="17"/>
  <c r="T8" i="18"/>
  <c r="H8" i="25"/>
  <c r="X8" i="25"/>
  <c r="K8" i="17"/>
  <c r="Z8" i="18"/>
  <c r="R8" i="25"/>
  <c r="Q8" i="7" s="1"/>
  <c r="N64" i="22"/>
  <c r="AD64" i="22"/>
  <c r="AD65" i="22"/>
  <c r="N85" i="22"/>
  <c r="H66" i="22"/>
  <c r="N67" i="22"/>
  <c r="H69" i="22"/>
  <c r="H72" i="22"/>
  <c r="N73" i="22"/>
  <c r="AD73" i="22"/>
  <c r="R74" i="22"/>
  <c r="X79" i="22"/>
  <c r="AD80" i="22"/>
  <c r="X82" i="22"/>
  <c r="AD83" i="22"/>
  <c r="H86" i="22"/>
  <c r="X86" i="22"/>
  <c r="D8" i="23"/>
  <c r="D8" i="24"/>
  <c r="D8" i="25"/>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E8" i="10" s="1"/>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Y8" i="7" s="1"/>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A8" i="6" s="1"/>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22" l="1"/>
  <c r="AE8" i="10"/>
  <c r="S19" i="22"/>
  <c r="AA8" i="10"/>
  <c r="G8" i="10"/>
  <c r="S8" i="7"/>
  <c r="Q8" i="10"/>
  <c r="U8" i="7"/>
  <c r="O8" i="7"/>
  <c r="AC8" i="7"/>
  <c r="I8" i="7"/>
  <c r="W8" i="6"/>
  <c r="U8" i="6"/>
  <c r="S8" i="10"/>
  <c r="W8" i="7"/>
  <c r="S30" i="14"/>
  <c r="S19" i="14"/>
  <c r="AC8" i="6"/>
  <c r="K8" i="6"/>
  <c r="I8" i="6"/>
  <c r="U8" i="10"/>
  <c r="C8" i="7"/>
  <c r="G8" i="7"/>
  <c r="AE8" i="6"/>
  <c r="M8" i="7"/>
  <c r="AC8" i="10"/>
  <c r="K8" i="10"/>
  <c r="C8" i="6"/>
  <c r="O8" i="10"/>
  <c r="G8" i="6"/>
  <c r="M8" i="6"/>
  <c r="O8" i="6"/>
  <c r="E8" i="7"/>
  <c r="C8" i="10"/>
  <c r="AE8" i="7"/>
  <c r="M8" i="10"/>
  <c r="W8" i="10"/>
  <c r="AA8" i="7"/>
  <c r="E8" i="6"/>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<sst xmlns="http://schemas.openxmlformats.org/spreadsheetml/2006/main" count="55111" uniqueCount="1381">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</sst>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1286</v>
      </c>
      <c r="C1" s="71">
        <v>45686</v>
      </c>
      <c r="D1" s="13"/>
      <c r="E1" s="13"/>
      <c r="F1" s="72" t="s">
        <v>59</v>
      </c>
      <c r="G1" s="72" t="s">
        <v>59</v>
      </c>
    </row>
    <row r="2" spans="1:7" x14ac:dyDescent="0.75">
      <c r="B2" t="str">
        <f>LOOKUP(B1,F2:G51,G2:G51)</f>
        <v>IA</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b">
        <f>IF(A19=About!$B$1,SUM('BDESC-rural-residential'!$AF$8,'BDESC-urban-residential'!$AF$8,'BDESC-commercial'!$AF$8)='REEDS calc'!Q19,"NA")</f>
        <v>1</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b">
        <f>IF(A19=About!$B$1,SUM('DESC-rural-residential'!$AF$8,'DESC-urban-residential'!$AF$8,'DESC-commercial'!$AF$8)='REEDS calc-noIRA'!Q19,"NA")</f>
        <v>1</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IOWA</v>
      </c>
    </row>
    <row r="3" spans="1:7" x14ac:dyDescent="0.65">
      <c r="A3" s="52" t="s">
        <v>1327</v>
      </c>
      <c r="B3" s="52">
        <v>0.59</v>
      </c>
      <c r="C3" s="52">
        <v>0.41</v>
      </c>
      <c r="F3" s="52" t="s">
        <v>10</v>
      </c>
      <c r="G3" s="52">
        <f>SUMIFS(B:B,A:A,G2)</f>
        <v>0.64</v>
      </c>
    </row>
    <row r="4" spans="1:7" x14ac:dyDescent="0.65">
      <c r="A4" s="52" t="s">
        <v>1328</v>
      </c>
      <c r="B4" s="52">
        <v>0.66</v>
      </c>
      <c r="C4" s="52">
        <v>0.33999999999999903</v>
      </c>
      <c r="F4" s="52" t="s">
        <v>11</v>
      </c>
      <c r="G4" s="52">
        <f>SUMIFS(C:C,A:A,G2)</f>
        <v>0.36</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14.32863855053656</v>
      </c>
      <c r="C8" s="65">
        <f>INDEX('REEDS calc'!$C$64:$AG$113,MATCH(About!$B$2,'REEDS calc'!$B$64:$B$113,0),MATCH(C$1,'REEDS calc'!$C$63:$AG$63,0))*SUMIFS('res v com'!$E$3:$E$52,'res v com'!$B$3:$B$52,About!$B$2)*SUMIFS('Urban and Rural'!$C$2:$C$53,'Urban and Rural'!$A$2:$A$53,About!$B$1)</f>
        <v>14.32863855053656</v>
      </c>
      <c r="D8" s="65">
        <f>INDEX('REEDS calc'!$C$64:$AG$113,MATCH(About!$B$2,'REEDS calc'!$B$64:$B$113,0),MATCH(D$1,'REEDS calc'!$C$63:$AG$63,0))*SUMIFS('res v com'!$E$3:$E$52,'res v com'!$B$3:$B$52,About!$B$2)*SUMIFS('Urban and Rural'!$C$2:$C$53,'Urban and Rural'!$A$2:$A$53,About!$B$1)</f>
        <v>14.32863855053656</v>
      </c>
      <c r="E8" s="65">
        <f>INDEX('REEDS calc'!$C$64:$AG$113,MATCH(About!$B$2,'REEDS calc'!$B$64:$B$113,0),MATCH(E$1,'REEDS calc'!$C$63:$AG$63,0))*SUMIFS('res v com'!$E$3:$E$52,'res v com'!$B$3:$B$52,About!$B$2)*SUMIFS('Urban and Rural'!$C$2:$C$53,'Urban and Rural'!$A$2:$A$53,About!$B$1)</f>
        <v>15.917185802316371</v>
      </c>
      <c r="F8" s="65">
        <f>INDEX('REEDS calc'!$C$64:$AG$113,MATCH(About!$B$2,'REEDS calc'!$B$64:$B$113,0),MATCH(F$1,'REEDS calc'!$C$63:$AG$63,0))*SUMIFS('res v com'!$E$3:$E$52,'res v com'!$B$3:$B$52,About!$B$2)*SUMIFS('Urban and Rural'!$C$2:$C$53,'Urban and Rural'!$A$2:$A$53,About!$B$1)</f>
        <v>17.505733054096186</v>
      </c>
      <c r="G8" s="65">
        <f>INDEX('REEDS calc'!$C$64:$AG$113,MATCH(About!$B$2,'REEDS calc'!$B$64:$B$113,0),MATCH(G$1,'REEDS calc'!$C$63:$AG$63,0))*SUMIFS('res v com'!$E$3:$E$52,'res v com'!$B$3:$B$52,About!$B$2)*SUMIFS('Urban and Rural'!$C$2:$C$53,'Urban and Rural'!$A$2:$A$53,About!$B$1)</f>
        <v>19.93972764087496</v>
      </c>
      <c r="H8" s="65">
        <f>INDEX('REEDS calc'!$C$64:$AG$113,MATCH(About!$B$2,'REEDS calc'!$B$64:$B$113,0),MATCH(H$1,'REEDS calc'!$C$63:$AG$63,0))*SUMIFS('res v com'!$E$3:$E$52,'res v com'!$B$3:$B$52,About!$B$2)*SUMIFS('Urban and Rural'!$C$2:$C$53,'Urban and Rural'!$A$2:$A$53,About!$B$1)</f>
        <v>22.37372222765373</v>
      </c>
      <c r="I8" s="65">
        <f>INDEX('REEDS calc'!$C$64:$AG$113,MATCH(About!$B$2,'REEDS calc'!$B$64:$B$113,0),MATCH(I$1,'REEDS calc'!$C$63:$AG$63,0))*SUMIFS('res v com'!$E$3:$E$52,'res v com'!$B$3:$B$52,About!$B$2)*SUMIFS('Urban and Rural'!$C$2:$C$53,'Urban and Rural'!$A$2:$A$53,About!$B$1)</f>
        <v>26.551947462938461</v>
      </c>
      <c r="J8" s="65">
        <f>INDEX('REEDS calc'!$C$64:$AG$113,MATCH(About!$B$2,'REEDS calc'!$B$64:$B$113,0),MATCH(J$1,'REEDS calc'!$C$63:$AG$63,0))*SUMIFS('res v com'!$E$3:$E$52,'res v com'!$B$3:$B$52,About!$B$2)*SUMIFS('Urban and Rural'!$C$2:$C$53,'Urban and Rural'!$A$2:$A$53,About!$B$1)</f>
        <v>30.7301726982232</v>
      </c>
      <c r="K8" s="65">
        <f>INDEX('REEDS calc'!$C$64:$AG$113,MATCH(About!$B$2,'REEDS calc'!$B$64:$B$113,0),MATCH(K$1,'REEDS calc'!$C$63:$AG$63,0))*SUMIFS('res v com'!$E$3:$E$52,'res v com'!$B$3:$B$52,About!$B$2)*SUMIFS('Urban and Rural'!$C$2:$C$53,'Urban and Rural'!$A$2:$A$53,About!$B$1)</f>
        <v>37.691238649987902</v>
      </c>
      <c r="L8" s="65">
        <f>INDEX('REEDS calc'!$C$64:$AG$113,MATCH(About!$B$2,'REEDS calc'!$B$64:$B$113,0),MATCH(L$1,'REEDS calc'!$C$63:$AG$63,0))*SUMIFS('res v com'!$E$3:$E$52,'res v com'!$B$3:$B$52,About!$B$2)*SUMIFS('Urban and Rural'!$C$2:$C$53,'Urban and Rural'!$A$2:$A$53,About!$B$1)</f>
        <v>44.652304601752597</v>
      </c>
      <c r="M8" s="65">
        <f>INDEX('REEDS calc'!$C$64:$AG$113,MATCH(About!$B$2,'REEDS calc'!$B$64:$B$113,0),MATCH(M$1,'REEDS calc'!$C$63:$AG$63,0))*SUMIFS('res v com'!$E$3:$E$52,'res v com'!$B$3:$B$52,About!$B$2)*SUMIFS('Urban and Rural'!$C$2:$C$53,'Urban and Rural'!$A$2:$A$53,About!$B$1)</f>
        <v>52.937400182155905</v>
      </c>
      <c r="N8" s="65">
        <f>INDEX('REEDS calc'!$C$64:$AG$113,MATCH(About!$B$2,'REEDS calc'!$B$64:$B$113,0),MATCH(N$1,'REEDS calc'!$C$63:$AG$63,0))*SUMIFS('res v com'!$E$3:$E$52,'res v com'!$B$3:$B$52,About!$B$2)*SUMIFS('Urban and Rural'!$C$2:$C$53,'Urban and Rural'!$A$2:$A$53,About!$B$1)</f>
        <v>61.222495762559227</v>
      </c>
      <c r="O8" s="65">
        <f>INDEX('REEDS calc'!$C$64:$AG$113,MATCH(About!$B$2,'REEDS calc'!$B$64:$B$113,0),MATCH(O$1,'REEDS calc'!$C$63:$AG$63,0))*SUMIFS('res v com'!$E$3:$E$52,'res v com'!$B$3:$B$52,About!$B$2)*SUMIFS('Urban and Rural'!$C$2:$C$53,'Urban and Rural'!$A$2:$A$53,About!$B$1)</f>
        <v>70.371778346085947</v>
      </c>
      <c r="P8" s="65">
        <f>INDEX('REEDS calc'!$C$64:$AG$113,MATCH(About!$B$2,'REEDS calc'!$B$64:$B$113,0),MATCH(P$1,'REEDS calc'!$C$63:$AG$63,0))*SUMIFS('res v com'!$E$3:$E$52,'res v com'!$B$3:$B$52,About!$B$2)*SUMIFS('Urban and Rural'!$C$2:$C$53,'Urban and Rural'!$A$2:$A$53,About!$B$1)</f>
        <v>79.521060929612659</v>
      </c>
      <c r="Q8" s="65">
        <f>INDEX('REEDS calc'!$C$64:$AG$113,MATCH(About!$B$2,'REEDS calc'!$B$64:$B$113,0),MATCH(Q$1,'REEDS calc'!$C$63:$AG$63,0))*SUMIFS('res v com'!$E$3:$E$52,'res v com'!$B$3:$B$52,About!$B$2)*SUMIFS('Urban and Rural'!$C$2:$C$53,'Urban and Rural'!$A$2:$A$53,About!$B$1)</f>
        <v>87.925081326959557</v>
      </c>
      <c r="R8" s="65">
        <f>INDEX('REEDS calc'!$C$64:$AG$113,MATCH(About!$B$2,'REEDS calc'!$B$64:$B$113,0),MATCH(R$1,'REEDS calc'!$C$63:$AG$63,0))*SUMIFS('res v com'!$E$3:$E$52,'res v com'!$B$3:$B$52,About!$B$2)*SUMIFS('Urban and Rural'!$C$2:$C$53,'Urban and Rural'!$A$2:$A$53,About!$B$1)</f>
        <v>96.329101724306469</v>
      </c>
      <c r="S8" s="65">
        <f>INDEX('REEDS calc'!$C$64:$AG$113,MATCH(About!$B$2,'REEDS calc'!$B$64:$B$113,0),MATCH(S$1,'REEDS calc'!$C$63:$AG$63,0))*SUMIFS('res v com'!$E$3:$E$52,'res v com'!$B$3:$B$52,About!$B$2)*SUMIFS('Urban and Rural'!$C$2:$C$53,'Urban and Rural'!$A$2:$A$53,About!$B$1)</f>
        <v>105.17710810490942</v>
      </c>
      <c r="T8" s="65">
        <f>INDEX('REEDS calc'!$C$64:$AG$113,MATCH(About!$B$2,'REEDS calc'!$B$64:$B$113,0),MATCH(T$1,'REEDS calc'!$C$63:$AG$63,0))*SUMIFS('res v com'!$E$3:$E$52,'res v com'!$B$3:$B$52,About!$B$2)*SUMIFS('Urban and Rural'!$C$2:$C$53,'Urban and Rural'!$A$2:$A$53,About!$B$1)</f>
        <v>114.02511448551239</v>
      </c>
      <c r="U8" s="65">
        <f>INDEX('REEDS calc'!$C$64:$AG$113,MATCH(About!$B$2,'REEDS calc'!$B$64:$B$113,0),MATCH(U$1,'REEDS calc'!$C$63:$AG$63,0))*SUMIFS('res v com'!$E$3:$E$52,'res v com'!$B$3:$B$52,About!$B$2)*SUMIFS('Urban and Rural'!$C$2:$C$53,'Urban and Rural'!$A$2:$A$53,About!$B$1)</f>
        <v>123.27746524372358</v>
      </c>
      <c r="V8" s="65">
        <f>INDEX('REEDS calc'!$C$64:$AG$113,MATCH(About!$B$2,'REEDS calc'!$B$64:$B$113,0),MATCH(V$1,'REEDS calc'!$C$63:$AG$63,0))*SUMIFS('res v com'!$E$3:$E$52,'res v com'!$B$3:$B$52,About!$B$2)*SUMIFS('Urban and Rural'!$C$2:$C$53,'Urban and Rural'!$A$2:$A$53,About!$B$1)</f>
        <v>132.52981600193471</v>
      </c>
      <c r="W8" s="65">
        <f>INDEX('REEDS calc'!$C$64:$AG$113,MATCH(About!$B$2,'REEDS calc'!$B$64:$B$113,0),MATCH(W$1,'REEDS calc'!$C$63:$AG$63,0))*SUMIFS('res v com'!$E$3:$E$52,'res v com'!$B$3:$B$52,About!$B$2)*SUMIFS('Urban and Rural'!$C$2:$C$53,'Urban and Rural'!$A$2:$A$53,About!$B$1)</f>
        <v>142.17065449549492</v>
      </c>
      <c r="X8" s="65">
        <f>INDEX('REEDS calc'!$C$64:$AG$113,MATCH(About!$B$2,'REEDS calc'!$B$64:$B$113,0),MATCH(X$1,'REEDS calc'!$C$63:$AG$63,0))*SUMIFS('res v com'!$E$3:$E$52,'res v com'!$B$3:$B$52,About!$B$2)*SUMIFS('Urban and Rural'!$C$2:$C$53,'Urban and Rural'!$A$2:$A$53,About!$B$1)</f>
        <v>151.81149298905515</v>
      </c>
      <c r="Y8" s="65">
        <f>INDEX('REEDS calc'!$C$64:$AG$113,MATCH(About!$B$2,'REEDS calc'!$B$64:$B$113,0),MATCH(Y$1,'REEDS calc'!$C$63:$AG$63,0))*SUMIFS('res v com'!$E$3:$E$52,'res v com'!$B$3:$B$52,About!$B$2)*SUMIFS('Urban and Rural'!$C$2:$C$53,'Urban and Rural'!$A$2:$A$53,About!$B$1)</f>
        <v>161.73775104328001</v>
      </c>
      <c r="Z8" s="65">
        <f>INDEX('REEDS calc'!$C$64:$AG$113,MATCH(About!$B$2,'REEDS calc'!$B$64:$B$113,0),MATCH(Z$1,'REEDS calc'!$C$63:$AG$63,0))*SUMIFS('res v com'!$E$3:$E$52,'res v com'!$B$3:$B$52,About!$B$2)*SUMIFS('Urban and Rural'!$C$2:$C$53,'Urban and Rural'!$A$2:$A$53,About!$B$1)</f>
        <v>171.66400909750482</v>
      </c>
      <c r="AA8" s="65">
        <f>INDEX('REEDS calc'!$C$64:$AG$113,MATCH(About!$B$2,'REEDS calc'!$B$64:$B$113,0),MATCH(AA$1,'REEDS calc'!$C$63:$AG$63,0))*SUMIFS('res v com'!$E$3:$E$52,'res v com'!$B$3:$B$52,About!$B$2)*SUMIFS('Urban and Rural'!$C$2:$C$53,'Urban and Rural'!$A$2:$A$53,About!$B$1)</f>
        <v>180.32966409212762</v>
      </c>
      <c r="AB8" s="65">
        <f>INDEX('REEDS calc'!$C$64:$AG$113,MATCH(About!$B$2,'REEDS calc'!$B$64:$B$113,0),MATCH(AB$1,'REEDS calc'!$C$63:$AG$63,0))*SUMIFS('res v com'!$E$3:$E$52,'res v com'!$B$3:$B$52,About!$B$2)*SUMIFS('Urban and Rural'!$C$2:$C$53,'Urban and Rural'!$A$2:$A$53,About!$B$1)</f>
        <v>188.99531908675041</v>
      </c>
      <c r="AC8" s="65">
        <f>INDEX('REEDS calc'!$C$64:$AG$113,MATCH(About!$B$2,'REEDS calc'!$B$64:$B$113,0),MATCH(AC$1,'REEDS calc'!$C$63:$AG$63,0))*SUMIFS('res v com'!$E$3:$E$52,'res v com'!$B$3:$B$52,About!$B$2)*SUMIFS('Urban and Rural'!$C$2:$C$53,'Urban and Rural'!$A$2:$A$53,About!$B$1)</f>
        <v>195.11598299878042</v>
      </c>
      <c r="AD8" s="65">
        <f>INDEX('REEDS calc'!$C$64:$AG$113,MATCH(About!$B$2,'REEDS calc'!$B$64:$B$113,0),MATCH(AD$1,'REEDS calc'!$C$63:$AG$63,0))*SUMIFS('res v com'!$E$3:$E$52,'res v com'!$B$3:$B$52,About!$B$2)*SUMIFS('Urban and Rural'!$C$2:$C$53,'Urban and Rural'!$A$2:$A$53,About!$B$1)</f>
        <v>201.23664691081041</v>
      </c>
      <c r="AE8" s="65">
        <f>INDEX('REEDS calc'!$C$64:$AG$113,MATCH(About!$B$2,'REEDS calc'!$B$64:$B$113,0),MATCH(AE$1,'REEDS calc'!$C$63:$AG$63,0))*SUMIFS('res v com'!$E$3:$E$52,'res v com'!$B$3:$B$52,About!$B$2)*SUMIFS('Urban and Rural'!$C$2:$C$53,'Urban and Rural'!$A$2:$A$53,About!$B$1)</f>
        <v>206.8419699494182</v>
      </c>
      <c r="AF8" s="65">
        <f>INDEX('REEDS calc'!$C$64:$AG$113,MATCH(About!$B$2,'REEDS calc'!$B$64:$B$113,0),MATCH(AF$1,'REEDS calc'!$C$63:$AG$63,0))*SUMIFS('res v com'!$E$3:$E$52,'res v com'!$B$3:$B$52,About!$B$2)*SUMIFS('Urban and Rural'!$C$2:$C$53,'Urban and Rural'!$A$2:$A$53,About!$B$1)</f>
        <v>212.44729298802602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25.473135200953884</v>
      </c>
      <c r="C8" s="65">
        <f>INDEX('REEDS calc'!$C$64:$AG$113,MATCH(About!$B$2,'REEDS calc'!$B$64:$B$113,0),MATCH(C$1,'REEDS calc'!$C$63:$AG$63,0))*SUMIFS('res v com'!$E$3:$E$52,'res v com'!$B$3:$B$52,About!$B$2)*SUMIFS('Urban and Rural'!$B$2:$B$53,'Urban and Rural'!$A$2:$A$53,About!$B$1)</f>
        <v>25.473135200953884</v>
      </c>
      <c r="D8" s="65">
        <f>INDEX('REEDS calc'!$C$64:$AG$113,MATCH(About!$B$2,'REEDS calc'!$B$64:$B$113,0),MATCH(D$1,'REEDS calc'!$C$63:$AG$63,0))*SUMIFS('res v com'!$E$3:$E$52,'res v com'!$B$3:$B$52,About!$B$2)*SUMIFS('Urban and Rural'!$B$2:$B$53,'Urban and Rural'!$A$2:$A$53,About!$B$1)</f>
        <v>25.473135200953884</v>
      </c>
      <c r="E8" s="65">
        <f>INDEX('REEDS calc'!$C$64:$AG$113,MATCH(About!$B$2,'REEDS calc'!$B$64:$B$113,0),MATCH(E$1,'REEDS calc'!$C$63:$AG$63,0))*SUMIFS('res v com'!$E$3:$E$52,'res v com'!$B$3:$B$52,About!$B$2)*SUMIFS('Urban and Rural'!$B$2:$B$53,'Urban and Rural'!$A$2:$A$53,About!$B$1)</f>
        <v>28.297219204117997</v>
      </c>
      <c r="F8" s="65">
        <f>INDEX('REEDS calc'!$C$64:$AG$113,MATCH(About!$B$2,'REEDS calc'!$B$64:$B$113,0),MATCH(F$1,'REEDS calc'!$C$63:$AG$63,0))*SUMIFS('res v com'!$E$3:$E$52,'res v com'!$B$3:$B$52,About!$B$2)*SUMIFS('Urban and Rural'!$B$2:$B$53,'Urban and Rural'!$A$2:$A$53,About!$B$1)</f>
        <v>31.121303207282114</v>
      </c>
      <c r="G8" s="65">
        <f>INDEX('REEDS calc'!$C$64:$AG$113,MATCH(About!$B$2,'REEDS calc'!$B$64:$B$113,0),MATCH(G$1,'REEDS calc'!$C$63:$AG$63,0))*SUMIFS('res v com'!$E$3:$E$52,'res v com'!$B$3:$B$52,About!$B$2)*SUMIFS('Urban and Rural'!$B$2:$B$53,'Urban and Rural'!$A$2:$A$53,About!$B$1)</f>
        <v>35.448404694888822</v>
      </c>
      <c r="H8" s="65">
        <f>INDEX('REEDS calc'!$C$64:$AG$113,MATCH(About!$B$2,'REEDS calc'!$B$64:$B$113,0),MATCH(H$1,'REEDS calc'!$C$63:$AG$63,0))*SUMIFS('res v com'!$E$3:$E$52,'res v com'!$B$3:$B$52,About!$B$2)*SUMIFS('Urban and Rural'!$B$2:$B$53,'Urban and Rural'!$A$2:$A$53,About!$B$1)</f>
        <v>39.775506182495526</v>
      </c>
      <c r="I8" s="65">
        <f>INDEX('REEDS calc'!$C$64:$AG$113,MATCH(About!$B$2,'REEDS calc'!$B$64:$B$113,0),MATCH(I$1,'REEDS calc'!$C$63:$AG$63,0))*SUMIFS('res v com'!$E$3:$E$52,'res v com'!$B$3:$B$52,About!$B$2)*SUMIFS('Urban and Rural'!$B$2:$B$53,'Urban and Rural'!$A$2:$A$53,About!$B$1)</f>
        <v>47.203462156335043</v>
      </c>
      <c r="J8" s="65">
        <f>INDEX('REEDS calc'!$C$64:$AG$113,MATCH(About!$B$2,'REEDS calc'!$B$64:$B$113,0),MATCH(J$1,'REEDS calc'!$C$63:$AG$63,0))*SUMIFS('res v com'!$E$3:$E$52,'res v com'!$B$3:$B$52,About!$B$2)*SUMIFS('Urban and Rural'!$B$2:$B$53,'Urban and Rural'!$A$2:$A$53,About!$B$1)</f>
        <v>54.63141813017458</v>
      </c>
      <c r="K8" s="65">
        <f>INDEX('REEDS calc'!$C$64:$AG$113,MATCH(About!$B$2,'REEDS calc'!$B$64:$B$113,0),MATCH(K$1,'REEDS calc'!$C$63:$AG$63,0))*SUMIFS('res v com'!$E$3:$E$52,'res v com'!$B$3:$B$52,About!$B$2)*SUMIFS('Urban and Rural'!$B$2:$B$53,'Urban and Rural'!$A$2:$A$53,About!$B$1)</f>
        <v>67.006646488867389</v>
      </c>
      <c r="L8" s="65">
        <f>INDEX('REEDS calc'!$C$64:$AG$113,MATCH(About!$B$2,'REEDS calc'!$B$64:$B$113,0),MATCH(L$1,'REEDS calc'!$C$63:$AG$63,0))*SUMIFS('res v com'!$E$3:$E$52,'res v com'!$B$3:$B$52,About!$B$2)*SUMIFS('Urban and Rural'!$B$2:$B$53,'Urban and Rural'!$A$2:$A$53,About!$B$1)</f>
        <v>79.381874847560184</v>
      </c>
      <c r="M8" s="65">
        <f>INDEX('REEDS calc'!$C$64:$AG$113,MATCH(About!$B$2,'REEDS calc'!$B$64:$B$113,0),MATCH(M$1,'REEDS calc'!$C$63:$AG$63,0))*SUMIFS('res v com'!$E$3:$E$52,'res v com'!$B$3:$B$52,About!$B$2)*SUMIFS('Urban and Rural'!$B$2:$B$53,'Urban and Rural'!$A$2:$A$53,About!$B$1)</f>
        <v>94.110933657166058</v>
      </c>
      <c r="N8" s="65">
        <f>INDEX('REEDS calc'!$C$64:$AG$113,MATCH(About!$B$2,'REEDS calc'!$B$64:$B$113,0),MATCH(N$1,'REEDS calc'!$C$63:$AG$63,0))*SUMIFS('res v com'!$E$3:$E$52,'res v com'!$B$3:$B$52,About!$B$2)*SUMIFS('Urban and Rural'!$B$2:$B$53,'Urban and Rural'!$A$2:$A$53,About!$B$1)</f>
        <v>108.83999246677196</v>
      </c>
      <c r="O8" s="65">
        <f>INDEX('REEDS calc'!$C$64:$AG$113,MATCH(About!$B$2,'REEDS calc'!$B$64:$B$113,0),MATCH(O$1,'REEDS calc'!$C$63:$AG$63,0))*SUMIFS('res v com'!$E$3:$E$52,'res v com'!$B$3:$B$52,About!$B$2)*SUMIFS('Urban and Rural'!$B$2:$B$53,'Urban and Rural'!$A$2:$A$53,About!$B$1)</f>
        <v>125.10538372637502</v>
      </c>
      <c r="P8" s="65">
        <f>INDEX('REEDS calc'!$C$64:$AG$113,MATCH(About!$B$2,'REEDS calc'!$B$64:$B$113,0),MATCH(P$1,'REEDS calc'!$C$63:$AG$63,0))*SUMIFS('res v com'!$E$3:$E$52,'res v com'!$B$3:$B$52,About!$B$2)*SUMIFS('Urban and Rural'!$B$2:$B$53,'Urban and Rural'!$A$2:$A$53,About!$B$1)</f>
        <v>141.37077498597807</v>
      </c>
      <c r="Q8" s="65">
        <f>INDEX('REEDS calc'!$C$64:$AG$113,MATCH(About!$B$2,'REEDS calc'!$B$64:$B$113,0),MATCH(Q$1,'REEDS calc'!$C$63:$AG$63,0))*SUMIFS('res v com'!$E$3:$E$52,'res v com'!$B$3:$B$52,About!$B$2)*SUMIFS('Urban and Rural'!$B$2:$B$53,'Urban and Rural'!$A$2:$A$53,About!$B$1)</f>
        <v>156.31125569237255</v>
      </c>
      <c r="R8" s="65">
        <f>INDEX('REEDS calc'!$C$64:$AG$113,MATCH(About!$B$2,'REEDS calc'!$B$64:$B$113,0),MATCH(R$1,'REEDS calc'!$C$63:$AG$63,0))*SUMIFS('res v com'!$E$3:$E$52,'res v com'!$B$3:$B$52,About!$B$2)*SUMIFS('Urban and Rural'!$B$2:$B$53,'Urban and Rural'!$A$2:$A$53,About!$B$1)</f>
        <v>171.25173639876706</v>
      </c>
      <c r="S8" s="65">
        <f>INDEX('REEDS calc'!$C$64:$AG$113,MATCH(About!$B$2,'REEDS calc'!$B$64:$B$113,0),MATCH(S$1,'REEDS calc'!$C$63:$AG$63,0))*SUMIFS('res v com'!$E$3:$E$52,'res v com'!$B$3:$B$52,About!$B$2)*SUMIFS('Urban and Rural'!$B$2:$B$53,'Urban and Rural'!$A$2:$A$53,About!$B$1)</f>
        <v>186.98152551983898</v>
      </c>
      <c r="T8" s="65">
        <f>INDEX('REEDS calc'!$C$64:$AG$113,MATCH(About!$B$2,'REEDS calc'!$B$64:$B$113,0),MATCH(T$1,'REEDS calc'!$C$63:$AG$63,0))*SUMIFS('res v com'!$E$3:$E$52,'res v com'!$B$3:$B$52,About!$B$2)*SUMIFS('Urban and Rural'!$B$2:$B$53,'Urban and Rural'!$A$2:$A$53,About!$B$1)</f>
        <v>202.71131464091093</v>
      </c>
      <c r="U8" s="65">
        <f>INDEX('REEDS calc'!$C$64:$AG$113,MATCH(About!$B$2,'REEDS calc'!$B$64:$B$113,0),MATCH(U$1,'REEDS calc'!$C$63:$AG$63,0))*SUMIFS('res v com'!$E$3:$E$52,'res v com'!$B$3:$B$52,About!$B$2)*SUMIFS('Urban and Rural'!$B$2:$B$53,'Urban and Rural'!$A$2:$A$53,About!$B$1)</f>
        <v>219.15993821106414</v>
      </c>
      <c r="V8" s="65">
        <f>INDEX('REEDS calc'!$C$64:$AG$113,MATCH(About!$B$2,'REEDS calc'!$B$64:$B$113,0),MATCH(V$1,'REEDS calc'!$C$63:$AG$63,0))*SUMIFS('res v com'!$E$3:$E$52,'res v com'!$B$3:$B$52,About!$B$2)*SUMIFS('Urban and Rural'!$B$2:$B$53,'Urban and Rural'!$A$2:$A$53,About!$B$1)</f>
        <v>235.6085617812173</v>
      </c>
      <c r="W8" s="65">
        <f>INDEX('REEDS calc'!$C$64:$AG$113,MATCH(About!$B$2,'REEDS calc'!$B$64:$B$113,0),MATCH(W$1,'REEDS calc'!$C$63:$AG$63,0))*SUMIFS('res v com'!$E$3:$E$52,'res v com'!$B$3:$B$52,About!$B$2)*SUMIFS('Urban and Rural'!$B$2:$B$53,'Urban and Rural'!$A$2:$A$53,About!$B$1)</f>
        <v>252.74783021421322</v>
      </c>
      <c r="X8" s="65">
        <f>INDEX('REEDS calc'!$C$64:$AG$113,MATCH(About!$B$2,'REEDS calc'!$B$64:$B$113,0),MATCH(X$1,'REEDS calc'!$C$63:$AG$63,0))*SUMIFS('res v com'!$E$3:$E$52,'res v com'!$B$3:$B$52,About!$B$2)*SUMIFS('Urban and Rural'!$B$2:$B$53,'Urban and Rural'!$A$2:$A$53,About!$B$1)</f>
        <v>269.8870986472092</v>
      </c>
      <c r="Y8" s="65">
        <f>INDEX('REEDS calc'!$C$64:$AG$113,MATCH(About!$B$2,'REEDS calc'!$B$64:$B$113,0),MATCH(Y$1,'REEDS calc'!$C$63:$AG$63,0))*SUMIFS('res v com'!$E$3:$E$52,'res v com'!$B$3:$B$52,About!$B$2)*SUMIFS('Urban and Rural'!$B$2:$B$53,'Urban and Rural'!$A$2:$A$53,About!$B$1)</f>
        <v>287.53377963249778</v>
      </c>
      <c r="Z8" s="65">
        <f>INDEX('REEDS calc'!$C$64:$AG$113,MATCH(About!$B$2,'REEDS calc'!$B$64:$B$113,0),MATCH(Z$1,'REEDS calc'!$C$63:$AG$63,0))*SUMIFS('res v com'!$E$3:$E$52,'res v com'!$B$3:$B$52,About!$B$2)*SUMIFS('Urban and Rural'!$B$2:$B$53,'Urban and Rural'!$A$2:$A$53,About!$B$1)</f>
        <v>305.18046061778637</v>
      </c>
      <c r="AA8" s="65">
        <f>INDEX('REEDS calc'!$C$64:$AG$113,MATCH(About!$B$2,'REEDS calc'!$B$64:$B$113,0),MATCH(AA$1,'REEDS calc'!$C$63:$AG$63,0))*SUMIFS('res v com'!$E$3:$E$52,'res v com'!$B$3:$B$52,About!$B$2)*SUMIFS('Urban and Rural'!$B$2:$B$53,'Urban and Rural'!$A$2:$A$53,About!$B$1)</f>
        <v>320.58606949711577</v>
      </c>
      <c r="AB8" s="65">
        <f>INDEX('REEDS calc'!$C$64:$AG$113,MATCH(About!$B$2,'REEDS calc'!$B$64:$B$113,0),MATCH(AB$1,'REEDS calc'!$C$63:$AG$63,0))*SUMIFS('res v com'!$E$3:$E$52,'res v com'!$B$3:$B$52,About!$B$2)*SUMIFS('Urban and Rural'!$B$2:$B$53,'Urban and Rural'!$A$2:$A$53,About!$B$1)</f>
        <v>335.99167837644518</v>
      </c>
      <c r="AC8" s="65">
        <f>INDEX('REEDS calc'!$C$64:$AG$113,MATCH(About!$B$2,'REEDS calc'!$B$64:$B$113,0),MATCH(AC$1,'REEDS calc'!$C$63:$AG$63,0))*SUMIFS('res v com'!$E$3:$E$52,'res v com'!$B$3:$B$52,About!$B$2)*SUMIFS('Urban and Rural'!$B$2:$B$53,'Urban and Rural'!$A$2:$A$53,About!$B$1)</f>
        <v>346.87285866449855</v>
      </c>
      <c r="AD8" s="65">
        <f>INDEX('REEDS calc'!$C$64:$AG$113,MATCH(About!$B$2,'REEDS calc'!$B$64:$B$113,0),MATCH(AD$1,'REEDS calc'!$C$63:$AG$63,0))*SUMIFS('res v com'!$E$3:$E$52,'res v com'!$B$3:$B$52,About!$B$2)*SUMIFS('Urban and Rural'!$B$2:$B$53,'Urban and Rural'!$A$2:$A$53,About!$B$1)</f>
        <v>357.75403895255187</v>
      </c>
      <c r="AE8" s="65">
        <f>INDEX('REEDS calc'!$C$64:$AG$113,MATCH(About!$B$2,'REEDS calc'!$B$64:$B$113,0),MATCH(AE$1,'REEDS calc'!$C$63:$AG$63,0))*SUMIFS('res v com'!$E$3:$E$52,'res v com'!$B$3:$B$52,About!$B$2)*SUMIFS('Urban and Rural'!$B$2:$B$53,'Urban and Rural'!$A$2:$A$53,About!$B$1)</f>
        <v>367.71905768785462</v>
      </c>
      <c r="AF8" s="65">
        <f>INDEX('REEDS calc'!$C$64:$AG$113,MATCH(About!$B$2,'REEDS calc'!$B$64:$B$113,0),MATCH(AF$1,'REEDS calc'!$C$63:$AG$63,0))*SUMIFS('res v com'!$E$3:$E$52,'res v com'!$B$3:$B$52,About!$B$2)*SUMIFS('Urban and Rural'!$B$2:$B$53,'Urban and Rural'!$A$2:$A$53,About!$B$1)</f>
        <v>377.68407642315736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50.561862612145845</v>
      </c>
      <c r="C8" s="65">
        <f>INDEX('REEDS calc'!$C$64:$AG$113,MATCH(About!$B$2,'REEDS calc'!$B$64:$B$113,0),MATCH(C$1,'REEDS calc'!$C$63:$AG$63,0))*SUMIFS('res v com'!$F$3:$F$52,'res v com'!$B$3:$B$52,About!$B$2)</f>
        <v>50.561862612145845</v>
      </c>
      <c r="D8" s="65">
        <f>INDEX('REEDS calc'!$C$64:$AG$113,MATCH(About!$B$2,'REEDS calc'!$B$64:$B$113,0),MATCH(D$1,'REEDS calc'!$C$63:$AG$63,0))*SUMIFS('res v com'!$F$3:$F$52,'res v com'!$B$3:$B$52,About!$B$2)</f>
        <v>50.561862612145845</v>
      </c>
      <c r="E8" s="65">
        <f>INDEX('REEDS calc'!$C$64:$AG$113,MATCH(About!$B$2,'REEDS calc'!$B$64:$B$113,0),MATCH(E$1,'REEDS calc'!$C$63:$AG$63,0))*SUMIFS('res v com'!$F$3:$F$52,'res v com'!$B$3:$B$52,About!$B$2)</f>
        <v>56.167413175383764</v>
      </c>
      <c r="F8" s="65">
        <f>INDEX('REEDS calc'!$C$64:$AG$113,MATCH(About!$B$2,'REEDS calc'!$B$64:$B$113,0),MATCH(F$1,'REEDS calc'!$C$63:$AG$63,0))*SUMIFS('res v com'!$F$3:$F$52,'res v com'!$B$3:$B$52,About!$B$2)</f>
        <v>61.772963738621691</v>
      </c>
      <c r="G8" s="65">
        <f>INDEX('REEDS calc'!$C$64:$AG$113,MATCH(About!$B$2,'REEDS calc'!$B$64:$B$113,0),MATCH(G$1,'REEDS calc'!$C$63:$AG$63,0))*SUMIFS('res v com'!$F$3:$F$52,'res v com'!$B$3:$B$52,About!$B$2)</f>
        <v>70.3618676642362</v>
      </c>
      <c r="H8" s="65">
        <f>INDEX('REEDS calc'!$C$64:$AG$113,MATCH(About!$B$2,'REEDS calc'!$B$64:$B$113,0),MATCH(H$1,'REEDS calc'!$C$63:$AG$63,0))*SUMIFS('res v com'!$F$3:$F$52,'res v com'!$B$3:$B$52,About!$B$2)</f>
        <v>78.950771589850717</v>
      </c>
      <c r="I8" s="65">
        <f>INDEX('REEDS calc'!$C$64:$AG$113,MATCH(About!$B$2,'REEDS calc'!$B$64:$B$113,0),MATCH(I$1,'REEDS calc'!$C$63:$AG$63,0))*SUMIFS('res v com'!$F$3:$F$52,'res v com'!$B$3:$B$52,About!$B$2)</f>
        <v>93.694590380726453</v>
      </c>
      <c r="J8" s="65">
        <f>INDEX('REEDS calc'!$C$64:$AG$113,MATCH(About!$B$2,'REEDS calc'!$B$64:$B$113,0),MATCH(J$1,'REEDS calc'!$C$63:$AG$63,0))*SUMIFS('res v com'!$F$3:$F$52,'res v com'!$B$3:$B$52,About!$B$2)</f>
        <v>108.4384091716022</v>
      </c>
      <c r="K8" s="65">
        <f>INDEX('REEDS calc'!$C$64:$AG$113,MATCH(About!$B$2,'REEDS calc'!$B$64:$B$113,0),MATCH(K$1,'REEDS calc'!$C$63:$AG$63,0))*SUMIFS('res v com'!$F$3:$F$52,'res v com'!$B$3:$B$52,About!$B$2)</f>
        <v>133.00211486114472</v>
      </c>
      <c r="L8" s="65">
        <f>INDEX('REEDS calc'!$C$64:$AG$113,MATCH(About!$B$2,'REEDS calc'!$B$64:$B$113,0),MATCH(L$1,'REEDS calc'!$C$63:$AG$63,0))*SUMIFS('res v com'!$F$3:$F$52,'res v com'!$B$3:$B$52,About!$B$2)</f>
        <v>157.56582055068722</v>
      </c>
      <c r="M8" s="65">
        <f>INDEX('REEDS calc'!$C$64:$AG$113,MATCH(About!$B$2,'REEDS calc'!$B$64:$B$113,0),MATCH(M$1,'REEDS calc'!$C$63:$AG$63,0))*SUMIFS('res v com'!$F$3:$F$52,'res v com'!$B$3:$B$52,About!$B$2)</f>
        <v>186.801666160678</v>
      </c>
      <c r="N8" s="65">
        <f>INDEX('REEDS calc'!$C$64:$AG$113,MATCH(About!$B$2,'REEDS calc'!$B$64:$B$113,0),MATCH(N$1,'REEDS calc'!$C$63:$AG$63,0))*SUMIFS('res v com'!$F$3:$F$52,'res v com'!$B$3:$B$52,About!$B$2)</f>
        <v>216.0375117706688</v>
      </c>
      <c r="O8" s="65">
        <f>INDEX('REEDS calc'!$C$64:$AG$113,MATCH(About!$B$2,'REEDS calc'!$B$64:$B$113,0),MATCH(O$1,'REEDS calc'!$C$63:$AG$63,0))*SUMIFS('res v com'!$F$3:$F$52,'res v com'!$B$3:$B$52,About!$B$2)</f>
        <v>248.32283792753898</v>
      </c>
      <c r="P8" s="65">
        <f>INDEX('REEDS calc'!$C$64:$AG$113,MATCH(About!$B$2,'REEDS calc'!$B$64:$B$113,0),MATCH(P$1,'REEDS calc'!$C$63:$AG$63,0))*SUMIFS('res v com'!$F$3:$F$52,'res v com'!$B$3:$B$52,About!$B$2)</f>
        <v>280.60816408440922</v>
      </c>
      <c r="Q8" s="65">
        <f>INDEX('REEDS calc'!$C$64:$AG$113,MATCH(About!$B$2,'REEDS calc'!$B$64:$B$113,0),MATCH(Q$1,'REEDS calc'!$C$63:$AG$63,0))*SUMIFS('res v com'!$F$3:$F$52,'res v com'!$B$3:$B$52,About!$B$2)</f>
        <v>310.26366298066779</v>
      </c>
      <c r="R8" s="65">
        <f>INDEX('REEDS calc'!$C$64:$AG$113,MATCH(About!$B$2,'REEDS calc'!$B$64:$B$113,0),MATCH(R$1,'REEDS calc'!$C$63:$AG$63,0))*SUMIFS('res v com'!$F$3:$F$52,'res v com'!$B$3:$B$52,About!$B$2)</f>
        <v>339.91916187692641</v>
      </c>
      <c r="S8" s="65">
        <f>INDEX('REEDS calc'!$C$64:$AG$113,MATCH(About!$B$2,'REEDS calc'!$B$64:$B$113,0),MATCH(S$1,'REEDS calc'!$C$63:$AG$63,0))*SUMIFS('res v com'!$F$3:$F$52,'res v com'!$B$3:$B$52,About!$B$2)</f>
        <v>371.14136637525149</v>
      </c>
      <c r="T8" s="65">
        <f>INDEX('REEDS calc'!$C$64:$AG$113,MATCH(About!$B$2,'REEDS calc'!$B$64:$B$113,0),MATCH(T$1,'REEDS calc'!$C$63:$AG$63,0))*SUMIFS('res v com'!$F$3:$F$52,'res v com'!$B$3:$B$52,About!$B$2)</f>
        <v>402.36357087357658</v>
      </c>
      <c r="U8" s="65">
        <f>INDEX('REEDS calc'!$C$64:$AG$113,MATCH(About!$B$2,'REEDS calc'!$B$64:$B$113,0),MATCH(U$1,'REEDS calc'!$C$63:$AG$63,0))*SUMIFS('res v com'!$F$3:$F$52,'res v com'!$B$3:$B$52,About!$B$2)</f>
        <v>435.01259654521226</v>
      </c>
      <c r="V8" s="65">
        <f>INDEX('REEDS calc'!$C$64:$AG$113,MATCH(About!$B$2,'REEDS calc'!$B$64:$B$113,0),MATCH(V$1,'REEDS calc'!$C$63:$AG$63,0))*SUMIFS('res v com'!$F$3:$F$52,'res v com'!$B$3:$B$52,About!$B$2)</f>
        <v>467.66162221684783</v>
      </c>
      <c r="W8" s="65">
        <f>INDEX('REEDS calc'!$C$64:$AG$113,MATCH(About!$B$2,'REEDS calc'!$B$64:$B$113,0),MATCH(W$1,'REEDS calc'!$C$63:$AG$63,0))*SUMIFS('res v com'!$F$3:$F$52,'res v com'!$B$3:$B$52,About!$B$2)</f>
        <v>501.68151529029166</v>
      </c>
      <c r="X8" s="65">
        <f>INDEX('REEDS calc'!$C$64:$AG$113,MATCH(About!$B$2,'REEDS calc'!$B$64:$B$113,0),MATCH(X$1,'REEDS calc'!$C$63:$AG$63,0))*SUMIFS('res v com'!$F$3:$F$52,'res v com'!$B$3:$B$52,About!$B$2)</f>
        <v>535.70140836373548</v>
      </c>
      <c r="Y8" s="65">
        <f>INDEX('REEDS calc'!$C$64:$AG$113,MATCH(About!$B$2,'REEDS calc'!$B$64:$B$113,0),MATCH(Y$1,'REEDS calc'!$C$63:$AG$63,0))*SUMIFS('res v com'!$F$3:$F$52,'res v com'!$B$3:$B$52,About!$B$2)</f>
        <v>570.72846932422215</v>
      </c>
      <c r="Z8" s="65">
        <f>INDEX('REEDS calc'!$C$64:$AG$113,MATCH(About!$B$2,'REEDS calc'!$B$64:$B$113,0),MATCH(Z$1,'REEDS calc'!$C$63:$AG$63,0))*SUMIFS('res v com'!$F$3:$F$52,'res v com'!$B$3:$B$52,About!$B$2)</f>
        <v>605.75553028470858</v>
      </c>
      <c r="AA8" s="65">
        <f>INDEX('REEDS calc'!$C$64:$AG$113,MATCH(About!$B$2,'REEDS calc'!$B$64:$B$113,0),MATCH(AA$1,'REEDS calc'!$C$63:$AG$63,0))*SUMIFS('res v com'!$F$3:$F$52,'res v com'!$B$3:$B$52,About!$B$2)</f>
        <v>636.33426641075641</v>
      </c>
      <c r="AB8" s="65">
        <f>INDEX('REEDS calc'!$C$64:$AG$113,MATCH(About!$B$2,'REEDS calc'!$B$64:$B$113,0),MATCH(AB$1,'REEDS calc'!$C$63:$AG$63,0))*SUMIFS('res v com'!$F$3:$F$52,'res v com'!$B$3:$B$52,About!$B$2)</f>
        <v>666.91300253680424</v>
      </c>
      <c r="AC8" s="65">
        <f>INDEX('REEDS calc'!$C$64:$AG$113,MATCH(About!$B$2,'REEDS calc'!$B$64:$B$113,0),MATCH(AC$1,'REEDS calc'!$C$63:$AG$63,0))*SUMIFS('res v com'!$F$3:$F$52,'res v com'!$B$3:$B$52,About!$B$2)</f>
        <v>688.51115833672088</v>
      </c>
      <c r="AD8" s="65">
        <f>INDEX('REEDS calc'!$C$64:$AG$113,MATCH(About!$B$2,'REEDS calc'!$B$64:$B$113,0),MATCH(AD$1,'REEDS calc'!$C$63:$AG$63,0))*SUMIFS('res v com'!$F$3:$F$52,'res v com'!$B$3:$B$52,About!$B$2)</f>
        <v>710.10931413663752</v>
      </c>
      <c r="AE8" s="65">
        <f>INDEX('REEDS calc'!$C$64:$AG$113,MATCH(About!$B$2,'REEDS calc'!$B$64:$B$113,0),MATCH(AE$1,'REEDS calc'!$C$63:$AG$63,0))*SUMIFS('res v com'!$F$3:$F$52,'res v com'!$B$3:$B$52,About!$B$2)</f>
        <v>729.88897236272692</v>
      </c>
      <c r="AF8" s="65">
        <f>INDEX('REEDS calc'!$C$64:$AG$113,MATCH(About!$B$2,'REEDS calc'!$B$64:$B$113,0),MATCH(AF$1,'REEDS calc'!$C$63:$AG$63,0))*SUMIFS('res v com'!$F$3:$F$52,'res v com'!$B$3:$B$52,About!$B$2)</f>
        <v>749.66863058881643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14.32863855053656</v>
      </c>
      <c r="C8" s="65">
        <f>INDEX('REEDS calc-noIRA'!$C$64:$AG$113,MATCH(About!$B$2,'REEDS calc-noIRA'!$B$64:$B$113,0),MATCH(C$1,'REEDS calc-noIRA'!$C$63:$AG$63,0))*SUMIFS('res v com'!$E$3:$E$52,'res v com'!$B$3:$B$52,About!$B$2)*SUMIFS('Urban and Rural'!$C$2:$C$53,'Urban and Rural'!$A$2:$A$53,About!$B$1)</f>
        <v>14.32863855053656</v>
      </c>
      <c r="D8" s="65">
        <f>INDEX('REEDS calc-noIRA'!$C$64:$AG$113,MATCH(About!$B$2,'REEDS calc-noIRA'!$B$64:$B$113,0),MATCH(D$1,'REEDS calc-noIRA'!$C$63:$AG$63,0))*SUMIFS('res v com'!$E$3:$E$52,'res v com'!$B$3:$B$52,About!$B$2)*SUMIFS('Urban and Rural'!$C$2:$C$53,'Urban and Rural'!$A$2:$A$53,About!$B$1)</f>
        <v>14.32863855053656</v>
      </c>
      <c r="E8" s="65">
        <f>INDEX('REEDS calc-noIRA'!$C$64:$AG$113,MATCH(About!$B$2,'REEDS calc-noIRA'!$B$64:$B$113,0),MATCH(E$1,'REEDS calc-noIRA'!$C$63:$AG$63,0))*SUMIFS('res v com'!$E$3:$E$52,'res v com'!$B$3:$B$52,About!$B$2)*SUMIFS('Urban and Rural'!$C$2:$C$53,'Urban and Rural'!$A$2:$A$53,About!$B$1)</f>
        <v>15.157508486809993</v>
      </c>
      <c r="F8" s="65">
        <f>INDEX('REEDS calc-noIRA'!$C$64:$AG$113,MATCH(About!$B$2,'REEDS calc-noIRA'!$B$64:$B$113,0),MATCH(F$1,'REEDS calc-noIRA'!$C$63:$AG$63,0))*SUMIFS('res v com'!$E$3:$E$52,'res v com'!$B$3:$B$52,About!$B$2)*SUMIFS('Urban and Rural'!$C$2:$C$53,'Urban and Rural'!$A$2:$A$53,About!$B$1)</f>
        <v>15.986378423083428</v>
      </c>
      <c r="G8" s="65">
        <f>INDEX('REEDS calc-noIRA'!$C$64:$AG$113,MATCH(About!$B$2,'REEDS calc-noIRA'!$B$64:$B$113,0),MATCH(G$1,'REEDS calc-noIRA'!$C$63:$AG$63,0))*SUMIFS('res v com'!$E$3:$E$52,'res v com'!$B$3:$B$52,About!$B$2)*SUMIFS('Urban and Rural'!$C$2:$C$53,'Urban and Rural'!$A$2:$A$53,About!$B$1)</f>
        <v>17.435098920396289</v>
      </c>
      <c r="H8" s="65">
        <f>INDEX('REEDS calc-noIRA'!$C$64:$AG$113,MATCH(About!$B$2,'REEDS calc-noIRA'!$B$64:$B$113,0),MATCH(H$1,'REEDS calc-noIRA'!$C$63:$AG$63,0))*SUMIFS('res v com'!$E$3:$E$52,'res v com'!$B$3:$B$52,About!$B$2)*SUMIFS('Urban and Rural'!$C$2:$C$53,'Urban and Rural'!$A$2:$A$53,About!$B$1)</f>
        <v>18.883819417709148</v>
      </c>
      <c r="I8" s="65">
        <f>INDEX('REEDS calc-noIRA'!$C$64:$AG$113,MATCH(About!$B$2,'REEDS calc-noIRA'!$B$64:$B$113,0),MATCH(I$1,'REEDS calc-noIRA'!$C$63:$AG$63,0))*SUMIFS('res v com'!$E$3:$E$52,'res v com'!$B$3:$B$52,About!$B$2)*SUMIFS('Urban and Rural'!$C$2:$C$53,'Urban and Rural'!$A$2:$A$53,About!$B$1)</f>
        <v>21.183032545285187</v>
      </c>
      <c r="J8" s="65">
        <f>INDEX('REEDS calc-noIRA'!$C$64:$AG$113,MATCH(About!$B$2,'REEDS calc-noIRA'!$B$64:$B$113,0),MATCH(J$1,'REEDS calc-noIRA'!$C$63:$AG$63,0))*SUMIFS('res v com'!$E$3:$E$52,'res v com'!$B$3:$B$52,About!$B$2)*SUMIFS('Urban and Rural'!$C$2:$C$53,'Urban and Rural'!$A$2:$A$53,About!$B$1)</f>
        <v>23.482245672861225</v>
      </c>
      <c r="K8" s="65">
        <f>INDEX('REEDS calc-noIRA'!$C$64:$AG$113,MATCH(About!$B$2,'REEDS calc-noIRA'!$B$64:$B$113,0),MATCH(K$1,'REEDS calc-noIRA'!$C$63:$AG$63,0))*SUMIFS('res v com'!$E$3:$E$52,'res v com'!$B$3:$B$52,About!$B$2)*SUMIFS('Urban and Rural'!$C$2:$C$53,'Urban and Rural'!$A$2:$A$53,About!$B$1)</f>
        <v>27.259009556403008</v>
      </c>
      <c r="L8" s="65">
        <f>INDEX('REEDS calc-noIRA'!$C$64:$AG$113,MATCH(About!$B$2,'REEDS calc-noIRA'!$B$64:$B$113,0),MATCH(L$1,'REEDS calc-noIRA'!$C$63:$AG$63,0))*SUMIFS('res v com'!$E$3:$E$52,'res v com'!$B$3:$B$52,About!$B$2)*SUMIFS('Urban and Rural'!$C$2:$C$53,'Urban and Rural'!$A$2:$A$53,About!$B$1)</f>
        <v>31.035773439944791</v>
      </c>
      <c r="M8" s="65">
        <f>INDEX('REEDS calc-noIRA'!$C$64:$AG$113,MATCH(About!$B$2,'REEDS calc-noIRA'!$B$64:$B$113,0),MATCH(M$1,'REEDS calc-noIRA'!$C$63:$AG$63,0))*SUMIFS('res v com'!$E$3:$E$52,'res v com'!$B$3:$B$52,About!$B$2)*SUMIFS('Urban and Rural'!$C$2:$C$53,'Urban and Rural'!$A$2:$A$53,About!$B$1)</f>
        <v>35.518878660484866</v>
      </c>
      <c r="N8" s="65">
        <f>INDEX('REEDS calc-noIRA'!$C$64:$AG$113,MATCH(About!$B$2,'REEDS calc-noIRA'!$B$64:$B$113,0),MATCH(N$1,'REEDS calc-noIRA'!$C$63:$AG$63,0))*SUMIFS('res v com'!$E$3:$E$52,'res v com'!$B$3:$B$52,About!$B$2)*SUMIFS('Urban and Rural'!$C$2:$C$53,'Urban and Rural'!$A$2:$A$53,About!$B$1)</f>
        <v>40.001983881024927</v>
      </c>
      <c r="O8" s="65">
        <f>INDEX('REEDS calc-noIRA'!$C$64:$AG$113,MATCH(About!$B$2,'REEDS calc-noIRA'!$B$64:$B$113,0),MATCH(O$1,'REEDS calc-noIRA'!$C$63:$AG$63,0))*SUMIFS('res v com'!$E$3:$E$52,'res v com'!$B$3:$B$52,About!$B$2)*SUMIFS('Urban and Rural'!$C$2:$C$53,'Urban and Rural'!$A$2:$A$53,About!$B$1)</f>
        <v>45.26350608519585</v>
      </c>
      <c r="P8" s="65">
        <f>INDEX('REEDS calc-noIRA'!$C$64:$AG$113,MATCH(About!$B$2,'REEDS calc-noIRA'!$B$64:$B$113,0),MATCH(P$1,'REEDS calc-noIRA'!$C$63:$AG$63,0))*SUMIFS('res v com'!$E$3:$E$52,'res v com'!$B$3:$B$52,About!$B$2)*SUMIFS('Urban and Rural'!$C$2:$C$53,'Urban and Rural'!$A$2:$A$53,About!$B$1)</f>
        <v>50.525028289366773</v>
      </c>
      <c r="Q8" s="65">
        <f>INDEX('REEDS calc-noIRA'!$C$64:$AG$113,MATCH(About!$B$2,'REEDS calc-noIRA'!$B$64:$B$113,0),MATCH(Q$1,'REEDS calc-noIRA'!$C$63:$AG$63,0))*SUMIFS('res v com'!$E$3:$E$52,'res v com'!$B$3:$B$52,About!$B$2)*SUMIFS('Urban and Rural'!$C$2:$C$53,'Urban and Rural'!$A$2:$A$53,About!$B$1)</f>
        <v>56.384778360587219</v>
      </c>
      <c r="R8" s="65">
        <f>INDEX('REEDS calc-noIRA'!$C$64:$AG$113,MATCH(About!$B$2,'REEDS calc-noIRA'!$B$64:$B$113,0),MATCH(R$1,'REEDS calc-noIRA'!$C$63:$AG$63,0))*SUMIFS('res v com'!$E$3:$E$52,'res v com'!$B$3:$B$52,About!$B$2)*SUMIFS('Urban and Rural'!$C$2:$C$53,'Urban and Rural'!$A$2:$A$53,About!$B$1)</f>
        <v>62.244528431807666</v>
      </c>
      <c r="S8" s="65">
        <f>INDEX('REEDS calc-noIRA'!$C$64:$AG$113,MATCH(About!$B$2,'REEDS calc-noIRA'!$B$64:$B$113,0),MATCH(S$1,'REEDS calc-noIRA'!$C$63:$AG$63,0))*SUMIFS('res v com'!$E$3:$E$52,'res v com'!$B$3:$B$52,About!$B$2)*SUMIFS('Urban and Rural'!$C$2:$C$53,'Urban and Rural'!$A$2:$A$53,About!$B$1)</f>
        <v>68.572770206139225</v>
      </c>
      <c r="T8" s="65">
        <f>INDEX('REEDS calc-noIRA'!$C$64:$AG$113,MATCH(About!$B$2,'REEDS calc-noIRA'!$B$64:$B$113,0),MATCH(T$1,'REEDS calc-noIRA'!$C$63:$AG$63,0))*SUMIFS('res v com'!$E$3:$E$52,'res v com'!$B$3:$B$52,About!$B$2)*SUMIFS('Urban and Rural'!$C$2:$C$53,'Urban and Rural'!$A$2:$A$53,About!$B$1)</f>
        <v>74.901011980470784</v>
      </c>
      <c r="U8" s="65">
        <f>INDEX('REEDS calc-noIRA'!$C$64:$AG$113,MATCH(About!$B$2,'REEDS calc-noIRA'!$B$64:$B$113,0),MATCH(U$1,'REEDS calc-noIRA'!$C$63:$AG$63,0))*SUMIFS('res v com'!$E$3:$E$52,'res v com'!$B$3:$B$52,About!$B$2)*SUMIFS('Urban and Rural'!$C$2:$C$53,'Urban and Rural'!$A$2:$A$53,About!$B$1)</f>
        <v>81.647292505270698</v>
      </c>
      <c r="V8" s="65">
        <f>INDEX('REEDS calc-noIRA'!$C$64:$AG$113,MATCH(About!$B$2,'REEDS calc-noIRA'!$B$64:$B$113,0),MATCH(V$1,'REEDS calc-noIRA'!$C$63:$AG$63,0))*SUMIFS('res v com'!$E$3:$E$52,'res v com'!$B$3:$B$52,About!$B$2)*SUMIFS('Urban and Rural'!$C$2:$C$53,'Urban and Rural'!$A$2:$A$53,About!$B$1)</f>
        <v>88.393573030070613</v>
      </c>
      <c r="W8" s="65">
        <f>INDEX('REEDS calc-noIRA'!$C$64:$AG$113,MATCH(About!$B$2,'REEDS calc-noIRA'!$B$64:$B$113,0),MATCH(W$1,'REEDS calc-noIRA'!$C$63:$AG$63,0))*SUMIFS('res v com'!$E$3:$E$52,'res v com'!$B$3:$B$52,About!$B$2)*SUMIFS('Urban and Rural'!$C$2:$C$53,'Urban and Rural'!$A$2:$A$53,About!$B$1)</f>
        <v>95.262382154145683</v>
      </c>
      <c r="X8" s="65">
        <f>INDEX('REEDS calc-noIRA'!$C$64:$AG$113,MATCH(About!$B$2,'REEDS calc-noIRA'!$B$64:$B$113,0),MATCH(X$1,'REEDS calc-noIRA'!$C$63:$AG$63,0))*SUMIFS('res v com'!$E$3:$E$52,'res v com'!$B$3:$B$52,About!$B$2)*SUMIFS('Urban and Rural'!$C$2:$C$53,'Urban and Rural'!$A$2:$A$53,About!$B$1)</f>
        <v>102.13119127822074</v>
      </c>
      <c r="Y8" s="65">
        <f>INDEX('REEDS calc-noIRA'!$C$64:$AG$113,MATCH(About!$B$2,'REEDS calc-noIRA'!$B$64:$B$113,0),MATCH(Y$1,'REEDS calc-noIRA'!$C$63:$AG$63,0))*SUMIFS('res v com'!$E$3:$E$52,'res v com'!$B$3:$B$52,About!$B$2)*SUMIFS('Urban and Rural'!$C$2:$C$53,'Urban and Rural'!$A$2:$A$53,About!$B$1)</f>
        <v>109.39641645877461</v>
      </c>
      <c r="Z8" s="65">
        <f>INDEX('REEDS calc-noIRA'!$C$64:$AG$113,MATCH(About!$B$2,'REEDS calc-noIRA'!$B$64:$B$113,0),MATCH(Z$1,'REEDS calc-noIRA'!$C$63:$AG$63,0))*SUMIFS('res v com'!$E$3:$E$52,'res v com'!$B$3:$B$52,About!$B$2)*SUMIFS('Urban and Rural'!$C$2:$C$53,'Urban and Rural'!$A$2:$A$53,About!$B$1)</f>
        <v>116.66164163932848</v>
      </c>
      <c r="AA8" s="65">
        <f>INDEX('REEDS calc-noIRA'!$C$64:$AG$113,MATCH(About!$B$2,'REEDS calc-noIRA'!$B$64:$B$113,0),MATCH(AA$1,'REEDS calc-noIRA'!$C$63:$AG$63,0))*SUMIFS('res v com'!$E$3:$E$52,'res v com'!$B$3:$B$52,About!$B$2)*SUMIFS('Urban and Rural'!$C$2:$C$53,'Urban and Rural'!$A$2:$A$53,About!$B$1)</f>
        <v>123.94128194920866</v>
      </c>
      <c r="AB8" s="65">
        <f>INDEX('REEDS calc-noIRA'!$C$64:$AG$113,MATCH(About!$B$2,'REEDS calc-noIRA'!$B$64:$B$113,0),MATCH(AB$1,'REEDS calc-noIRA'!$C$63:$AG$63,0))*SUMIFS('res v com'!$E$3:$E$52,'res v com'!$B$3:$B$52,About!$B$2)*SUMIFS('Urban and Rural'!$C$2:$C$53,'Urban and Rural'!$A$2:$A$53,About!$B$1)</f>
        <v>131.22092225908887</v>
      </c>
      <c r="AC8" s="65">
        <f>INDEX('REEDS calc-noIRA'!$C$64:$AG$113,MATCH(About!$B$2,'REEDS calc-noIRA'!$B$64:$B$113,0),MATCH(AC$1,'REEDS calc-noIRA'!$C$63:$AG$63,0))*SUMIFS('res v com'!$E$3:$E$52,'res v com'!$B$3:$B$52,About!$B$2)*SUMIFS('Urban and Rural'!$C$2:$C$53,'Urban and Rural'!$A$2:$A$53,About!$B$1)</f>
        <v>138.30595832306139</v>
      </c>
      <c r="AD8" s="65">
        <f>INDEX('REEDS calc-noIRA'!$C$64:$AG$113,MATCH(About!$B$2,'REEDS calc-noIRA'!$B$64:$B$113,0),MATCH(AD$1,'REEDS calc-noIRA'!$C$63:$AG$63,0))*SUMIFS('res v com'!$E$3:$E$52,'res v com'!$B$3:$B$52,About!$B$2)*SUMIFS('Urban and Rural'!$C$2:$C$53,'Urban and Rural'!$A$2:$A$53,About!$B$1)</f>
        <v>145.39099438703389</v>
      </c>
      <c r="AE8" s="65">
        <f>INDEX('REEDS calc-noIRA'!$C$64:$AG$113,MATCH(About!$B$2,'REEDS calc-noIRA'!$B$64:$B$113,0),MATCH(AE$1,'REEDS calc-noIRA'!$C$63:$AG$63,0))*SUMIFS('res v com'!$E$3:$E$52,'res v com'!$B$3:$B$52,About!$B$2)*SUMIFS('Urban and Rural'!$C$2:$C$53,'Urban and Rural'!$A$2:$A$53,About!$B$1)</f>
        <v>152.15169004115972</v>
      </c>
      <c r="AF8" s="65">
        <f>INDEX('REEDS calc-noIRA'!$C$64:$AG$113,MATCH(About!$B$2,'REEDS calc-noIRA'!$B$64:$B$113,0),MATCH(AF$1,'REEDS calc-noIRA'!$C$63:$AG$63,0))*SUMIFS('res v com'!$E$3:$E$52,'res v com'!$B$3:$B$52,About!$B$2)*SUMIFS('Urban and Rural'!$C$2:$C$53,'Urban and Rural'!$A$2:$A$53,About!$B$1)</f>
        <v>158.91238569528556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25.473135200953884</v>
      </c>
      <c r="C8" s="65">
        <f>INDEX('REEDS calc-noIRA'!$C$64:$AG$113,MATCH(About!$B$2,'REEDS calc-noIRA'!$B$64:$B$113,0),MATCH(C$1,'REEDS calc-noIRA'!$C$63:$AG$63,0))*SUMIFS('res v com'!$E$3:$E$52,'res v com'!$B$3:$B$52,About!$B$2)*SUMIFS('Urban and Rural'!$B$2:$B$53,'Urban and Rural'!$A$2:$A$53,About!$B$1)</f>
        <v>25.473135200953884</v>
      </c>
      <c r="D8" s="65">
        <f>INDEX('REEDS calc-noIRA'!$C$64:$AG$113,MATCH(About!$B$2,'REEDS calc-noIRA'!$B$64:$B$113,0),MATCH(D$1,'REEDS calc-noIRA'!$C$63:$AG$63,0))*SUMIFS('res v com'!$E$3:$E$52,'res v com'!$B$3:$B$52,About!$B$2)*SUMIFS('Urban and Rural'!$B$2:$B$53,'Urban and Rural'!$A$2:$A$53,About!$B$1)</f>
        <v>25.473135200953884</v>
      </c>
      <c r="E8" s="65">
        <f>INDEX('REEDS calc-noIRA'!$C$64:$AG$113,MATCH(About!$B$2,'REEDS calc-noIRA'!$B$64:$B$113,0),MATCH(E$1,'REEDS calc-noIRA'!$C$63:$AG$63,0))*SUMIFS('res v com'!$E$3:$E$52,'res v com'!$B$3:$B$52,About!$B$2)*SUMIFS('Urban and Rural'!$B$2:$B$53,'Urban and Rural'!$A$2:$A$53,About!$B$1)</f>
        <v>26.946681754328878</v>
      </c>
      <c r="F8" s="65">
        <f>INDEX('REEDS calc-noIRA'!$C$64:$AG$113,MATCH(About!$B$2,'REEDS calc-noIRA'!$B$64:$B$113,0),MATCH(F$1,'REEDS calc-noIRA'!$C$63:$AG$63,0))*SUMIFS('res v com'!$E$3:$E$52,'res v com'!$B$3:$B$52,About!$B$2)*SUMIFS('Urban and Rural'!$B$2:$B$53,'Urban and Rural'!$A$2:$A$53,About!$B$1)</f>
        <v>28.420228307703873</v>
      </c>
      <c r="G8" s="65">
        <f>INDEX('REEDS calc-noIRA'!$C$64:$AG$113,MATCH(About!$B$2,'REEDS calc-noIRA'!$B$64:$B$113,0),MATCH(G$1,'REEDS calc-noIRA'!$C$63:$AG$63,0))*SUMIFS('res v com'!$E$3:$E$52,'res v com'!$B$3:$B$52,About!$B$2)*SUMIFS('Urban and Rural'!$B$2:$B$53,'Urban and Rural'!$A$2:$A$53,About!$B$1)</f>
        <v>30.995731414037845</v>
      </c>
      <c r="H8" s="65">
        <f>INDEX('REEDS calc-noIRA'!$C$64:$AG$113,MATCH(About!$B$2,'REEDS calc-noIRA'!$B$64:$B$113,0),MATCH(H$1,'REEDS calc-noIRA'!$C$63:$AG$63,0))*SUMIFS('res v com'!$E$3:$E$52,'res v com'!$B$3:$B$52,About!$B$2)*SUMIFS('Urban and Rural'!$B$2:$B$53,'Urban and Rural'!$A$2:$A$53,About!$B$1)</f>
        <v>33.571234520371817</v>
      </c>
      <c r="I8" s="65">
        <f>INDEX('REEDS calc-noIRA'!$C$64:$AG$113,MATCH(About!$B$2,'REEDS calc-noIRA'!$B$64:$B$113,0),MATCH(I$1,'REEDS calc-noIRA'!$C$63:$AG$63,0))*SUMIFS('res v com'!$E$3:$E$52,'res v com'!$B$3:$B$52,About!$B$2)*SUMIFS('Urban and Rural'!$B$2:$B$53,'Urban and Rural'!$A$2:$A$53,About!$B$1)</f>
        <v>37.658724524951445</v>
      </c>
      <c r="J8" s="65">
        <f>INDEX('REEDS calc-noIRA'!$C$64:$AG$113,MATCH(About!$B$2,'REEDS calc-noIRA'!$B$64:$B$113,0),MATCH(J$1,'REEDS calc-noIRA'!$C$63:$AG$63,0))*SUMIFS('res v com'!$E$3:$E$52,'res v com'!$B$3:$B$52,About!$B$2)*SUMIFS('Urban and Rural'!$B$2:$B$53,'Urban and Rural'!$A$2:$A$53,About!$B$1)</f>
        <v>41.746214529531073</v>
      </c>
      <c r="K8" s="65">
        <f>INDEX('REEDS calc-noIRA'!$C$64:$AG$113,MATCH(About!$B$2,'REEDS calc-noIRA'!$B$64:$B$113,0),MATCH(K$1,'REEDS calc-noIRA'!$C$63:$AG$63,0))*SUMIFS('res v com'!$E$3:$E$52,'res v com'!$B$3:$B$52,About!$B$2)*SUMIFS('Urban and Rural'!$B$2:$B$53,'Urban and Rural'!$A$2:$A$53,About!$B$1)</f>
        <v>48.460461433605353</v>
      </c>
      <c r="L8" s="65">
        <f>INDEX('REEDS calc-noIRA'!$C$64:$AG$113,MATCH(About!$B$2,'REEDS calc-noIRA'!$B$64:$B$113,0),MATCH(L$1,'REEDS calc-noIRA'!$C$63:$AG$63,0))*SUMIFS('res v com'!$E$3:$E$52,'res v com'!$B$3:$B$52,About!$B$2)*SUMIFS('Urban and Rural'!$B$2:$B$53,'Urban and Rural'!$A$2:$A$53,About!$B$1)</f>
        <v>55.174708337679633</v>
      </c>
      <c r="M8" s="65">
        <f>INDEX('REEDS calc-noIRA'!$C$64:$AG$113,MATCH(About!$B$2,'REEDS calc-noIRA'!$B$64:$B$113,0),MATCH(M$1,'REEDS calc-noIRA'!$C$63:$AG$63,0))*SUMIFS('res v com'!$E$3:$E$52,'res v com'!$B$3:$B$52,About!$B$2)*SUMIFS('Urban and Rural'!$B$2:$B$53,'Urban and Rural'!$A$2:$A$53,About!$B$1)</f>
        <v>63.144673174195312</v>
      </c>
      <c r="N8" s="65">
        <f>INDEX('REEDS calc-noIRA'!$C$64:$AG$113,MATCH(About!$B$2,'REEDS calc-noIRA'!$B$64:$B$113,0),MATCH(N$1,'REEDS calc-noIRA'!$C$63:$AG$63,0))*SUMIFS('res v com'!$E$3:$E$52,'res v com'!$B$3:$B$52,About!$B$2)*SUMIFS('Urban and Rural'!$B$2:$B$53,'Urban and Rural'!$A$2:$A$53,About!$B$1)</f>
        <v>71.114638010710991</v>
      </c>
      <c r="O8" s="65">
        <f>INDEX('REEDS calc-noIRA'!$C$64:$AG$113,MATCH(About!$B$2,'REEDS calc-noIRA'!$B$64:$B$113,0),MATCH(O$1,'REEDS calc-noIRA'!$C$63:$AG$63,0))*SUMIFS('res v com'!$E$3:$E$52,'res v com'!$B$3:$B$52,About!$B$2)*SUMIFS('Urban and Rural'!$B$2:$B$53,'Urban and Rural'!$A$2:$A$53,About!$B$1)</f>
        <v>80.468455262570401</v>
      </c>
      <c r="P8" s="65">
        <f>INDEX('REEDS calc-noIRA'!$C$64:$AG$113,MATCH(About!$B$2,'REEDS calc-noIRA'!$B$64:$B$113,0),MATCH(P$1,'REEDS calc-noIRA'!$C$63:$AG$63,0))*SUMIFS('res v com'!$E$3:$E$52,'res v com'!$B$3:$B$52,About!$B$2)*SUMIFS('Urban and Rural'!$B$2:$B$53,'Urban and Rural'!$A$2:$A$53,About!$B$1)</f>
        <v>89.822272514429827</v>
      </c>
      <c r="Q8" s="65">
        <f>INDEX('REEDS calc-noIRA'!$C$64:$AG$113,MATCH(About!$B$2,'REEDS calc-noIRA'!$B$64:$B$113,0),MATCH(Q$1,'REEDS calc-noIRA'!$C$63:$AG$63,0))*SUMIFS('res v com'!$E$3:$E$52,'res v com'!$B$3:$B$52,About!$B$2)*SUMIFS('Urban and Rural'!$B$2:$B$53,'Urban and Rural'!$A$2:$A$53,About!$B$1)</f>
        <v>100.23960597437728</v>
      </c>
      <c r="R8" s="65">
        <f>INDEX('REEDS calc-noIRA'!$C$64:$AG$113,MATCH(About!$B$2,'REEDS calc-noIRA'!$B$64:$B$113,0),MATCH(R$1,'REEDS calc-noIRA'!$C$63:$AG$63,0))*SUMIFS('res v com'!$E$3:$E$52,'res v com'!$B$3:$B$52,About!$B$2)*SUMIFS('Urban and Rural'!$B$2:$B$53,'Urban and Rural'!$A$2:$A$53,About!$B$1)</f>
        <v>110.65693943432474</v>
      </c>
      <c r="S8" s="65">
        <f>INDEX('REEDS calc-noIRA'!$C$64:$AG$113,MATCH(About!$B$2,'REEDS calc-noIRA'!$B$64:$B$113,0),MATCH(S$1,'REEDS calc-noIRA'!$C$63:$AG$63,0))*SUMIFS('res v com'!$E$3:$E$52,'res v com'!$B$3:$B$52,About!$B$2)*SUMIFS('Urban and Rural'!$B$2:$B$53,'Urban and Rural'!$A$2:$A$53,About!$B$1)</f>
        <v>121.90714703313641</v>
      </c>
      <c r="T8" s="65">
        <f>INDEX('REEDS calc-noIRA'!$C$64:$AG$113,MATCH(About!$B$2,'REEDS calc-noIRA'!$B$64:$B$113,0),MATCH(T$1,'REEDS calc-noIRA'!$C$63:$AG$63,0))*SUMIFS('res v com'!$E$3:$E$52,'res v com'!$B$3:$B$52,About!$B$2)*SUMIFS('Urban and Rural'!$B$2:$B$53,'Urban and Rural'!$A$2:$A$53,About!$B$1)</f>
        <v>133.15735463194807</v>
      </c>
      <c r="U8" s="65">
        <f>INDEX('REEDS calc-noIRA'!$C$64:$AG$113,MATCH(About!$B$2,'REEDS calc-noIRA'!$B$64:$B$113,0),MATCH(U$1,'REEDS calc-noIRA'!$C$63:$AG$63,0))*SUMIFS('res v com'!$E$3:$E$52,'res v com'!$B$3:$B$52,About!$B$2)*SUMIFS('Urban and Rural'!$B$2:$B$53,'Urban and Rural'!$A$2:$A$53,About!$B$1)</f>
        <v>145.15074223159237</v>
      </c>
      <c r="V8" s="65">
        <f>INDEX('REEDS calc-noIRA'!$C$64:$AG$113,MATCH(About!$B$2,'REEDS calc-noIRA'!$B$64:$B$113,0),MATCH(V$1,'REEDS calc-noIRA'!$C$63:$AG$63,0))*SUMIFS('res v com'!$E$3:$E$52,'res v com'!$B$3:$B$52,About!$B$2)*SUMIFS('Urban and Rural'!$B$2:$B$53,'Urban and Rural'!$A$2:$A$53,About!$B$1)</f>
        <v>157.14412983123665</v>
      </c>
      <c r="W8" s="65">
        <f>INDEX('REEDS calc-noIRA'!$C$64:$AG$113,MATCH(About!$B$2,'REEDS calc-noIRA'!$B$64:$B$113,0),MATCH(W$1,'REEDS calc-noIRA'!$C$63:$AG$63,0))*SUMIFS('res v com'!$E$3:$E$52,'res v com'!$B$3:$B$52,About!$B$2)*SUMIFS('Urban and Rural'!$B$2:$B$53,'Urban and Rural'!$A$2:$A$53,About!$B$1)</f>
        <v>169.35534605181456</v>
      </c>
      <c r="X8" s="65">
        <f>INDEX('REEDS calc-noIRA'!$C$64:$AG$113,MATCH(About!$B$2,'REEDS calc-noIRA'!$B$64:$B$113,0),MATCH(X$1,'REEDS calc-noIRA'!$C$63:$AG$63,0))*SUMIFS('res v com'!$E$3:$E$52,'res v com'!$B$3:$B$52,About!$B$2)*SUMIFS('Urban and Rural'!$B$2:$B$53,'Urban and Rural'!$A$2:$A$53,About!$B$1)</f>
        <v>181.56656227239245</v>
      </c>
      <c r="Y8" s="65">
        <f>INDEX('REEDS calc-noIRA'!$C$64:$AG$113,MATCH(About!$B$2,'REEDS calc-noIRA'!$B$64:$B$113,0),MATCH(Y$1,'REEDS calc-noIRA'!$C$63:$AG$63,0))*SUMIFS('res v com'!$E$3:$E$52,'res v com'!$B$3:$B$52,About!$B$2)*SUMIFS('Urban and Rural'!$B$2:$B$53,'Urban and Rural'!$A$2:$A$53,About!$B$1)</f>
        <v>194.48251814893266</v>
      </c>
      <c r="Z8" s="65">
        <f>INDEX('REEDS calc-noIRA'!$C$64:$AG$113,MATCH(About!$B$2,'REEDS calc-noIRA'!$B$64:$B$113,0),MATCH(Z$1,'REEDS calc-noIRA'!$C$63:$AG$63,0))*SUMIFS('res v com'!$E$3:$E$52,'res v com'!$B$3:$B$52,About!$B$2)*SUMIFS('Urban and Rural'!$B$2:$B$53,'Urban and Rural'!$A$2:$A$53,About!$B$1)</f>
        <v>207.39847402547286</v>
      </c>
      <c r="AA8" s="65">
        <f>INDEX('REEDS calc-noIRA'!$C$64:$AG$113,MATCH(About!$B$2,'REEDS calc-noIRA'!$B$64:$B$113,0),MATCH(AA$1,'REEDS calc-noIRA'!$C$63:$AG$63,0))*SUMIFS('res v com'!$E$3:$E$52,'res v com'!$B$3:$B$52,About!$B$2)*SUMIFS('Urban and Rural'!$B$2:$B$53,'Urban and Rural'!$A$2:$A$53,About!$B$1)</f>
        <v>220.3400567985932</v>
      </c>
      <c r="AB8" s="65">
        <f>INDEX('REEDS calc-noIRA'!$C$64:$AG$113,MATCH(About!$B$2,'REEDS calc-noIRA'!$B$64:$B$113,0),MATCH(AB$1,'REEDS calc-noIRA'!$C$63:$AG$63,0))*SUMIFS('res v com'!$E$3:$E$52,'res v com'!$B$3:$B$52,About!$B$2)*SUMIFS('Urban and Rural'!$B$2:$B$53,'Urban and Rural'!$A$2:$A$53,About!$B$1)</f>
        <v>233.28163957171353</v>
      </c>
      <c r="AC8" s="65">
        <f>INDEX('REEDS calc-noIRA'!$C$64:$AG$113,MATCH(About!$B$2,'REEDS calc-noIRA'!$B$64:$B$113,0),MATCH(AC$1,'REEDS calc-noIRA'!$C$63:$AG$63,0))*SUMIFS('res v com'!$E$3:$E$52,'res v com'!$B$3:$B$52,About!$B$2)*SUMIFS('Urban and Rural'!$B$2:$B$53,'Urban and Rural'!$A$2:$A$53,About!$B$1)</f>
        <v>245.87725924099803</v>
      </c>
      <c r="AD8" s="65">
        <f>INDEX('REEDS calc-noIRA'!$C$64:$AG$113,MATCH(About!$B$2,'REEDS calc-noIRA'!$B$64:$B$113,0),MATCH(AD$1,'REEDS calc-noIRA'!$C$63:$AG$63,0))*SUMIFS('res v com'!$E$3:$E$52,'res v com'!$B$3:$B$52,About!$B$2)*SUMIFS('Urban and Rural'!$B$2:$B$53,'Urban and Rural'!$A$2:$A$53,About!$B$1)</f>
        <v>258.47287891028247</v>
      </c>
      <c r="AE8" s="65">
        <f>INDEX('REEDS calc-noIRA'!$C$64:$AG$113,MATCH(About!$B$2,'REEDS calc-noIRA'!$B$64:$B$113,0),MATCH(AE$1,'REEDS calc-noIRA'!$C$63:$AG$63,0))*SUMIFS('res v com'!$E$3:$E$52,'res v com'!$B$3:$B$52,About!$B$2)*SUMIFS('Urban and Rural'!$B$2:$B$53,'Urban and Rural'!$A$2:$A$53,About!$B$1)</f>
        <v>270.49189340650622</v>
      </c>
      <c r="AF8" s="65">
        <f>INDEX('REEDS calc-noIRA'!$C$64:$AG$113,MATCH(About!$B$2,'REEDS calc-noIRA'!$B$64:$B$113,0),MATCH(AF$1,'REEDS calc-noIRA'!$C$63:$AG$63,0))*SUMIFS('res v com'!$E$3:$E$52,'res v com'!$B$3:$B$52,About!$B$2)*SUMIFS('Urban and Rural'!$B$2:$B$53,'Urban and Rural'!$A$2:$A$53,About!$B$1)</f>
        <v>282.51090790272991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50.561862612145845</v>
      </c>
      <c r="C8" s="65">
        <f>INDEX('REEDS calc-noIRA'!$C$64:$AG$113,MATCH(About!$B$2,'REEDS calc-noIRA'!$B$64:$B$113,0),MATCH(C$1,'REEDS calc-noIRA'!$C$63:$AG$63,0))*SUMIFS('res v com'!$F$3:$F$52,'res v com'!$B$3:$B$52,About!$B$2)</f>
        <v>50.561862612145845</v>
      </c>
      <c r="D8" s="65">
        <f>INDEX('REEDS calc-noIRA'!$C$64:$AG$113,MATCH(About!$B$2,'REEDS calc-noIRA'!$B$64:$B$113,0),MATCH(D$1,'REEDS calc-noIRA'!$C$63:$AG$63,0))*SUMIFS('res v com'!$F$3:$F$52,'res v com'!$B$3:$B$52,About!$B$2)</f>
        <v>50.561862612145845</v>
      </c>
      <c r="E8" s="65">
        <f>INDEX('REEDS calc-noIRA'!$C$64:$AG$113,MATCH(About!$B$2,'REEDS calc-noIRA'!$B$64:$B$113,0),MATCH(E$1,'REEDS calc-noIRA'!$C$63:$AG$63,0))*SUMIFS('res v com'!$F$3:$F$52,'res v com'!$B$3:$B$52,About!$B$2)</f>
        <v>53.486718849769765</v>
      </c>
      <c r="F8" s="65">
        <f>INDEX('REEDS calc-noIRA'!$C$64:$AG$113,MATCH(About!$B$2,'REEDS calc-noIRA'!$B$64:$B$113,0),MATCH(F$1,'REEDS calc-noIRA'!$C$63:$AG$63,0))*SUMIFS('res v com'!$F$3:$F$52,'res v com'!$B$3:$B$52,About!$B$2)</f>
        <v>56.411575087393686</v>
      </c>
      <c r="G8" s="65">
        <f>INDEX('REEDS calc-noIRA'!$C$64:$AG$113,MATCH(About!$B$2,'REEDS calc-noIRA'!$B$64:$B$113,0),MATCH(G$1,'REEDS calc-noIRA'!$C$63:$AG$63,0))*SUMIFS('res v com'!$F$3:$F$52,'res v com'!$B$3:$B$52,About!$B$2)</f>
        <v>61.52371512011085</v>
      </c>
      <c r="H8" s="65">
        <f>INDEX('REEDS calc-noIRA'!$C$64:$AG$113,MATCH(About!$B$2,'REEDS calc-noIRA'!$B$64:$B$113,0),MATCH(H$1,'REEDS calc-noIRA'!$C$63:$AG$63,0))*SUMIFS('res v com'!$F$3:$F$52,'res v com'!$B$3:$B$52,About!$B$2)</f>
        <v>66.635855152828015</v>
      </c>
      <c r="I8" s="65">
        <f>INDEX('REEDS calc-noIRA'!$C$64:$AG$113,MATCH(About!$B$2,'REEDS calc-noIRA'!$B$64:$B$113,0),MATCH(I$1,'REEDS calc-noIRA'!$C$63:$AG$63,0))*SUMIFS('res v com'!$F$3:$F$52,'res v com'!$B$3:$B$52,About!$B$2)</f>
        <v>74.749152020672355</v>
      </c>
      <c r="J8" s="65">
        <f>INDEX('REEDS calc-noIRA'!$C$64:$AG$113,MATCH(About!$B$2,'REEDS calc-noIRA'!$B$64:$B$113,0),MATCH(J$1,'REEDS calc-noIRA'!$C$63:$AG$63,0))*SUMIFS('res v com'!$F$3:$F$52,'res v com'!$B$3:$B$52,About!$B$2)</f>
        <v>82.862448888516695</v>
      </c>
      <c r="K8" s="65">
        <f>INDEX('REEDS calc-noIRA'!$C$64:$AG$113,MATCH(About!$B$2,'REEDS calc-noIRA'!$B$64:$B$113,0),MATCH(K$1,'REEDS calc-noIRA'!$C$63:$AG$63,0))*SUMIFS('res v com'!$F$3:$F$52,'res v com'!$B$3:$B$52,About!$B$2)</f>
        <v>96.189619919082133</v>
      </c>
      <c r="L8" s="65">
        <f>INDEX('REEDS calc-noIRA'!$C$64:$AG$113,MATCH(About!$B$2,'REEDS calc-noIRA'!$B$64:$B$113,0),MATCH(L$1,'REEDS calc-noIRA'!$C$63:$AG$63,0))*SUMIFS('res v com'!$F$3:$F$52,'res v com'!$B$3:$B$52,About!$B$2)</f>
        <v>109.51679094964757</v>
      </c>
      <c r="M8" s="65">
        <f>INDEX('REEDS calc-noIRA'!$C$64:$AG$113,MATCH(About!$B$2,'REEDS calc-noIRA'!$B$64:$B$113,0),MATCH(M$1,'REEDS calc-noIRA'!$C$63:$AG$63,0))*SUMIFS('res v com'!$F$3:$F$52,'res v com'!$B$3:$B$52,About!$B$2)</f>
        <v>125.33644816531881</v>
      </c>
      <c r="N8" s="65">
        <f>INDEX('REEDS calc-noIRA'!$C$64:$AG$113,MATCH(About!$B$2,'REEDS calc-noIRA'!$B$64:$B$113,0),MATCH(N$1,'REEDS calc-noIRA'!$C$63:$AG$63,0))*SUMIFS('res v com'!$F$3:$F$52,'res v com'!$B$3:$B$52,About!$B$2)</f>
        <v>141.15610538099006</v>
      </c>
      <c r="O8" s="65">
        <f>INDEX('REEDS calc-noIRA'!$C$64:$AG$113,MATCH(About!$B$2,'REEDS calc-noIRA'!$B$64:$B$113,0),MATCH(O$1,'REEDS calc-noIRA'!$C$63:$AG$63,0))*SUMIFS('res v com'!$F$3:$F$52,'res v com'!$B$3:$B$52,About!$B$2)</f>
        <v>159.72258410677819</v>
      </c>
      <c r="P8" s="65">
        <f>INDEX('REEDS calc-noIRA'!$C$64:$AG$113,MATCH(About!$B$2,'REEDS calc-noIRA'!$B$64:$B$113,0),MATCH(P$1,'REEDS calc-noIRA'!$C$63:$AG$63,0))*SUMIFS('res v com'!$F$3:$F$52,'res v com'!$B$3:$B$52,About!$B$2)</f>
        <v>178.28906283256634</v>
      </c>
      <c r="Q8" s="65">
        <f>INDEX('REEDS calc-noIRA'!$C$64:$AG$113,MATCH(About!$B$2,'REEDS calc-noIRA'!$B$64:$B$113,0),MATCH(Q$1,'REEDS calc-noIRA'!$C$63:$AG$63,0))*SUMIFS('res v com'!$F$3:$F$52,'res v com'!$B$3:$B$52,About!$B$2)</f>
        <v>198.96652475594394</v>
      </c>
      <c r="R8" s="65">
        <f>INDEX('REEDS calc-noIRA'!$C$64:$AG$113,MATCH(About!$B$2,'REEDS calc-noIRA'!$B$64:$B$113,0),MATCH(R$1,'REEDS calc-noIRA'!$C$63:$AG$63,0))*SUMIFS('res v com'!$F$3:$F$52,'res v com'!$B$3:$B$52,About!$B$2)</f>
        <v>219.64398667932153</v>
      </c>
      <c r="S8" s="65">
        <f>INDEX('REEDS calc-noIRA'!$C$64:$AG$113,MATCH(About!$B$2,'REEDS calc-noIRA'!$B$64:$B$113,0),MATCH(S$1,'REEDS calc-noIRA'!$C$63:$AG$63,0))*SUMIFS('res v com'!$F$3:$F$52,'res v com'!$B$3:$B$52,About!$B$2)</f>
        <v>241.97462821526929</v>
      </c>
      <c r="T8" s="65">
        <f>INDEX('REEDS calc-noIRA'!$C$64:$AG$113,MATCH(About!$B$2,'REEDS calc-noIRA'!$B$64:$B$113,0),MATCH(T$1,'REEDS calc-noIRA'!$C$63:$AG$63,0))*SUMIFS('res v com'!$F$3:$F$52,'res v com'!$B$3:$B$52,About!$B$2)</f>
        <v>264.30526975121705</v>
      </c>
      <c r="U8" s="65">
        <f>INDEX('REEDS calc-noIRA'!$C$64:$AG$113,MATCH(About!$B$2,'REEDS calc-noIRA'!$B$64:$B$113,0),MATCH(U$1,'REEDS calc-noIRA'!$C$63:$AG$63,0))*SUMIFS('res v com'!$F$3:$F$52,'res v com'!$B$3:$B$52,About!$B$2)</f>
        <v>288.11105617222745</v>
      </c>
      <c r="V8" s="65">
        <f>INDEX('REEDS calc-noIRA'!$C$64:$AG$113,MATCH(About!$B$2,'REEDS calc-noIRA'!$B$64:$B$113,0),MATCH(V$1,'REEDS calc-noIRA'!$C$63:$AG$63,0))*SUMIFS('res v com'!$F$3:$F$52,'res v com'!$B$3:$B$52,About!$B$2)</f>
        <v>311.91684259323773</v>
      </c>
      <c r="W8" s="65">
        <f>INDEX('REEDS calc-noIRA'!$C$64:$AG$113,MATCH(About!$B$2,'REEDS calc-noIRA'!$B$64:$B$113,0),MATCH(W$1,'REEDS calc-noIRA'!$C$63:$AG$63,0))*SUMIFS('res v com'!$F$3:$F$52,'res v com'!$B$3:$B$52,About!$B$2)</f>
        <v>336.15499906676627</v>
      </c>
      <c r="X8" s="65">
        <f>INDEX('REEDS calc-noIRA'!$C$64:$AG$113,MATCH(About!$B$2,'REEDS calc-noIRA'!$B$64:$B$113,0),MATCH(X$1,'REEDS calc-noIRA'!$C$63:$AG$63,0))*SUMIFS('res v com'!$F$3:$F$52,'res v com'!$B$3:$B$52,About!$B$2)</f>
        <v>360.39315554029469</v>
      </c>
      <c r="Y8" s="65">
        <f>INDEX('REEDS calc-noIRA'!$C$64:$AG$113,MATCH(About!$B$2,'REEDS calc-noIRA'!$B$64:$B$113,0),MATCH(Y$1,'REEDS calc-noIRA'!$C$63:$AG$63,0))*SUMIFS('res v com'!$F$3:$F$52,'res v com'!$B$3:$B$52,About!$B$2)</f>
        <v>386.03015630138316</v>
      </c>
      <c r="Z8" s="65">
        <f>INDEX('REEDS calc-noIRA'!$C$64:$AG$113,MATCH(About!$B$2,'REEDS calc-noIRA'!$B$64:$B$113,0),MATCH(Z$1,'REEDS calc-noIRA'!$C$63:$AG$63,0))*SUMIFS('res v com'!$F$3:$F$52,'res v com'!$B$3:$B$52,About!$B$2)</f>
        <v>411.66715706247157</v>
      </c>
      <c r="AA8" s="65">
        <f>INDEX('REEDS calc-noIRA'!$C$64:$AG$113,MATCH(About!$B$2,'REEDS calc-noIRA'!$B$64:$B$113,0),MATCH(AA$1,'REEDS calc-noIRA'!$C$63:$AG$63,0))*SUMIFS('res v com'!$F$3:$F$52,'res v com'!$B$3:$B$52,About!$B$2)</f>
        <v>437.35502488856156</v>
      </c>
      <c r="AB8" s="65">
        <f>INDEX('REEDS calc-noIRA'!$C$64:$AG$113,MATCH(About!$B$2,'REEDS calc-noIRA'!$B$64:$B$113,0),MATCH(AB$1,'REEDS calc-noIRA'!$C$63:$AG$63,0))*SUMIFS('res v com'!$F$3:$F$52,'res v com'!$B$3:$B$52,About!$B$2)</f>
        <v>463.0428927146516</v>
      </c>
      <c r="AC8" s="65">
        <f>INDEX('REEDS calc-noIRA'!$C$64:$AG$113,MATCH(About!$B$2,'REEDS calc-noIRA'!$B$64:$B$113,0),MATCH(AC$1,'REEDS calc-noIRA'!$C$63:$AG$63,0))*SUMIFS('res v com'!$F$3:$F$52,'res v com'!$B$3:$B$52,About!$B$2)</f>
        <v>488.04405516321253</v>
      </c>
      <c r="AD8" s="65">
        <f>INDEX('REEDS calc-noIRA'!$C$64:$AG$113,MATCH(About!$B$2,'REEDS calc-noIRA'!$B$64:$B$113,0),MATCH(AD$1,'REEDS calc-noIRA'!$C$63:$AG$63,0))*SUMIFS('res v com'!$F$3:$F$52,'res v com'!$B$3:$B$52,About!$B$2)</f>
        <v>513.04521761177341</v>
      </c>
      <c r="AE8" s="65">
        <f>INDEX('REEDS calc-noIRA'!$C$64:$AG$113,MATCH(About!$B$2,'REEDS calc-noIRA'!$B$64:$B$113,0),MATCH(AE$1,'REEDS calc-noIRA'!$C$63:$AG$63,0))*SUMIFS('res v com'!$F$3:$F$52,'res v com'!$B$3:$B$52,About!$B$2)</f>
        <v>536.9018710977839</v>
      </c>
      <c r="AF8" s="65">
        <f>INDEX('REEDS calc-noIRA'!$C$64:$AG$113,MATCH(About!$B$2,'REEDS calc-noIRA'!$B$64:$B$113,0),MATCH(AF$1,'REEDS calc-noIRA'!$C$63:$AG$63,0))*SUMIFS('res v com'!$F$3:$F$52,'res v com'!$B$3:$B$52,About!$B$2)</f>
        <v>560.75852458379438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-1.3505374497891189</v>
      </c>
      <c r="E8" s="74">
        <f>'DESC-urban-residential'!F8-'BDESC-urban-residential'!F8</f>
        <v>-2.7010748995782414</v>
      </c>
      <c r="F8" s="74">
        <f>'DESC-urban-residential'!G8-'BDESC-urban-residential'!G8</f>
        <v>-4.452673280850977</v>
      </c>
      <c r="G8" s="74">
        <f>'DESC-urban-residential'!H8-'BDESC-urban-residential'!H8</f>
        <v>-6.2042716621237091</v>
      </c>
      <c r="H8" s="74">
        <f>'DESC-urban-residential'!I8-'BDESC-urban-residential'!I8</f>
        <v>-9.5447376313835974</v>
      </c>
      <c r="I8" s="74">
        <f>'DESC-urban-residential'!J8-'BDESC-urban-residential'!J8</f>
        <v>-12.885203600643507</v>
      </c>
      <c r="J8" s="74">
        <f>'DESC-urban-residential'!K8-'BDESC-urban-residential'!K8</f>
        <v>-18.546185055262036</v>
      </c>
      <c r="K8" s="74">
        <f>'DESC-urban-residential'!L8-'BDESC-urban-residential'!L8</f>
        <v>-24.207166509880551</v>
      </c>
      <c r="L8" s="74">
        <f>'DESC-urban-residential'!M8-'BDESC-urban-residential'!M8</f>
        <v>-30.966260482970746</v>
      </c>
      <c r="M8" s="74">
        <f>'DESC-urban-residential'!N8-'BDESC-urban-residential'!N8</f>
        <v>-37.72535445606097</v>
      </c>
      <c r="N8" s="74">
        <f>'DESC-urban-residential'!O8-'BDESC-urban-residential'!O8</f>
        <v>-44.636928463804622</v>
      </c>
      <c r="O8" s="74">
        <f>'DESC-urban-residential'!P8-'BDESC-urban-residential'!P8</f>
        <v>-51.548502471548247</v>
      </c>
      <c r="P8" s="74">
        <f>'DESC-urban-residential'!Q8-'BDESC-urban-residential'!Q8</f>
        <v>-56.071649717995271</v>
      </c>
      <c r="Q8" s="74">
        <f>'DESC-urban-residential'!R8-'BDESC-urban-residential'!R8</f>
        <v>-60.594796964442324</v>
      </c>
      <c r="R8" s="74">
        <f>'DESC-urban-residential'!S8-'BDESC-urban-residential'!S8</f>
        <v>-65.074378486702571</v>
      </c>
      <c r="S8" s="74">
        <f>'DESC-urban-residential'!T8-'BDESC-urban-residential'!T8</f>
        <v>-69.553960008962861</v>
      </c>
      <c r="T8" s="74">
        <f>'DESC-urban-residential'!U8-'BDESC-urban-residential'!U8</f>
        <v>-74.00919597947177</v>
      </c>
      <c r="U8" s="74">
        <f>'DESC-urban-residential'!V8-'BDESC-urban-residential'!V8</f>
        <v>-78.46443194998065</v>
      </c>
      <c r="V8" s="74">
        <f>'DESC-urban-residential'!W8-'BDESC-urban-residential'!W8</f>
        <v>-83.392484162398659</v>
      </c>
      <c r="W8" s="74">
        <f>'DESC-urban-residential'!X8-'BDESC-urban-residential'!X8</f>
        <v>-88.320536374816754</v>
      </c>
      <c r="X8" s="74">
        <f>'DESC-urban-residential'!Y8-'BDESC-urban-residential'!Y8</f>
        <v>-93.051261483565128</v>
      </c>
      <c r="Y8" s="74">
        <f>'DESC-urban-residential'!Z8-'BDESC-urban-residential'!Z8</f>
        <v>-97.781986592313501</v>
      </c>
      <c r="Z8" s="74">
        <f>'DESC-urban-residential'!AA8-'BDESC-urban-residential'!AA8</f>
        <v>-100.24601269852258</v>
      </c>
      <c r="AA8" s="74">
        <f>'DESC-urban-residential'!AB8-'BDESC-urban-residential'!AB8</f>
        <v>-102.71003880473165</v>
      </c>
      <c r="AB8" s="74">
        <f>'DESC-urban-residential'!AC8-'BDESC-urban-residential'!AC8</f>
        <v>-100.99559942350052</v>
      </c>
      <c r="AC8" s="74">
        <f>'DESC-urban-residential'!AD8-'BDESC-urban-residential'!AD8</f>
        <v>-99.281160042269391</v>
      </c>
      <c r="AD8" s="74">
        <f>'DESC-urban-residential'!AE8-'BDESC-urban-residential'!AE8</f>
        <v>-97.227164281348394</v>
      </c>
      <c r="AE8" s="74">
        <f>'DESC-urban-residential'!AF8-'BDESC-urban-residential'!AF8</f>
        <v>-95.173168520427453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-0.75967731550637829</v>
      </c>
      <c r="E8" s="74">
        <f>'DESC-rural-residential'!F8-'BDESC-rural-residential'!F8</f>
        <v>-1.5193546310127584</v>
      </c>
      <c r="F8" s="74">
        <f>'DESC-rural-residential'!G8-'BDESC-rural-residential'!G8</f>
        <v>-2.5046287204786708</v>
      </c>
      <c r="G8" s="74">
        <f>'DESC-rural-residential'!H8-'BDESC-rural-residential'!H8</f>
        <v>-3.4899028099445815</v>
      </c>
      <c r="H8" s="74">
        <f>'DESC-rural-residential'!I8-'BDESC-rural-residential'!I8</f>
        <v>-5.3689149176532744</v>
      </c>
      <c r="I8" s="74">
        <f>'DESC-rural-residential'!J8-'BDESC-rural-residential'!J8</f>
        <v>-7.2479270253619745</v>
      </c>
      <c r="J8" s="74">
        <f>'DESC-rural-residential'!K8-'BDESC-rural-residential'!K8</f>
        <v>-10.432229093584894</v>
      </c>
      <c r="K8" s="74">
        <f>'DESC-rural-residential'!L8-'BDESC-rural-residential'!L8</f>
        <v>-13.616531161807806</v>
      </c>
      <c r="L8" s="74">
        <f>'DESC-rural-residential'!M8-'BDESC-rural-residential'!M8</f>
        <v>-17.418521521671039</v>
      </c>
      <c r="M8" s="74">
        <f>'DESC-rural-residential'!N8-'BDESC-rural-residential'!N8</f>
        <v>-21.2205118815343</v>
      </c>
      <c r="N8" s="74">
        <f>'DESC-rural-residential'!O8-'BDESC-rural-residential'!O8</f>
        <v>-25.108272260890097</v>
      </c>
      <c r="O8" s="74">
        <f>'DESC-rural-residential'!P8-'BDESC-rural-residential'!P8</f>
        <v>-28.996032640245886</v>
      </c>
      <c r="P8" s="74">
        <f>'DESC-rural-residential'!Q8-'BDESC-rural-residential'!Q8</f>
        <v>-31.540302966372337</v>
      </c>
      <c r="Q8" s="74">
        <f>'DESC-rural-residential'!R8-'BDESC-rural-residential'!R8</f>
        <v>-34.084573292498803</v>
      </c>
      <c r="R8" s="74">
        <f>'DESC-rural-residential'!S8-'BDESC-rural-residential'!S8</f>
        <v>-36.604337898770197</v>
      </c>
      <c r="S8" s="74">
        <f>'DESC-rural-residential'!T8-'BDESC-rural-residential'!T8</f>
        <v>-39.124102505041606</v>
      </c>
      <c r="T8" s="74">
        <f>'DESC-rural-residential'!U8-'BDESC-rural-residential'!U8</f>
        <v>-41.630172738452885</v>
      </c>
      <c r="U8" s="74">
        <f>'DESC-rural-residential'!V8-'BDESC-rural-residential'!V8</f>
        <v>-44.136242971864093</v>
      </c>
      <c r="V8" s="74">
        <f>'DESC-rural-residential'!W8-'BDESC-rural-residential'!W8</f>
        <v>-46.908272341349232</v>
      </c>
      <c r="W8" s="74">
        <f>'DESC-rural-residential'!X8-'BDESC-rural-residential'!X8</f>
        <v>-49.680301710834414</v>
      </c>
      <c r="X8" s="74">
        <f>'DESC-rural-residential'!Y8-'BDESC-rural-residential'!Y8</f>
        <v>-52.341334584505404</v>
      </c>
      <c r="Y8" s="74">
        <f>'DESC-rural-residential'!Z8-'BDESC-rural-residential'!Z8</f>
        <v>-55.002367458176337</v>
      </c>
      <c r="Z8" s="74">
        <f>'DESC-rural-residential'!AA8-'BDESC-rural-residential'!AA8</f>
        <v>-56.388382142918957</v>
      </c>
      <c r="AA8" s="74">
        <f>'DESC-rural-residential'!AB8-'BDESC-rural-residential'!AB8</f>
        <v>-57.774396827661548</v>
      </c>
      <c r="AB8" s="74">
        <f>'DESC-rural-residential'!AC8-'BDESC-rural-residential'!AC8</f>
        <v>-56.810024675719035</v>
      </c>
      <c r="AC8" s="74">
        <f>'DESC-rural-residential'!AD8-'BDESC-rural-residential'!AD8</f>
        <v>-55.845652523776522</v>
      </c>
      <c r="AD8" s="74">
        <f>'DESC-rural-residential'!AE8-'BDESC-rural-residential'!AE8</f>
        <v>-54.690279908258475</v>
      </c>
      <c r="AE8" s="74">
        <f>'DESC-rural-residential'!AF8-'BDESC-rural-residential'!AF8</f>
        <v>-53.534907292740456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-2.6806943256139988</v>
      </c>
      <c r="E8" s="74">
        <f>'DESC-commercial'!F8-'BDESC-commercial'!F8</f>
        <v>-5.3613886512280047</v>
      </c>
      <c r="F8" s="74">
        <f>'DESC-commercial'!G8-'BDESC-commercial'!G8</f>
        <v>-8.8381525441253501</v>
      </c>
      <c r="G8" s="74">
        <f>'DESC-commercial'!H8-'BDESC-commercial'!H8</f>
        <v>-12.314916437022703</v>
      </c>
      <c r="H8" s="74">
        <f>'DESC-commercial'!I8-'BDESC-commercial'!I8</f>
        <v>-18.945438360054098</v>
      </c>
      <c r="I8" s="74">
        <f>'DESC-commercial'!J8-'BDESC-commercial'!J8</f>
        <v>-25.575960283085507</v>
      </c>
      <c r="J8" s="74">
        <f>'DESC-commercial'!K8-'BDESC-commercial'!K8</f>
        <v>-36.812494942062585</v>
      </c>
      <c r="K8" s="74">
        <f>'DESC-commercial'!L8-'BDESC-commercial'!L8</f>
        <v>-48.049029601039649</v>
      </c>
      <c r="L8" s="74">
        <f>'DESC-commercial'!M8-'BDESC-commercial'!M8</f>
        <v>-61.465217995359183</v>
      </c>
      <c r="M8" s="74">
        <f>'DESC-commercial'!N8-'BDESC-commercial'!N8</f>
        <v>-74.881406389678745</v>
      </c>
      <c r="N8" s="74">
        <f>'DESC-commercial'!O8-'BDESC-commercial'!O8</f>
        <v>-88.600253820760798</v>
      </c>
      <c r="O8" s="74">
        <f>'DESC-commercial'!P8-'BDESC-commercial'!P8</f>
        <v>-102.31910125184288</v>
      </c>
      <c r="P8" s="74">
        <f>'DESC-commercial'!Q8-'BDESC-commercial'!Q8</f>
        <v>-111.29713822472385</v>
      </c>
      <c r="Q8" s="74">
        <f>'DESC-commercial'!R8-'BDESC-commercial'!R8</f>
        <v>-120.27517519760488</v>
      </c>
      <c r="R8" s="74">
        <f>'DESC-commercial'!S8-'BDESC-commercial'!S8</f>
        <v>-129.1667381599822</v>
      </c>
      <c r="S8" s="74">
        <f>'DESC-commercial'!T8-'BDESC-commercial'!T8</f>
        <v>-138.05830112235952</v>
      </c>
      <c r="T8" s="74">
        <f>'DESC-commercial'!U8-'BDESC-commercial'!U8</f>
        <v>-146.90154037298481</v>
      </c>
      <c r="U8" s="74">
        <f>'DESC-commercial'!V8-'BDESC-commercial'!V8</f>
        <v>-155.7447796236101</v>
      </c>
      <c r="V8" s="74">
        <f>'DESC-commercial'!W8-'BDESC-commercial'!W8</f>
        <v>-165.52651622352539</v>
      </c>
      <c r="W8" s="74">
        <f>'DESC-commercial'!X8-'BDESC-commercial'!X8</f>
        <v>-175.3082528234408</v>
      </c>
      <c r="X8" s="74">
        <f>'DESC-commercial'!Y8-'BDESC-commercial'!Y8</f>
        <v>-184.69831302283899</v>
      </c>
      <c r="Y8" s="74">
        <f>'DESC-commercial'!Z8-'BDESC-commercial'!Z8</f>
        <v>-194.08837322223701</v>
      </c>
      <c r="Z8" s="74">
        <f>'DESC-commercial'!AA8-'BDESC-commercial'!AA8</f>
        <v>-198.97924152219485</v>
      </c>
      <c r="AA8" s="74">
        <f>'DESC-commercial'!AB8-'BDESC-commercial'!AB8</f>
        <v>-203.87010982215264</v>
      </c>
      <c r="AB8" s="74">
        <f>'DESC-commercial'!AC8-'BDESC-commercial'!AC8</f>
        <v>-200.46710317350835</v>
      </c>
      <c r="AC8" s="74">
        <f>'DESC-commercial'!AD8-'BDESC-commercial'!AD8</f>
        <v>-197.06409652486411</v>
      </c>
      <c r="AD8" s="74">
        <f>'DESC-commercial'!AE8-'BDESC-commercial'!AE8</f>
        <v>-192.98710126494302</v>
      </c>
      <c r="AE8" s="74">
        <f>'DESC-commercial'!AF8-'BDESC-commercial'!AF8</f>
        <v>-188.91010600502204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2025-01-29T23:36:07Z</dcterms:modified>
</cp:coreProperties>
</file>