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A\bldgs\SYDEC\"/>
    </mc:Choice>
  </mc:AlternateContent>
  <xr:revisionPtr revIDLastSave="0" documentId="8_{D06F32BA-FF16-4CE2-9FDD-9866F5D20A2A}"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<sst xmlns="http://schemas.openxmlformats.org/spreadsheetml/2006/main" count="194484" uniqueCount="2015">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</sst>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131</v>
      </c>
      <c r="C1" s="30">
        <v>46241</v>
      </c>
    </row>
    <row r="2" spans="1:3" x14ac:dyDescent="0.45">
      <c r="A2" s="3" t="s">
        <v>2</v>
      </c>
      <c r="B2" s="4" t="str">
        <f>IFERROR(INDEX(Geography!B:B, MATCH($B$1, Geography!C:C, 0)), "")</f>
        <v>IA</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Iowa</v>
      </c>
    </row>
    <row r="311" spans="1:31" x14ac:dyDescent="0.45">
      <c r="A311" t="s">
        <v>1971</v>
      </c>
      <c r="B311" t="str">
        <f>About!$B$2</f>
        <v>IA</v>
      </c>
    </row>
    <row r="312" spans="1:31" x14ac:dyDescent="0.45">
      <c r="A312" t="s">
        <v>1972</v>
      </c>
      <c r="B312">
        <f>MATCH($B$311, $A$38:$A$85, 0)</f>
        <v>13</v>
      </c>
    </row>
    <row r="313" spans="1:31" x14ac:dyDescent="0.45">
      <c r="A313" t="s">
        <v>1973</v>
      </c>
      <c r="B313" s="24">
        <f>INDEX(Census_2020_Urban_Rural!$F$2:$F$57, MATCH($B$311, Census_2020_Urban_Rural!$B$2:$B$57, 0))</f>
        <v>63.153541173450463</v>
      </c>
    </row>
    <row r="314" spans="1:31" x14ac:dyDescent="0.45">
      <c r="A314" t="s">
        <v>1974</v>
      </c>
      <c r="B314" s="18">
        <f>$B$313 * $B$13</f>
        <v>0.63153541173450467</v>
      </c>
    </row>
    <row r="315" spans="1:31" x14ac:dyDescent="0.45">
      <c r="A315" t="s">
        <v>1975</v>
      </c>
      <c r="B315" s="22">
        <f>INDEX($K$38:$K$85, $B$312)</f>
        <v>117.11082784138172</v>
      </c>
    </row>
    <row r="316" spans="1:31" x14ac:dyDescent="0.45">
      <c r="A316" t="s">
        <v>1976</v>
      </c>
      <c r="B316" s="22">
        <f>INDEX($Q$38:$Q$85, $B$312)</f>
        <v>151.29266494010486</v>
      </c>
    </row>
    <row r="317" spans="1:31" x14ac:dyDescent="0.45">
      <c r="A317" t="s">
        <v>1977</v>
      </c>
      <c r="B317" s="22">
        <f>$B$315 * $B$314</f>
        <v>73.959634879375699</v>
      </c>
    </row>
    <row r="318" spans="1:31" x14ac:dyDescent="0.45">
      <c r="A318" t="s">
        <v>1978</v>
      </c>
      <c r="B318" s="22">
        <f>$B$315 * (1 - $B$314)</f>
        <v>43.151192962006022</v>
      </c>
    </row>
    <row r="319" spans="1:31" x14ac:dyDescent="0.45">
      <c r="A319" t="s">
        <v>1979</v>
      </c>
      <c r="B319" s="22">
        <f>$B$316</f>
        <v>151.29266494010486</v>
      </c>
    </row>
    <row r="320" spans="1:31" x14ac:dyDescent="0.45">
      <c r="A320" t="s">
        <v>1980</v>
      </c>
      <c r="B320" s="24">
        <f>INDEX($S$38:$S$85, $B$312)</f>
        <v>11662</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117.11082784138172</v>
      </c>
      <c r="C322" s="28">
        <f t="shared" si="214"/>
        <v>117.11082784138172</v>
      </c>
      <c r="D322" s="28">
        <f t="shared" si="214"/>
        <v>117.11082784138172</v>
      </c>
      <c r="E322" s="28">
        <f t="shared" si="214"/>
        <v>117.11082784138172</v>
      </c>
      <c r="F322" s="28">
        <f t="shared" si="214"/>
        <v>117.11082784138172</v>
      </c>
      <c r="G322" s="28">
        <f t="shared" si="214"/>
        <v>127.3379467900416</v>
      </c>
      <c r="H322" s="28">
        <f t="shared" si="214"/>
        <v>138.80792522628533</v>
      </c>
      <c r="I322" s="28">
        <f t="shared" si="214"/>
        <v>151.11709540883757</v>
      </c>
      <c r="J322" s="28">
        <f t="shared" si="214"/>
        <v>163.3387060569215</v>
      </c>
      <c r="K322" s="28">
        <f t="shared" si="214"/>
        <v>176.60883065904054</v>
      </c>
      <c r="L322" s="28">
        <f t="shared" si="214"/>
        <v>191.33281216267801</v>
      </c>
      <c r="M322" s="28">
        <f t="shared" si="214"/>
        <v>206.74385194854926</v>
      </c>
      <c r="N322" s="28">
        <f t="shared" si="214"/>
        <v>223.45148776145857</v>
      </c>
      <c r="O322" s="28">
        <f t="shared" si="214"/>
        <v>241.83113388890609</v>
      </c>
      <c r="P322" s="28">
        <f t="shared" si="214"/>
        <v>262.10848092803417</v>
      </c>
      <c r="Q322" s="28">
        <f t="shared" si="214"/>
        <v>284.21314383540664</v>
      </c>
      <c r="R322" s="28">
        <f t="shared" si="214"/>
        <v>308.67743359579174</v>
      </c>
      <c r="S322" s="28">
        <f t="shared" si="214"/>
        <v>335.26458962738286</v>
      </c>
      <c r="T322" s="28">
        <f t="shared" si="214"/>
        <v>364.09282031991381</v>
      </c>
      <c r="U322" s="28">
        <f t="shared" si="214"/>
        <v>394.95650452560938</v>
      </c>
      <c r="V322" s="28">
        <f t="shared" si="214"/>
        <v>428.02150829309323</v>
      </c>
      <c r="W322" s="28">
        <f t="shared" si="214"/>
        <v>463.14185752741997</v>
      </c>
      <c r="X322" s="28">
        <f t="shared" si="214"/>
        <v>500.13816780145743</v>
      </c>
      <c r="Y322" s="28">
        <f t="shared" si="214"/>
        <v>539.46778756616447</v>
      </c>
      <c r="Z322" s="28">
        <f t="shared" si="214"/>
        <v>580.68263301738386</v>
      </c>
      <c r="AA322" s="28">
        <f t="shared" si="214"/>
        <v>624.0666548017424</v>
      </c>
      <c r="AB322" s="28">
        <f t="shared" si="214"/>
        <v>669.50812599256415</v>
      </c>
      <c r="AC322" s="28">
        <f t="shared" si="214"/>
        <v>717.24464252965265</v>
      </c>
      <c r="AD322" s="28">
        <f t="shared" si="214"/>
        <v>766.32877471822223</v>
      </c>
      <c r="AE322" s="28">
        <f t="shared" si="214"/>
        <v>817.19542911493807</v>
      </c>
    </row>
    <row r="323" spans="1:31" x14ac:dyDescent="0.45">
      <c r="A323" t="s">
        <v>1982</v>
      </c>
      <c r="B323" s="28">
        <f t="shared" ref="B323:AE323" si="215">INDEX(B$258:B$305, $B$312)</f>
        <v>151.29266494010486</v>
      </c>
      <c r="C323" s="28">
        <f t="shared" si="215"/>
        <v>151.29266494010486</v>
      </c>
      <c r="D323" s="28">
        <f t="shared" si="215"/>
        <v>151.29266494010486</v>
      </c>
      <c r="E323" s="28">
        <f t="shared" si="215"/>
        <v>151.29266494010486</v>
      </c>
      <c r="F323" s="28">
        <f t="shared" si="215"/>
        <v>151.29266494010486</v>
      </c>
      <c r="G323" s="28">
        <f t="shared" si="215"/>
        <v>178.30168781916586</v>
      </c>
      <c r="H323" s="28">
        <f t="shared" si="215"/>
        <v>203.1342862676635</v>
      </c>
      <c r="I323" s="28">
        <f t="shared" si="215"/>
        <v>215.98183905711431</v>
      </c>
      <c r="J323" s="28">
        <f t="shared" si="215"/>
        <v>224.05222348053508</v>
      </c>
      <c r="K323" s="28">
        <f t="shared" si="215"/>
        <v>233.4363642196991</v>
      </c>
      <c r="L323" s="28">
        <f t="shared" si="215"/>
        <v>240.85741973584985</v>
      </c>
      <c r="M323" s="28">
        <f t="shared" si="215"/>
        <v>246.82626979059771</v>
      </c>
      <c r="N323" s="28">
        <f t="shared" si="215"/>
        <v>253.62999214552133</v>
      </c>
      <c r="O323" s="28">
        <f t="shared" si="215"/>
        <v>264.12838319893262</v>
      </c>
      <c r="P323" s="28">
        <f t="shared" si="215"/>
        <v>272.80899257720733</v>
      </c>
      <c r="Q323" s="28">
        <f t="shared" si="215"/>
        <v>280.27102002499498</v>
      </c>
      <c r="R323" s="28">
        <f t="shared" si="215"/>
        <v>293.5263342598393</v>
      </c>
      <c r="S323" s="28">
        <f t="shared" si="215"/>
        <v>306.77127820396913</v>
      </c>
      <c r="T323" s="28">
        <f t="shared" si="215"/>
        <v>323.21951071195815</v>
      </c>
      <c r="U323" s="28">
        <f t="shared" si="215"/>
        <v>337.80039118066634</v>
      </c>
      <c r="V323" s="28">
        <f t="shared" si="215"/>
        <v>345.86737192687849</v>
      </c>
      <c r="W323" s="28">
        <f t="shared" si="215"/>
        <v>358.09567829367512</v>
      </c>
      <c r="X323" s="28">
        <f t="shared" si="215"/>
        <v>364.81548123367867</v>
      </c>
      <c r="Y323" s="28">
        <f t="shared" si="215"/>
        <v>372.45301515859279</v>
      </c>
      <c r="Z323" s="28">
        <f t="shared" si="215"/>
        <v>378.75462216388354</v>
      </c>
      <c r="AA323" s="28">
        <f t="shared" si="215"/>
        <v>388.62828263711481</v>
      </c>
      <c r="AB323" s="28">
        <f t="shared" si="215"/>
        <v>401.00722162203994</v>
      </c>
      <c r="AC323" s="28">
        <f t="shared" si="215"/>
        <v>413.80515414594987</v>
      </c>
      <c r="AD323" s="28">
        <f t="shared" si="215"/>
        <v>423.6354786649668</v>
      </c>
      <c r="AE323" s="28">
        <f t="shared" si="215"/>
        <v>436.45795512124801</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2.3015219754886518E-2</v>
      </c>
      <c r="C330" s="28">
        <f t="shared" si="218"/>
        <v>2.3015219754886518E-2</v>
      </c>
      <c r="D330" s="28">
        <f t="shared" si="218"/>
        <v>2.3015219754886518E-2</v>
      </c>
      <c r="E330" s="28">
        <f t="shared" si="218"/>
        <v>2.3015219754886518E-2</v>
      </c>
      <c r="F330" s="28">
        <f t="shared" si="218"/>
        <v>2.3015219754886518E-2</v>
      </c>
      <c r="G330" s="28">
        <f t="shared" si="218"/>
        <v>2.6208166232996696E-2</v>
      </c>
      <c r="H330" s="28">
        <f t="shared" si="218"/>
        <v>2.9321060838102285E-2</v>
      </c>
      <c r="I330" s="28">
        <f t="shared" si="218"/>
        <v>3.1478214239920414E-2</v>
      </c>
      <c r="J330" s="28">
        <f t="shared" si="218"/>
        <v>3.3218224107139135E-2</v>
      </c>
      <c r="K330" s="28">
        <f t="shared" si="218"/>
        <v>3.5160795307729344E-2</v>
      </c>
      <c r="L330" s="28">
        <f t="shared" si="218"/>
        <v>3.7059700900233909E-2</v>
      </c>
      <c r="M330" s="28">
        <f t="shared" si="218"/>
        <v>3.8892996204694476E-2</v>
      </c>
      <c r="N330" s="28">
        <f t="shared" si="218"/>
        <v>4.0909061902502132E-2</v>
      </c>
      <c r="O330" s="28">
        <f t="shared" si="218"/>
        <v>4.3385312732622083E-2</v>
      </c>
      <c r="P330" s="28">
        <f t="shared" si="218"/>
        <v>4.5868416524201816E-2</v>
      </c>
      <c r="Q330" s="28">
        <f t="shared" si="218"/>
        <v>4.8403718389676012E-2</v>
      </c>
      <c r="R330" s="28">
        <f t="shared" si="218"/>
        <v>5.1638121064622788E-2</v>
      </c>
      <c r="S330" s="28">
        <f t="shared" si="218"/>
        <v>5.5053667281028298E-2</v>
      </c>
      <c r="T330" s="28">
        <f t="shared" si="218"/>
        <v>5.8936059940993997E-2</v>
      </c>
      <c r="U330" s="28">
        <f t="shared" si="218"/>
        <v>6.2832867064506581E-2</v>
      </c>
      <c r="V330" s="28">
        <f t="shared" si="218"/>
        <v>6.6359876540899657E-2</v>
      </c>
      <c r="W330" s="28">
        <f t="shared" si="218"/>
        <v>7.0419956767372241E-2</v>
      </c>
      <c r="X330" s="28">
        <f t="shared" si="218"/>
        <v>7.4168551623661136E-2</v>
      </c>
      <c r="Y330" s="28">
        <f t="shared" si="218"/>
        <v>7.8195918600991024E-2</v>
      </c>
      <c r="Z330" s="28">
        <f t="shared" si="218"/>
        <v>8.2270387170405357E-2</v>
      </c>
      <c r="AA330" s="28">
        <f t="shared" si="218"/>
        <v>8.683715807227381E-2</v>
      </c>
      <c r="AB330" s="28">
        <f t="shared" si="218"/>
        <v>9.1795176437541079E-2</v>
      </c>
      <c r="AC330" s="28">
        <f t="shared" si="218"/>
        <v>9.6985919797256251E-2</v>
      </c>
      <c r="AD330" s="28">
        <f t="shared" si="218"/>
        <v>0.10203775110471523</v>
      </c>
      <c r="AE330" s="28">
        <f t="shared" si="218"/>
        <v>0.10749900396468753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151.29266494010486</v>
      </c>
      <c r="C8" s="23">
        <f>Calcs!C$323</f>
        <v>151.29266494010486</v>
      </c>
      <c r="D8" s="23">
        <f>Calcs!D$323</f>
        <v>151.29266494010486</v>
      </c>
      <c r="E8" s="23">
        <f>Calcs!E$323</f>
        <v>151.29266494010486</v>
      </c>
      <c r="F8" s="23">
        <f>Calcs!F$323</f>
        <v>151.29266494010486</v>
      </c>
      <c r="G8" s="23">
        <f>Calcs!G$323</f>
        <v>178.30168781916586</v>
      </c>
      <c r="H8" s="23">
        <f>Calcs!H$323</f>
        <v>203.1342862676635</v>
      </c>
      <c r="I8" s="23">
        <f>Calcs!I$323</f>
        <v>215.98183905711431</v>
      </c>
      <c r="J8" s="23">
        <f>Calcs!J$323</f>
        <v>224.05222348053508</v>
      </c>
      <c r="K8" s="23">
        <f>Calcs!K$323</f>
        <v>233.4363642196991</v>
      </c>
      <c r="L8" s="23">
        <f>Calcs!L$323</f>
        <v>240.85741973584985</v>
      </c>
      <c r="M8" s="23">
        <f>Calcs!M$323</f>
        <v>246.82626979059771</v>
      </c>
      <c r="N8" s="23">
        <f>Calcs!N$323</f>
        <v>253.62999214552133</v>
      </c>
      <c r="O8" s="23">
        <f>Calcs!O$323</f>
        <v>264.12838319893262</v>
      </c>
      <c r="P8" s="23">
        <f>Calcs!P$323</f>
        <v>272.80899257720733</v>
      </c>
      <c r="Q8" s="23">
        <f>Calcs!Q$323</f>
        <v>280.27102002499498</v>
      </c>
      <c r="R8" s="23">
        <f>Calcs!R$323</f>
        <v>293.5263342598393</v>
      </c>
      <c r="S8" s="23">
        <f>Calcs!S$323</f>
        <v>306.77127820396913</v>
      </c>
      <c r="T8" s="23">
        <f>Calcs!T$323</f>
        <v>323.21951071195815</v>
      </c>
      <c r="U8" s="23">
        <f>Calcs!U$323</f>
        <v>337.80039118066634</v>
      </c>
      <c r="V8" s="23">
        <f>Calcs!V$323</f>
        <v>345.86737192687849</v>
      </c>
      <c r="W8" s="23">
        <f>Calcs!W$323</f>
        <v>358.09567829367512</v>
      </c>
      <c r="X8" s="23">
        <f>Calcs!X$323</f>
        <v>364.81548123367867</v>
      </c>
      <c r="Y8" s="23">
        <f>Calcs!Y$323</f>
        <v>372.45301515859279</v>
      </c>
      <c r="Z8" s="23">
        <f>Calcs!Z$323</f>
        <v>378.75462216388354</v>
      </c>
      <c r="AA8" s="23">
        <f>Calcs!AA$323</f>
        <v>388.62828263711481</v>
      </c>
      <c r="AB8" s="23">
        <f>Calcs!AB$323</f>
        <v>401.00722162203994</v>
      </c>
      <c r="AC8" s="23">
        <f>Calcs!AC$323</f>
        <v>413.80515414594987</v>
      </c>
      <c r="AD8" s="23">
        <f>Calcs!AD$323</f>
        <v>423.6354786649668</v>
      </c>
      <c r="AE8" s="23">
        <f>Calcs!AE$323</f>
        <v>436.45795512124801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73.959634879375699</v>
      </c>
      <c r="C8" s="23">
        <f>Calcs!C$322 * Calcs!$B$314</f>
        <v>73.959634879375699</v>
      </c>
      <c r="D8" s="23">
        <f>Calcs!D$322 * Calcs!$B$314</f>
        <v>73.959634879375699</v>
      </c>
      <c r="E8" s="23">
        <f>Calcs!E$322 * Calcs!$B$314</f>
        <v>73.959634879375699</v>
      </c>
      <c r="F8" s="23">
        <f>Calcs!F$322 * Calcs!$B$314</f>
        <v>73.959634879375699</v>
      </c>
      <c r="G8" s="23">
        <f>Calcs!G$322 * Calcs!$B$314</f>
        <v>80.418422655475368</v>
      </c>
      <c r="H8" s="23">
        <f>Calcs!H$322 * Calcs!$B$314</f>
        <v>87.662120209794452</v>
      </c>
      <c r="I8" s="23">
        <f>Calcs!I$322 * Calcs!$B$314</f>
        <v>95.435797069142666</v>
      </c>
      <c r="J8" s="23">
        <f>Calcs!J$322 * Calcs!$B$314</f>
        <v>103.15417698183914</v>
      </c>
      <c r="K8" s="23">
        <f>Calcs!K$322 * Calcs!$B$314</f>
        <v>111.53473058620658</v>
      </c>
      <c r="L8" s="23">
        <f>Calcs!L$322 * Calcs!$B$314</f>
        <v>120.8334463074775</v>
      </c>
      <c r="M8" s="23">
        <f>Calcs!M$322 * Calcs!$B$314</f>
        <v>130.56606366390454</v>
      </c>
      <c r="N8" s="23">
        <f>Calcs!N$322 * Calcs!$B$314</f>
        <v>141.11752732612035</v>
      </c>
      <c r="O8" s="23">
        <f>Calcs!O$322 * Calcs!$B$314</f>
        <v>152.72492471075245</v>
      </c>
      <c r="P8" s="23">
        <f>Calcs!P$322 * Calcs!$B$314</f>
        <v>165.53078742199162</v>
      </c>
      <c r="Q8" s="23">
        <f>Calcs!Q$322 * Calcs!$B$314</f>
        <v>179.49066481245154</v>
      </c>
      <c r="R8" s="23">
        <f>Calcs!R$322 * Calcs!$B$314</f>
        <v>194.94073011906855</v>
      </c>
      <c r="S8" s="23">
        <f>Calcs!S$322 * Calcs!$B$314</f>
        <v>211.73146065032898</v>
      </c>
      <c r="T8" s="23">
        <f>Calcs!T$322 * Calcs!$B$314</f>
        <v>229.93750919031379</v>
      </c>
      <c r="U8" s="23">
        <f>Calcs!U$322 * Calcs!$B$314</f>
        <v>249.42901870280147</v>
      </c>
      <c r="V8" s="23">
        <f>Calcs!V$322 * Calcs!$B$314</f>
        <v>270.31073947110235</v>
      </c>
      <c r="W8" s="23">
        <f>Calcs!W$322 * Calcs!$B$314</f>
        <v>292.49048368506249</v>
      </c>
      <c r="X8" s="23">
        <f>Calcs!X$322 * Calcs!$B$314</f>
        <v>315.8549637266342</v>
      </c>
      <c r="Y8" s="23">
        <f>Calcs!Y$322 * Calcs!$B$314</f>
        <v>340.69301133810001</v>
      </c>
      <c r="Z8" s="23">
        <f>Calcs!Z$322 * Calcs!$B$314</f>
        <v>366.72164572970979</v>
      </c>
      <c r="AA8" s="23">
        <f>Calcs!AA$322 * Calcs!$B$314</f>
        <v>394.12019178999338</v>
      </c>
      <c r="AB8" s="23">
        <f>Calcs!AB$322 * Calcs!$B$314</f>
        <v>422.81809000831061</v>
      </c>
      <c r="AC8" s="23">
        <f>Calcs!AC$322 * Calcs!$B$314</f>
        <v>452.96539063433181</v>
      </c>
      <c r="AD8" s="23">
        <f>Calcs!AD$322 * Calcs!$B$314</f>
        <v>483.96375826567095</v>
      </c>
      <c r="AE8" s="23">
        <f>Calcs!AE$322 * Calcs!$B$314</f>
        <v>516.08785179365759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43.151192962006022</v>
      </c>
      <c r="C8" s="23">
        <f>Calcs!C$322 * (1 - Calcs!$B$314)</f>
        <v>43.151192962006022</v>
      </c>
      <c r="D8" s="23">
        <f>Calcs!D$322 * (1 - Calcs!$B$314)</f>
        <v>43.151192962006022</v>
      </c>
      <c r="E8" s="23">
        <f>Calcs!E$322 * (1 - Calcs!$B$314)</f>
        <v>43.151192962006022</v>
      </c>
      <c r="F8" s="23">
        <f>Calcs!F$322 * (1 - Calcs!$B$314)</f>
        <v>43.151192962006022</v>
      </c>
      <c r="G8" s="23">
        <f>Calcs!G$322 * (1 - Calcs!$B$314)</f>
        <v>46.919524134566231</v>
      </c>
      <c r="H8" s="23">
        <f>Calcs!H$322 * (1 - Calcs!$B$314)</f>
        <v>51.14580501649089</v>
      </c>
      <c r="I8" s="23">
        <f>Calcs!I$322 * (1 - Calcs!$B$314)</f>
        <v>55.681298339694912</v>
      </c>
      <c r="J8" s="23">
        <f>Calcs!J$322 * (1 - Calcs!$B$314)</f>
        <v>60.184529075082345</v>
      </c>
      <c r="K8" s="23">
        <f>Calcs!K$322 * (1 - Calcs!$B$314)</f>
        <v>65.074100072833957</v>
      </c>
      <c r="L8" s="23">
        <f>Calcs!L$322 * (1 - Calcs!$B$314)</f>
        <v>70.499365855200509</v>
      </c>
      <c r="M8" s="23">
        <f>Calcs!M$322 * (1 - Calcs!$B$314)</f>
        <v>76.177788284644734</v>
      </c>
      <c r="N8" s="23">
        <f>Calcs!N$322 * (1 - Calcs!$B$314)</f>
        <v>82.333960435338199</v>
      </c>
      <c r="O8" s="23">
        <f>Calcs!O$322 * (1 - Calcs!$B$314)</f>
        <v>89.106209178153662</v>
      </c>
      <c r="P8" s="23">
        <f>Calcs!P$322 * (1 - Calcs!$B$314)</f>
        <v>96.57769350604255</v>
      </c>
      <c r="Q8" s="23">
        <f>Calcs!Q$322 * (1 - Calcs!$B$314)</f>
        <v>104.72247902295511</v>
      </c>
      <c r="R8" s="23">
        <f>Calcs!R$322 * (1 - Calcs!$B$314)</f>
        <v>113.73670347672318</v>
      </c>
      <c r="S8" s="23">
        <f>Calcs!S$322 * (1 - Calcs!$B$314)</f>
        <v>123.53312897705388</v>
      </c>
      <c r="T8" s="23">
        <f>Calcs!T$322 * (1 - Calcs!$B$314)</f>
        <v>134.15531112960002</v>
      </c>
      <c r="U8" s="23">
        <f>Calcs!U$322 * (1 - Calcs!$B$314)</f>
        <v>145.5274858228079</v>
      </c>
      <c r="V8" s="23">
        <f>Calcs!V$322 * (1 - Calcs!$B$314)</f>
        <v>157.71076882199088</v>
      </c>
      <c r="W8" s="23">
        <f>Calcs!W$322 * (1 - Calcs!$B$314)</f>
        <v>170.65137384235749</v>
      </c>
      <c r="X8" s="23">
        <f>Calcs!X$322 * (1 - Calcs!$B$314)</f>
        <v>184.28320407482323</v>
      </c>
      <c r="Y8" s="23">
        <f>Calcs!Y$322 * (1 - Calcs!$B$314)</f>
        <v>198.7747762280645</v>
      </c>
      <c r="Z8" s="23">
        <f>Calcs!Z$322 * (1 - Calcs!$B$314)</f>
        <v>213.96098728767407</v>
      </c>
      <c r="AA8" s="23">
        <f>Calcs!AA$322 * (1 - Calcs!$B$314)</f>
        <v>229.94646301174902</v>
      </c>
      <c r="AB8" s="23">
        <f>Calcs!AB$322 * (1 - Calcs!$B$314)</f>
        <v>246.69003598425351</v>
      </c>
      <c r="AC8" s="23">
        <f>Calcs!AC$322 * (1 - Calcs!$B$314)</f>
        <v>264.27925189532084</v>
      </c>
      <c r="AD8" s="23">
        <f>Calcs!AD$322 * (1 - Calcs!$B$314)</f>
        <v>282.36501645255129</v>
      </c>
      <c r="AE8" s="23">
        <f>Calcs!AE$322 * (1 - Calcs!$B$314)</f>
        <v>301.10757732128042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73.959634879375699</v>
      </c>
      <c r="C8" s="23">
        <f>'BDESC-rural-residential'!E8</f>
        <v>43.151192962006022</v>
      </c>
      <c r="D8" s="23">
        <f>'BDESC-commercial'!E8</f>
        <v>151.29266494010486</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2026-08-07T21:03:54Z</dcterms:modified>
</cp:coreProperties>
</file>