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trans\BCDTRtSY\"/>
    </mc:Choice>
  </mc:AlternateContent>
  <xr:revisionPtr revIDLastSave="0" documentId="8_{90F90F57-54EC-4B9F-9EC2-8EDDF5226575}"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G7" i="61" s="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4" i="62" l="1"/>
  <c r="D4" i="63"/>
  <c r="D3" i="24"/>
  <c r="J3" i="63"/>
  <c r="J3" i="24" s="1"/>
  <c r="R3" i="63"/>
  <c r="R3" i="24" s="1"/>
  <c r="Z3" i="63"/>
  <c r="Z3" i="24" s="1"/>
  <c r="S3" i="63"/>
  <c r="S3" i="24" s="1"/>
  <c r="L3" i="63"/>
  <c r="L3" i="24" s="1"/>
  <c r="T3" i="63"/>
  <c r="T3" i="24" s="1"/>
  <c r="AB3" i="63"/>
  <c r="AB3" i="24" s="1"/>
  <c r="E3" i="63"/>
  <c r="E3" i="24" s="1"/>
  <c r="M3" i="63"/>
  <c r="M3" i="24" s="1"/>
  <c r="U3" i="63"/>
  <c r="U3" i="24" s="1"/>
  <c r="AC3" i="63"/>
  <c r="AC3" i="24" s="1"/>
  <c r="F3" i="63"/>
  <c r="F3" i="24" s="1"/>
  <c r="V3" i="63"/>
  <c r="V3" i="24" s="1"/>
  <c r="AD3" i="63"/>
  <c r="AD3" i="24" s="1"/>
  <c r="G3" i="63"/>
  <c r="G3" i="24" s="1"/>
  <c r="O3" i="63"/>
  <c r="O3" i="24" s="1"/>
  <c r="AE3" i="63"/>
  <c r="AE3" i="24" s="1"/>
  <c r="Q3" i="63"/>
  <c r="Q3" i="24" s="1"/>
  <c r="N3" i="63"/>
  <c r="N3" i="24" s="1"/>
  <c r="W3" i="63"/>
  <c r="W3" i="24" s="1"/>
  <c r="H3" i="63"/>
  <c r="H3" i="24" s="1"/>
  <c r="P3" i="63"/>
  <c r="P3" i="24" s="1"/>
  <c r="X3" i="63"/>
  <c r="X3" i="24" s="1"/>
  <c r="AF3" i="63"/>
  <c r="AF3" i="24" s="1"/>
  <c r="I3" i="63"/>
  <c r="I3" i="24" s="1"/>
  <c r="Y3" i="63"/>
  <c r="Y3" i="24" s="1"/>
  <c r="K3" i="63"/>
  <c r="K3" i="24" s="1"/>
  <c r="AA3" i="63"/>
  <c r="AA3" i="24" s="1"/>
  <c r="D2" i="63"/>
  <c r="D2" i="62"/>
  <c r="J3" i="62"/>
  <c r="J3" i="23" s="1"/>
  <c r="R3" i="62"/>
  <c r="R3" i="23" s="1"/>
  <c r="Z3" i="62"/>
  <c r="Z3" i="23" s="1"/>
  <c r="D3" i="23"/>
  <c r="K3" i="62"/>
  <c r="K3" i="23" s="1"/>
  <c r="S3" i="62"/>
  <c r="S3" i="23" s="1"/>
  <c r="AA3" i="62"/>
  <c r="AA3" i="23" s="1"/>
  <c r="L3" i="62"/>
  <c r="L3" i="23" s="1"/>
  <c r="T3" i="62"/>
  <c r="T3" i="23" s="1"/>
  <c r="AB3" i="62"/>
  <c r="AB3" i="23" s="1"/>
  <c r="G3" i="62"/>
  <c r="G3" i="23" s="1"/>
  <c r="AE3" i="62"/>
  <c r="AE3" i="23" s="1"/>
  <c r="M3" i="62"/>
  <c r="M3" i="23" s="1"/>
  <c r="U3" i="62"/>
  <c r="U3" i="23" s="1"/>
  <c r="AC3" i="62"/>
  <c r="AC3" i="23" s="1"/>
  <c r="W3" i="62"/>
  <c r="W3" i="23" s="1"/>
  <c r="F3" i="62"/>
  <c r="F3" i="23" s="1"/>
  <c r="N3" i="62"/>
  <c r="N3" i="23" s="1"/>
  <c r="V3" i="62"/>
  <c r="V3" i="23" s="1"/>
  <c r="AD3" i="62"/>
  <c r="AD3" i="23" s="1"/>
  <c r="O3" i="62"/>
  <c r="O3" i="23" s="1"/>
  <c r="H3" i="62"/>
  <c r="H3" i="23" s="1"/>
  <c r="P3" i="62"/>
  <c r="P3" i="23" s="1"/>
  <c r="X3" i="62"/>
  <c r="X3" i="23" s="1"/>
  <c r="AF3" i="62"/>
  <c r="AF3" i="23" s="1"/>
  <c r="I3" i="62"/>
  <c r="I3" i="23" s="1"/>
  <c r="Q3" i="62"/>
  <c r="Q3" i="23" s="1"/>
  <c r="Y3" i="62"/>
  <c r="Y3" i="23" s="1"/>
  <c r="E3" i="62"/>
  <c r="E3" i="23"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G2" i="63" l="1"/>
  <c r="G2" i="24" s="1"/>
  <c r="O2" i="63"/>
  <c r="O2" i="24" s="1"/>
  <c r="W2" i="63"/>
  <c r="W2" i="24" s="1"/>
  <c r="AE2" i="63"/>
  <c r="AE2" i="24" s="1"/>
  <c r="P2" i="63"/>
  <c r="P2" i="24" s="1"/>
  <c r="D2" i="24"/>
  <c r="I2" i="63"/>
  <c r="I2" i="24" s="1"/>
  <c r="Q2" i="63"/>
  <c r="Q2" i="24" s="1"/>
  <c r="Y2" i="63"/>
  <c r="Y2" i="24" s="1"/>
  <c r="E2" i="63"/>
  <c r="E2" i="24" s="1"/>
  <c r="AA2" i="63"/>
  <c r="AA2" i="24" s="1"/>
  <c r="AB2" i="63"/>
  <c r="AB2" i="24" s="1"/>
  <c r="AD2" i="63"/>
  <c r="AD2" i="24" s="1"/>
  <c r="X2" i="63"/>
  <c r="X2" i="24" s="1"/>
  <c r="J2" i="63"/>
  <c r="J2" i="24" s="1"/>
  <c r="R2" i="63"/>
  <c r="R2" i="24" s="1"/>
  <c r="Z2" i="63"/>
  <c r="Z2" i="24" s="1"/>
  <c r="K2" i="63"/>
  <c r="K2" i="24" s="1"/>
  <c r="L2" i="63"/>
  <c r="L2" i="24" s="1"/>
  <c r="N2" i="63"/>
  <c r="N2" i="24" s="1"/>
  <c r="S2" i="63"/>
  <c r="S2" i="24" s="1"/>
  <c r="T2" i="63"/>
  <c r="T2" i="24" s="1"/>
  <c r="V2" i="63"/>
  <c r="V2" i="24" s="1"/>
  <c r="AF2" i="63"/>
  <c r="AF2" i="24" s="1"/>
  <c r="M2" i="63"/>
  <c r="M2" i="24" s="1"/>
  <c r="U2" i="63"/>
  <c r="U2" i="24" s="1"/>
  <c r="AC2" i="63"/>
  <c r="AC2" i="24" s="1"/>
  <c r="F2" i="63"/>
  <c r="F2" i="24" s="1"/>
  <c r="H2" i="63"/>
  <c r="H2" i="24" s="1"/>
  <c r="F2" i="62"/>
  <c r="F2" i="23" s="1"/>
  <c r="N2" i="62"/>
  <c r="N2" i="23" s="1"/>
  <c r="V2" i="62"/>
  <c r="V2" i="23" s="1"/>
  <c r="AD2" i="62"/>
  <c r="AD2" i="23" s="1"/>
  <c r="G2" i="62"/>
  <c r="G2" i="23" s="1"/>
  <c r="O2" i="62"/>
  <c r="O2" i="23" s="1"/>
  <c r="W2" i="62"/>
  <c r="W2" i="23" s="1"/>
  <c r="H2" i="62"/>
  <c r="H2" i="23" s="1"/>
  <c r="P2" i="62"/>
  <c r="P2" i="23" s="1"/>
  <c r="X2" i="62"/>
  <c r="X2" i="23" s="1"/>
  <c r="AF2" i="62"/>
  <c r="AF2" i="23" s="1"/>
  <c r="S2" i="62"/>
  <c r="S2" i="23" s="1"/>
  <c r="D2" i="23"/>
  <c r="I2" i="62"/>
  <c r="I2" i="23" s="1"/>
  <c r="Q2" i="62"/>
  <c r="Q2" i="23" s="1"/>
  <c r="Y2" i="62"/>
  <c r="Y2" i="23" s="1"/>
  <c r="E2" i="62"/>
  <c r="E2" i="23" s="1"/>
  <c r="AA2" i="62"/>
  <c r="AA2" i="23" s="1"/>
  <c r="AE2" i="62"/>
  <c r="AE2" i="23" s="1"/>
  <c r="J2" i="62"/>
  <c r="J2" i="23" s="1"/>
  <c r="R2" i="62"/>
  <c r="R2" i="23" s="1"/>
  <c r="Z2" i="62"/>
  <c r="Z2" i="23" s="1"/>
  <c r="K2" i="62"/>
  <c r="K2" i="23" s="1"/>
  <c r="L2" i="62"/>
  <c r="L2" i="23" s="1"/>
  <c r="T2" i="62"/>
  <c r="T2" i="23" s="1"/>
  <c r="AB2" i="62"/>
  <c r="AB2" i="23" s="1"/>
  <c r="M2" i="62"/>
  <c r="M2" i="23" s="1"/>
  <c r="U2" i="62"/>
  <c r="U2" i="23" s="1"/>
  <c r="AC2" i="62"/>
  <c r="AC2" i="23" s="1"/>
  <c r="AF4" i="63"/>
  <c r="AF4" i="24" s="1"/>
  <c r="AA4" i="63"/>
  <c r="AA4" i="24" s="1"/>
  <c r="D4" i="24"/>
  <c r="S4" i="63"/>
  <c r="S4" i="24" s="1"/>
  <c r="I4" i="63"/>
  <c r="I4" i="24" s="1"/>
  <c r="E4" i="63"/>
  <c r="E4" i="24" s="1"/>
  <c r="Q4" i="63"/>
  <c r="Q4" i="24" s="1"/>
  <c r="Y4" i="63"/>
  <c r="Y4" i="24" s="1"/>
  <c r="K4" i="63"/>
  <c r="K4" i="24" s="1"/>
  <c r="J4" i="63"/>
  <c r="J4" i="24" s="1"/>
  <c r="AC4" i="63"/>
  <c r="AC4" i="24" s="1"/>
  <c r="AE4" i="63"/>
  <c r="AE4" i="24" s="1"/>
  <c r="F4" i="63"/>
  <c r="F4" i="24" s="1"/>
  <c r="H4" i="63"/>
  <c r="H4" i="24" s="1"/>
  <c r="N4" i="63"/>
  <c r="N4" i="24" s="1"/>
  <c r="P4" i="63"/>
  <c r="P4" i="24" s="1"/>
  <c r="V4" i="63"/>
  <c r="V4" i="24" s="1"/>
  <c r="X4" i="63"/>
  <c r="X4" i="24" s="1"/>
  <c r="T4" i="63"/>
  <c r="T4" i="24" s="1"/>
  <c r="AD4" i="63"/>
  <c r="AD4" i="24" s="1"/>
  <c r="AB4" i="63"/>
  <c r="AB4" i="24" s="1"/>
  <c r="R4" i="63"/>
  <c r="R4" i="24" s="1"/>
  <c r="W4" i="63"/>
  <c r="W4" i="24" s="1"/>
  <c r="Z4" i="63"/>
  <c r="Z4" i="24" s="1"/>
  <c r="L4" i="63"/>
  <c r="L4" i="24" s="1"/>
  <c r="G4" i="63"/>
  <c r="G4" i="24" s="1"/>
  <c r="M4" i="63"/>
  <c r="M4" i="24" s="1"/>
  <c r="O4" i="63"/>
  <c r="O4" i="24" s="1"/>
  <c r="U4" i="63"/>
  <c r="U4" i="24" s="1"/>
  <c r="F4" i="62"/>
  <c r="F4" i="23" s="1"/>
  <c r="N4" i="62"/>
  <c r="N4" i="23" s="1"/>
  <c r="V4" i="62"/>
  <c r="V4" i="23" s="1"/>
  <c r="AD4" i="62"/>
  <c r="AD4" i="23" s="1"/>
  <c r="O4" i="62"/>
  <c r="O4" i="23" s="1"/>
  <c r="W4" i="62"/>
  <c r="W4" i="23" s="1"/>
  <c r="AE4" i="62"/>
  <c r="AE4" i="23" s="1"/>
  <c r="G4" i="62"/>
  <c r="G4" i="23" s="1"/>
  <c r="H4" i="62"/>
  <c r="H4" i="23" s="1"/>
  <c r="P4" i="62"/>
  <c r="P4" i="23" s="1"/>
  <c r="X4" i="62"/>
  <c r="X4" i="23" s="1"/>
  <c r="AF4" i="62"/>
  <c r="AF4" i="23" s="1"/>
  <c r="D4" i="23"/>
  <c r="AA4" i="62"/>
  <c r="AA4" i="23" s="1"/>
  <c r="I4" i="62"/>
  <c r="I4" i="23" s="1"/>
  <c r="Q4" i="62"/>
  <c r="Q4" i="23" s="1"/>
  <c r="Y4" i="62"/>
  <c r="Y4" i="23" s="1"/>
  <c r="E4" i="62"/>
  <c r="E4" i="23" s="1"/>
  <c r="S4" i="62"/>
  <c r="S4" i="23" s="1"/>
  <c r="J4" i="62"/>
  <c r="J4" i="23" s="1"/>
  <c r="R4" i="62"/>
  <c r="R4" i="23" s="1"/>
  <c r="Z4" i="62"/>
  <c r="Z4" i="23" s="1"/>
  <c r="K4" i="62"/>
  <c r="K4" i="23" s="1"/>
  <c r="L4" i="62"/>
  <c r="L4" i="23" s="1"/>
  <c r="T4" i="62"/>
  <c r="T4" i="23" s="1"/>
  <c r="AB4" i="62"/>
  <c r="AB4" i="23" s="1"/>
  <c r="M4" i="62"/>
  <c r="M4" i="23" s="1"/>
  <c r="U4" i="62"/>
  <c r="U4" i="23" s="1"/>
  <c r="AC4" i="62"/>
  <c r="AC4" i="23"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<sst xmlns="http://schemas.openxmlformats.org/spreadsheetml/2006/main" count="53128" uniqueCount="4272">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</sst>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4229</v>
      </c>
      <c r="C1" s="104">
        <v>45660</v>
      </c>
      <c r="E1" s="106" t="s">
        <v>3851</v>
      </c>
      <c r="F1" s="106" t="s">
        <v>3851</v>
      </c>
    </row>
    <row r="2" spans="1:6">
      <c r="B2" t="str">
        <f>LOOKUP(B1,E2:F51,F2:F51)</f>
        <v>IA</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IA</v>
      </c>
    </row>
    <row r="2" spans="1:8">
      <c r="E2">
        <v>2021</v>
      </c>
      <c r="F2">
        <v>2022</v>
      </c>
      <c r="G2" t="s">
        <v>4265</v>
      </c>
      <c r="H2" t="s">
        <v>4266</v>
      </c>
    </row>
    <row r="3" spans="1:8">
      <c r="A3" t="s">
        <v>4105</v>
      </c>
      <c r="C3" t="s">
        <v>4195</v>
      </c>
      <c r="D3" t="s">
        <v>4196</v>
      </c>
      <c r="E3" s="107">
        <f>SUMIFS('SEDS 2022'!F:F,'SEDS 2022'!$C:$C,$A3,'SEDS 2022'!$B:$B,$A$1)</f>
        <v>295737</v>
      </c>
      <c r="F3" s="107">
        <f>SUMIFS('SEDS 2022'!G:G,'SEDS 2022'!$C:$C,$A3,'SEDS 2022'!$B:$B,$A$1)</f>
        <v>297766</v>
      </c>
      <c r="G3" s="82">
        <f>F3/E3</f>
        <v>1.0068608256660478</v>
      </c>
    </row>
    <row r="4" spans="1:8">
      <c r="A4" t="s">
        <v>3864</v>
      </c>
      <c r="C4" t="s">
        <v>4197</v>
      </c>
      <c r="D4" t="s">
        <v>4198</v>
      </c>
      <c r="E4" s="107">
        <f>SUMIFS('SEDS 2022'!F:F,'SEDS 2022'!$C:$C,$A4,'SEDS 2022'!$B:$B,$A$1)</f>
        <v>7984</v>
      </c>
      <c r="F4" s="107">
        <f>SUMIFS('SEDS 2022'!G:G,'SEDS 2022'!$C:$C,$A4,'SEDS 2022'!$B:$B,$A$1)</f>
        <v>8559</v>
      </c>
      <c r="G4" s="82">
        <f t="shared" ref="G4:G12" si="0">F4/E4</f>
        <v>1.0720190380761523</v>
      </c>
    </row>
    <row r="5" spans="1:8">
      <c r="A5" t="s">
        <v>3909</v>
      </c>
      <c r="C5" t="s">
        <v>4199</v>
      </c>
      <c r="D5" t="s">
        <v>4200</v>
      </c>
      <c r="E5" s="107">
        <f>SUMIFS('SEDS 2022'!F:F,'SEDS 2022'!$C:$C,$A5,'SEDS 2022'!$B:$B,$A$1)</f>
        <v>14120</v>
      </c>
      <c r="F5" s="107">
        <f>SUMIFS('SEDS 2022'!G:G,'SEDS 2022'!$C:$C,$A5,'SEDS 2022'!$B:$B,$A$1)</f>
        <v>14108</v>
      </c>
      <c r="G5" s="82">
        <f t="shared" si="0"/>
        <v>0.99915014164305949</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5694</v>
      </c>
      <c r="F8" s="107">
        <f>SUMIFS('SEDS 2022'!G:G,'SEDS 2022'!$C:$C,$A8,'SEDS 2022'!$B:$B,$A$1)</f>
        <v>6360</v>
      </c>
      <c r="G8" s="82">
        <f t="shared" si="0"/>
        <v>1.1169652265542676</v>
      </c>
      <c r="H8" t="s">
        <v>122</v>
      </c>
    </row>
    <row r="9" spans="1:8">
      <c r="A9" t="s">
        <v>4055</v>
      </c>
      <c r="C9" t="s">
        <v>4207</v>
      </c>
      <c r="D9" t="s">
        <v>4208</v>
      </c>
      <c r="E9" s="107">
        <f>SUMIFS('SEDS 2022'!F:F,'SEDS 2022'!$C:$C,$A9,'SEDS 2022'!$B:$B,$A$1)</f>
        <v>110</v>
      </c>
      <c r="F9" s="107">
        <f>SUMIFS('SEDS 2022'!G:G,'SEDS 2022'!$C:$C,$A9,'SEDS 2022'!$B:$B,$A$1)</f>
        <v>123</v>
      </c>
      <c r="G9" s="82">
        <f t="shared" si="0"/>
        <v>1.1181818181818182</v>
      </c>
    </row>
    <row r="10" spans="1:8">
      <c r="A10" t="s">
        <v>4004</v>
      </c>
      <c r="C10" t="s">
        <v>4209</v>
      </c>
      <c r="D10" t="s">
        <v>4210</v>
      </c>
      <c r="E10" s="107">
        <f>SUMIFS('SEDS 2022'!F:F,'SEDS 2022'!$C:$C,$A10,'SEDS 2022'!$B:$B,$A$1)</f>
        <v>8098</v>
      </c>
      <c r="F10" s="107">
        <f>SUMIFS('SEDS 2022'!G:G,'SEDS 2022'!$C:$C,$A10,'SEDS 2022'!$B:$B,$A$1)</f>
        <v>8625</v>
      </c>
      <c r="G10" s="82">
        <f t="shared" si="0"/>
        <v>1.0650777969869103</v>
      </c>
    </row>
    <row r="11" spans="1:8">
      <c r="A11" t="s">
        <v>3892</v>
      </c>
      <c r="C11" t="s">
        <v>4211</v>
      </c>
      <c r="D11" t="s">
        <v>4212</v>
      </c>
      <c r="E11" s="107">
        <f>SUMIFS('SEDS 2022'!F:F,'SEDS 2022'!$C:$C,$A11,'SEDS 2022'!$B:$B,$A$1)</f>
        <v>98727</v>
      </c>
      <c r="F11" s="107">
        <f>SUMIFS('SEDS 2022'!G:G,'SEDS 2022'!$C:$C,$A11,'SEDS 2022'!$B:$B,$A$1)</f>
        <v>100789</v>
      </c>
      <c r="G11" s="82">
        <f t="shared" si="0"/>
        <v>1.020885877216972</v>
      </c>
      <c r="H11" t="s">
        <v>124</v>
      </c>
    </row>
    <row r="12" spans="1:8">
      <c r="A12" t="s">
        <v>3993</v>
      </c>
      <c r="C12" t="s">
        <v>4213</v>
      </c>
      <c r="D12" t="s">
        <v>4214</v>
      </c>
      <c r="E12" s="107">
        <f>SUMIFS('SEDS 2022'!F:F,'SEDS 2022'!$C:$C,$A12,'SEDS 2022'!$B:$B,$A$1)</f>
        <v>176676</v>
      </c>
      <c r="F12" s="107">
        <f>SUMIFS('SEDS 2022'!G:G,'SEDS 2022'!$C:$C,$A12,'SEDS 2022'!$B:$B,$A$1)</f>
        <v>174887</v>
      </c>
      <c r="G12" s="82">
        <f t="shared" si="0"/>
        <v>0.98987411985781881</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0.98987411985781881</v>
      </c>
      <c r="E2">
        <f>$D$2*INDEX('AEO 2023 Table 7'!18:18,MATCH(E$1,'AEO 2023 Table 7'!1:1,0))/INDEX('AEO 2023 Table 7'!18:18,MATCH($D$1,'AEO 2023 Table 7'!1:1,0))</f>
        <v>1.0100875735474715</v>
      </c>
      <c r="F2">
        <f>$D$2*INDEX('AEO 2023 Table 7'!18:18,MATCH(F$1,'AEO 2023 Table 7'!1:1,0))/INDEX('AEO 2023 Table 7'!18:18,MATCH($D$1,'AEO 2023 Table 7'!1:1,0))</f>
        <v>1.0174499974534763</v>
      </c>
      <c r="G2">
        <f>$D$2*INDEX('AEO 2023 Table 7'!18:18,MATCH(G$1,'AEO 2023 Table 7'!1:1,0))/INDEX('AEO 2023 Table 7'!18:18,MATCH($D$1,'AEO 2023 Table 7'!1:1,0))</f>
        <v>1.0212285719276415</v>
      </c>
      <c r="H2">
        <f>$D$2*INDEX('AEO 2023 Table 7'!18:18,MATCH(H$1,'AEO 2023 Table 7'!1:1,0))/INDEX('AEO 2023 Table 7'!18:18,MATCH($D$1,'AEO 2023 Table 7'!1:1,0))</f>
        <v>1.0284970755756682</v>
      </c>
      <c r="I2">
        <f>$D$2*INDEX('AEO 2023 Table 7'!18:18,MATCH(I$1,'AEO 2023 Table 7'!1:1,0))/INDEX('AEO 2023 Table 7'!18:18,MATCH($D$1,'AEO 2023 Table 7'!1:1,0))</f>
        <v>1.0381393426794137</v>
      </c>
      <c r="J2">
        <f>$D$2*INDEX('AEO 2023 Table 7'!18:18,MATCH(J$1,'AEO 2023 Table 7'!1:1,0))/INDEX('AEO 2023 Table 7'!18:18,MATCH($D$1,'AEO 2023 Table 7'!1:1,0))</f>
        <v>1.0470600800867009</v>
      </c>
      <c r="K2">
        <f>$D$2*INDEX('AEO 2023 Table 7'!18:18,MATCH(K$1,'AEO 2023 Table 7'!1:1,0))/INDEX('AEO 2023 Table 7'!18:18,MATCH($D$1,'AEO 2023 Table 7'!1:1,0))</f>
        <v>1.0540281235079292</v>
      </c>
      <c r="L2">
        <f>$D$2*INDEX('AEO 2023 Table 7'!18:18,MATCH(L$1,'AEO 2023 Table 7'!1:1,0))/INDEX('AEO 2023 Table 7'!18:18,MATCH($D$1,'AEO 2023 Table 7'!1:1,0))</f>
        <v>1.059344357904267</v>
      </c>
      <c r="M2">
        <f>$D$2*INDEX('AEO 2023 Table 7'!18:18,MATCH(M$1,'AEO 2023 Table 7'!1:1,0))/INDEX('AEO 2023 Table 7'!18:18,MATCH($D$1,'AEO 2023 Table 7'!1:1,0))</f>
        <v>1.063846331950548</v>
      </c>
      <c r="N2">
        <f>$D$2*INDEX('AEO 2023 Table 7'!18:18,MATCH(N$1,'AEO 2023 Table 7'!1:1,0))/INDEX('AEO 2023 Table 7'!18:18,MATCH($D$1,'AEO 2023 Table 7'!1:1,0))</f>
        <v>1.0676330661986231</v>
      </c>
      <c r="O2">
        <f>$D$2*INDEX('AEO 2023 Table 7'!18:18,MATCH(O$1,'AEO 2023 Table 7'!1:1,0))/INDEX('AEO 2023 Table 7'!18:18,MATCH($D$1,'AEO 2023 Table 7'!1:1,0))</f>
        <v>1.0731016131252744</v>
      </c>
      <c r="P2">
        <f>$D$2*INDEX('AEO 2023 Table 7'!18:18,MATCH(P$1,'AEO 2023 Table 7'!1:1,0))/INDEX('AEO 2023 Table 7'!18:18,MATCH($D$1,'AEO 2023 Table 7'!1:1,0))</f>
        <v>1.0800849556874048</v>
      </c>
      <c r="Q2">
        <f>$D$2*INDEX('AEO 2023 Table 7'!18:18,MATCH(Q$1,'AEO 2023 Table 7'!1:1,0))/INDEX('AEO 2023 Table 7'!18:18,MATCH($D$1,'AEO 2023 Table 7'!1:1,0))</f>
        <v>1.0864627029327218</v>
      </c>
      <c r="R2">
        <f>$D$2*INDEX('AEO 2023 Table 7'!18:18,MATCH(R$1,'AEO 2023 Table 7'!1:1,0))/INDEX('AEO 2023 Table 7'!18:18,MATCH($D$1,'AEO 2023 Table 7'!1:1,0))</f>
        <v>1.0916442188978188</v>
      </c>
      <c r="S2">
        <f>$D$2*INDEX('AEO 2023 Table 7'!18:18,MATCH(S$1,'AEO 2023 Table 7'!1:1,0))/INDEX('AEO 2023 Table 7'!18:18,MATCH($D$1,'AEO 2023 Table 7'!1:1,0))</f>
        <v>1.0976660035784342</v>
      </c>
      <c r="T2">
        <f>$D$2*INDEX('AEO 2023 Table 7'!18:18,MATCH(T$1,'AEO 2023 Table 7'!1:1,0))/INDEX('AEO 2023 Table 7'!18:18,MATCH($D$1,'AEO 2023 Table 7'!1:1,0))</f>
        <v>1.1044609952470783</v>
      </c>
      <c r="U2">
        <f>$D$2*INDEX('AEO 2023 Table 7'!18:18,MATCH(U$1,'AEO 2023 Table 7'!1:1,0))/INDEX('AEO 2023 Table 7'!18:18,MATCH($D$1,'AEO 2023 Table 7'!1:1,0))</f>
        <v>1.1113072394729229</v>
      </c>
      <c r="V2">
        <f>$D$2*INDEX('AEO 2023 Table 7'!18:18,MATCH(V$1,'AEO 2023 Table 7'!1:1,0))/INDEX('AEO 2023 Table 7'!18:18,MATCH($D$1,'AEO 2023 Table 7'!1:1,0))</f>
        <v>1.1191273658398779</v>
      </c>
      <c r="W2">
        <f>$D$2*INDEX('AEO 2023 Table 7'!18:18,MATCH(W$1,'AEO 2023 Table 7'!1:1,0))/INDEX('AEO 2023 Table 7'!18:18,MATCH($D$1,'AEO 2023 Table 7'!1:1,0))</f>
        <v>1.1271407728041574</v>
      </c>
      <c r="X2">
        <f>$D$2*INDEX('AEO 2023 Table 7'!18:18,MATCH(X$1,'AEO 2023 Table 7'!1:1,0))/INDEX('AEO 2023 Table 7'!18:18,MATCH($D$1,'AEO 2023 Table 7'!1:1,0))</f>
        <v>1.1354976481797947</v>
      </c>
      <c r="Y2">
        <f>$D$2*INDEX('AEO 2023 Table 7'!18:18,MATCH(Y$1,'AEO 2023 Table 7'!1:1,0))/INDEX('AEO 2023 Table 7'!18:18,MATCH($D$1,'AEO 2023 Table 7'!1:1,0))</f>
        <v>1.1436138150990971</v>
      </c>
      <c r="Z2">
        <f>$D$2*INDEX('AEO 2023 Table 7'!18:18,MATCH(Z$1,'AEO 2023 Table 7'!1:1,0))/INDEX('AEO 2023 Table 7'!18:18,MATCH($D$1,'AEO 2023 Table 7'!1:1,0))</f>
        <v>1.1520185427199725</v>
      </c>
      <c r="AA2">
        <f>$D$2*INDEX('AEO 2023 Table 7'!18:18,MATCH(AA$1,'AEO 2023 Table 7'!1:1,0))/INDEX('AEO 2023 Table 7'!18:18,MATCH($D$1,'AEO 2023 Table 7'!1:1,0))</f>
        <v>1.1609533896637823</v>
      </c>
      <c r="AB2">
        <f>$D$2*INDEX('AEO 2023 Table 7'!18:18,MATCH(AB$1,'AEO 2023 Table 7'!1:1,0))/INDEX('AEO 2023 Table 7'!18:18,MATCH($D$1,'AEO 2023 Table 7'!1:1,0))</f>
        <v>1.1713346956161848</v>
      </c>
      <c r="AC2">
        <f>$D$2*INDEX('AEO 2023 Table 7'!18:18,MATCH(AC$1,'AEO 2023 Table 7'!1:1,0))/INDEX('AEO 2023 Table 7'!18:18,MATCH($D$1,'AEO 2023 Table 7'!1:1,0))</f>
        <v>1.1824796889364355</v>
      </c>
      <c r="AD2">
        <f>$D$2*INDEX('AEO 2023 Table 7'!18:18,MATCH(AD$1,'AEO 2023 Table 7'!1:1,0))/INDEX('AEO 2023 Table 7'!18:18,MATCH($D$1,'AEO 2023 Table 7'!1:1,0))</f>
        <v>1.1939780100757209</v>
      </c>
      <c r="AE2">
        <f>$D$2*INDEX('AEO 2023 Table 7'!18:18,MATCH(AE$1,'AEO 2023 Table 7'!1:1,0))/INDEX('AEO 2023 Table 7'!18:18,MATCH($D$1,'AEO 2023 Table 7'!1:1,0))</f>
        <v>1.2056276236865455</v>
      </c>
      <c r="AF2">
        <f>$D$2*INDEX('AEO 2023 Table 7'!18:18,MATCH(AF$1,'AEO 2023 Table 7'!1:1,0))/INDEX('AEO 2023 Table 7'!18:18,MATCH($D$1,'AEO 2023 Table 7'!1:1,0))</f>
        <v>1.2183411303995377</v>
      </c>
    </row>
    <row r="3" spans="1:32">
      <c r="A3" t="s">
        <v>124</v>
      </c>
      <c r="B3">
        <f>INDEX('AEO 2021 Table 7'!22:22,MATCH(B$1,'AEO 2021 Table 7'!1:1,0))/INDEX('AEO 2021 Table 7'!22:22,MATCH(B$1,'AEO 2021 Table 7'!1:1,0))</f>
        <v>1</v>
      </c>
      <c r="C3">
        <v>1</v>
      </c>
      <c r="D3" s="108">
        <f>'seds growth'!G11</f>
        <v>1.020885877216972</v>
      </c>
      <c r="E3">
        <f>$D$3*INDEX('AEO 2023 Table 7'!22:22,MATCH(E$1,'AEO 2023 Table 7'!1:1,0))/INDEX('AEO 2023 Table 7'!22:22,MATCH($D$1,'AEO 2023 Table 7'!1:1,0))</f>
        <v>1.0872658632212413</v>
      </c>
      <c r="F3">
        <f>$D$3*INDEX('AEO 2023 Table 7'!22:22,MATCH(F$1,'AEO 2023 Table 7'!1:1,0))/INDEX('AEO 2023 Table 7'!22:22,MATCH($D$1,'AEO 2023 Table 7'!1:1,0))</f>
        <v>1.1250001904018994</v>
      </c>
      <c r="G3">
        <f>$D$3*INDEX('AEO 2023 Table 7'!22:22,MATCH(G$1,'AEO 2023 Table 7'!1:1,0))/INDEX('AEO 2023 Table 7'!22:22,MATCH($D$1,'AEO 2023 Table 7'!1:1,0))</f>
        <v>1.1484060506381288</v>
      </c>
      <c r="H3">
        <f>$D$3*INDEX('AEO 2023 Table 7'!22:22,MATCH(H$1,'AEO 2023 Table 7'!1:1,0))/INDEX('AEO 2023 Table 7'!22:22,MATCH($D$1,'AEO 2023 Table 7'!1:1,0))</f>
        <v>1.1654828700060484</v>
      </c>
      <c r="I3">
        <f>$D$3*INDEX('AEO 2023 Table 7'!22:22,MATCH(I$1,'AEO 2023 Table 7'!1:1,0))/INDEX('AEO 2023 Table 7'!22:22,MATCH($D$1,'AEO 2023 Table 7'!1:1,0))</f>
        <v>1.1782948057676492</v>
      </c>
      <c r="J3">
        <f>$D$3*INDEX('AEO 2023 Table 7'!22:22,MATCH(J$1,'AEO 2023 Table 7'!1:1,0))/INDEX('AEO 2023 Table 7'!22:22,MATCH($D$1,'AEO 2023 Table 7'!1:1,0))</f>
        <v>1.1880789385335546</v>
      </c>
      <c r="K3">
        <f>$D$3*INDEX('AEO 2023 Table 7'!22:22,MATCH(K$1,'AEO 2023 Table 7'!1:1,0))/INDEX('AEO 2023 Table 7'!22:22,MATCH($D$1,'AEO 2023 Table 7'!1:1,0))</f>
        <v>1.1953918655648719</v>
      </c>
      <c r="L3">
        <f>$D$3*INDEX('AEO 2023 Table 7'!22:22,MATCH(L$1,'AEO 2023 Table 7'!1:1,0))/INDEX('AEO 2023 Table 7'!22:22,MATCH($D$1,'AEO 2023 Table 7'!1:1,0))</f>
        <v>1.2007744932811366</v>
      </c>
      <c r="M3">
        <f>$D$3*INDEX('AEO 2023 Table 7'!22:22,MATCH(M$1,'AEO 2023 Table 7'!1:1,0))/INDEX('AEO 2023 Table 7'!22:22,MATCH($D$1,'AEO 2023 Table 7'!1:1,0))</f>
        <v>1.2044737037224351</v>
      </c>
      <c r="N3">
        <f>$D$3*INDEX('AEO 2023 Table 7'!22:22,MATCH(N$1,'AEO 2023 Table 7'!1:1,0))/INDEX('AEO 2023 Table 7'!22:22,MATCH($D$1,'AEO 2023 Table 7'!1:1,0))</f>
        <v>1.207449227184439</v>
      </c>
      <c r="O3">
        <f>$D$3*INDEX('AEO 2023 Table 7'!22:22,MATCH(O$1,'AEO 2023 Table 7'!1:1,0))/INDEX('AEO 2023 Table 7'!22:22,MATCH($D$1,'AEO 2023 Table 7'!1:1,0))</f>
        <v>1.2100952197018791</v>
      </c>
      <c r="P3">
        <f>$D$3*INDEX('AEO 2023 Table 7'!22:22,MATCH(P$1,'AEO 2023 Table 7'!1:1,0))/INDEX('AEO 2023 Table 7'!22:22,MATCH($D$1,'AEO 2023 Table 7'!1:1,0))</f>
        <v>1.2126789840986458</v>
      </c>
      <c r="Q3">
        <f>$D$3*INDEX('AEO 2023 Table 7'!22:22,MATCH(Q$1,'AEO 2023 Table 7'!1:1,0))/INDEX('AEO 2023 Table 7'!22:22,MATCH($D$1,'AEO 2023 Table 7'!1:1,0))</f>
        <v>1.2147564701400364</v>
      </c>
      <c r="R3">
        <f>$D$3*INDEX('AEO 2023 Table 7'!22:22,MATCH(R$1,'AEO 2023 Table 7'!1:1,0))/INDEX('AEO 2023 Table 7'!22:22,MATCH($D$1,'AEO 2023 Table 7'!1:1,0))</f>
        <v>1.2165399434377528</v>
      </c>
      <c r="S3">
        <f>$D$3*INDEX('AEO 2023 Table 7'!22:22,MATCH(S$1,'AEO 2023 Table 7'!1:1,0))/INDEX('AEO 2023 Table 7'!22:22,MATCH($D$1,'AEO 2023 Table 7'!1:1,0))</f>
        <v>1.2180917950133072</v>
      </c>
      <c r="T3">
        <f>$D$3*INDEX('AEO 2023 Table 7'!22:22,MATCH(T$1,'AEO 2023 Table 7'!1:1,0))/INDEX('AEO 2023 Table 7'!22:22,MATCH($D$1,'AEO 2023 Table 7'!1:1,0))</f>
        <v>1.2188112232992279</v>
      </c>
      <c r="U3">
        <f>$D$3*INDEX('AEO 2023 Table 7'!22:22,MATCH(U$1,'AEO 2023 Table 7'!1:1,0))/INDEX('AEO 2023 Table 7'!22:22,MATCH($D$1,'AEO 2023 Table 7'!1:1,0))</f>
        <v>1.2191042644557528</v>
      </c>
      <c r="V3">
        <f>$D$3*INDEX('AEO 2023 Table 7'!22:22,MATCH(V$1,'AEO 2023 Table 7'!1:1,0))/INDEX('AEO 2023 Table 7'!22:22,MATCH($D$1,'AEO 2023 Table 7'!1:1,0))</f>
        <v>1.219100890081221</v>
      </c>
      <c r="W3">
        <f>$D$3*INDEX('AEO 2023 Table 7'!22:22,MATCH(W$1,'AEO 2023 Table 7'!1:1,0))/INDEX('AEO 2023 Table 7'!22:22,MATCH($D$1,'AEO 2023 Table 7'!1:1,0))</f>
        <v>1.2187960386138355</v>
      </c>
      <c r="X3">
        <f>$D$3*INDEX('AEO 2023 Table 7'!22:22,MATCH(X$1,'AEO 2023 Table 7'!1:1,0))/INDEX('AEO 2023 Table 7'!22:22,MATCH($D$1,'AEO 2023 Table 7'!1:1,0))</f>
        <v>1.2183345056283263</v>
      </c>
      <c r="Y3">
        <f>$D$3*INDEX('AEO 2023 Table 7'!22:22,MATCH(Y$1,'AEO 2023 Table 7'!1:1,0))/INDEX('AEO 2023 Table 7'!22:22,MATCH($D$1,'AEO 2023 Table 7'!1:1,0))</f>
        <v>1.2174419719289324</v>
      </c>
      <c r="Z3">
        <f>$D$3*INDEX('AEO 2023 Table 7'!22:22,MATCH(Z$1,'AEO 2023 Table 7'!1:1,0))/INDEX('AEO 2023 Table 7'!22:22,MATCH($D$1,'AEO 2023 Table 7'!1:1,0))</f>
        <v>1.2165733206561802</v>
      </c>
      <c r="AA3">
        <f>$D$3*INDEX('AEO 2023 Table 7'!22:22,MATCH(AA$1,'AEO 2023 Table 7'!1:1,0))/INDEX('AEO 2023 Table 7'!22:22,MATCH($D$1,'AEO 2023 Table 7'!1:1,0))</f>
        <v>1.2155370618732868</v>
      </c>
      <c r="AB3">
        <f>$D$3*INDEX('AEO 2023 Table 7'!22:22,MATCH(AB$1,'AEO 2023 Table 7'!1:1,0))/INDEX('AEO 2023 Table 7'!22:22,MATCH($D$1,'AEO 2023 Table 7'!1:1,0))</f>
        <v>1.214844006069697</v>
      </c>
      <c r="AC3">
        <f>$D$3*INDEX('AEO 2023 Table 7'!22:22,MATCH(AC$1,'AEO 2023 Table 7'!1:1,0))/INDEX('AEO 2023 Table 7'!22:22,MATCH($D$1,'AEO 2023 Table 7'!1:1,0))</f>
        <v>1.213646888525725</v>
      </c>
      <c r="AD3">
        <f>$D$3*INDEX('AEO 2023 Table 7'!22:22,MATCH(AD$1,'AEO 2023 Table 7'!1:1,0))/INDEX('AEO 2023 Table 7'!22:22,MATCH($D$1,'AEO 2023 Table 7'!1:1,0))</f>
        <v>1.2125506182371524</v>
      </c>
      <c r="AE3">
        <f>$D$3*INDEX('AEO 2023 Table 7'!22:22,MATCH(AE$1,'AEO 2023 Table 7'!1:1,0))/INDEX('AEO 2023 Table 7'!22:22,MATCH($D$1,'AEO 2023 Table 7'!1:1,0))</f>
        <v>1.2112396039169633</v>
      </c>
      <c r="AF3">
        <f>$D$3*INDEX('AEO 2023 Table 7'!22:22,MATCH(AF$1,'AEO 2023 Table 7'!1:1,0))/INDEX('AEO 2023 Table 7'!22:22,MATCH($D$1,'AEO 2023 Table 7'!1:1,0))</f>
        <v>1.2100968196208377</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1.1169652265542676</v>
      </c>
      <c r="E4">
        <f>$D$4*'AEO 2023 Table 7'!G65/'AEO 2023 Table 7'!$F$65*'calibration multiplier'!$E$3</f>
        <v>1.1988045744243978</v>
      </c>
      <c r="F4">
        <f>$D$4*'AEO 2023 Table 7'!H65/'AEO 2023 Table 7'!$F$65*'calibration multiplier'!$E$3</f>
        <v>1.2159547318824766</v>
      </c>
      <c r="G4">
        <f>$D$4*'AEO 2023 Table 7'!I65/'AEO 2023 Table 7'!$F$65*'calibration multiplier'!$E$3</f>
        <v>1.2183091673480819</v>
      </c>
      <c r="H4">
        <f>$D$4*'AEO 2023 Table 7'!J65/'AEO 2023 Table 7'!$F$65*'calibration multiplier'!$E$3</f>
        <v>1.2337664267259492</v>
      </c>
      <c r="I4">
        <f>$D$4*'AEO 2023 Table 7'!K65/'AEO 2023 Table 7'!$F$65*'calibration multiplier'!$E$3</f>
        <v>1.2490411655480869</v>
      </c>
      <c r="J4">
        <f>$D$4*'AEO 2023 Table 7'!L65/'AEO 2023 Table 7'!$F$65*'calibration multiplier'!$E$3</f>
        <v>1.2611261783264356</v>
      </c>
      <c r="K4">
        <f>$D$4*'AEO 2023 Table 7'!M65/'AEO 2023 Table 7'!$F$65*'calibration multiplier'!$E$3</f>
        <v>1.270115116437843</v>
      </c>
      <c r="L4">
        <f>$D$4*'AEO 2023 Table 7'!N65/'AEO 2023 Table 7'!$F$65*'calibration multiplier'!$E$3</f>
        <v>1.2764236325889153</v>
      </c>
      <c r="M4">
        <f>$D$4*'AEO 2023 Table 7'!O65/'AEO 2023 Table 7'!$F$65*'calibration multiplier'!$E$3</f>
        <v>1.2827381264874458</v>
      </c>
      <c r="N4">
        <f>$D$4*'AEO 2023 Table 7'!P65/'AEO 2023 Table 7'!$F$65*'calibration multiplier'!$E$3</f>
        <v>1.2927624104586437</v>
      </c>
      <c r="O4">
        <f>$D$4*'AEO 2023 Table 7'!Q65/'AEO 2023 Table 7'!$F$65*'calibration multiplier'!$E$3</f>
        <v>1.3033274813165765</v>
      </c>
      <c r="P4">
        <f>$D$4*'AEO 2023 Table 7'!R65/'AEO 2023 Table 7'!$F$65*'calibration multiplier'!$E$3</f>
        <v>1.3128739440076018</v>
      </c>
      <c r="Q4">
        <f>$D$4*'AEO 2023 Table 7'!S65/'AEO 2023 Table 7'!$F$65*'calibration multiplier'!$E$3</f>
        <v>1.3242400330249566</v>
      </c>
      <c r="R4">
        <f>$D$4*'AEO 2023 Table 7'!T65/'AEO 2023 Table 7'!$F$65*'calibration multiplier'!$E$3</f>
        <v>1.3389456902890571</v>
      </c>
      <c r="S4">
        <f>$D$4*'AEO 2023 Table 7'!U65/'AEO 2023 Table 7'!$F$65*'calibration multiplier'!$E$3</f>
        <v>1.3565083123217638</v>
      </c>
      <c r="T4">
        <f>$D$4*'AEO 2023 Table 7'!V65/'AEO 2023 Table 7'!$F$65*'calibration multiplier'!$E$3</f>
        <v>1.374950460263846</v>
      </c>
      <c r="U4">
        <f>$D$4*'AEO 2023 Table 7'!W65/'AEO 2023 Table 7'!$F$65*'calibration multiplier'!$E$3</f>
        <v>1.3942051833437703</v>
      </c>
      <c r="V4">
        <f>$D$4*'AEO 2023 Table 7'!X65/'AEO 2023 Table 7'!$F$65*'calibration multiplier'!$E$3</f>
        <v>1.4165842757619387</v>
      </c>
      <c r="W4">
        <f>$D$4*'AEO 2023 Table 7'!Y65/'AEO 2023 Table 7'!$F$65*'calibration multiplier'!$E$3</f>
        <v>1.4380081241362583</v>
      </c>
      <c r="X4">
        <f>$D$4*'AEO 2023 Table 7'!Z65/'AEO 2023 Table 7'!$F$65*'calibration multiplier'!$E$3</f>
        <v>1.4598049839519811</v>
      </c>
      <c r="Y4">
        <f>$D$4*'AEO 2023 Table 7'!AA65/'AEO 2023 Table 7'!$F$65*'calibration multiplier'!$E$3</f>
        <v>1.4819334094933947</v>
      </c>
      <c r="Z4">
        <f>$D$4*'AEO 2023 Table 7'!AB65/'AEO 2023 Table 7'!$F$65*'calibration multiplier'!$E$3</f>
        <v>1.5040052456922026</v>
      </c>
      <c r="AA4">
        <f>$D$4*'AEO 2023 Table 7'!AC65/'AEO 2023 Table 7'!$F$65*'calibration multiplier'!$E$3</f>
        <v>1.5254888715411064</v>
      </c>
      <c r="AB4">
        <f>$D$4*'AEO 2023 Table 7'!AD65/'AEO 2023 Table 7'!$F$65*'calibration multiplier'!$E$3</f>
        <v>1.5464169653928785</v>
      </c>
      <c r="AC4">
        <f>$D$4*'AEO 2023 Table 7'!AE65/'AEO 2023 Table 7'!$F$65*'calibration multiplier'!$E$3</f>
        <v>1.5688550382526358</v>
      </c>
      <c r="AD4">
        <f>$D$4*'AEO 2023 Table 7'!AF65/'AEO 2023 Table 7'!$F$65*'calibration multiplier'!$E$3</f>
        <v>1.5915170773838339</v>
      </c>
      <c r="AE4">
        <f>$D$4*'AEO 2023 Table 7'!AG65/'AEO 2023 Table 7'!$F$65*'calibration multiplier'!$E$3</f>
        <v>1.6138527315038047</v>
      </c>
      <c r="AF4">
        <f>$D$4*'AEO 2023 Table 7'!AH65/'AEO 2023 Table 7'!$F$65*'calibration multiplier'!$E$3</f>
        <v>1.6387628021958491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0.98987411985781881</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0.98775937989436469</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0.98609702205474081</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0.99218483560297321</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1.0024453956228176</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1.0110884930108592</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1.0187697213163085</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1.0258799847285387</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1.0334870956735165</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1.0423916610160207</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1.0549575037890515</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1.0669227964821868</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1.0780853625256586</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1.0902865021512265</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1.101364990348952</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1.1146353861909786</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1.1279300260294212</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1.1404286699524897</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1.1545380249090476</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1.1692456390756154</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1.1842680496431519</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1.1989314153866568</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1.2129141924796547</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1.226714542888433</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1.2419505718567481</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1.2577465328221507</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1.2728899171762784</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1.2890498260114589</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1.3077181872971579</v>
      </c>
    </row>
    <row r="3" spans="1:32">
      <c r="A3" t="s">
        <v>124</v>
      </c>
      <c r="B3">
        <v>1</v>
      </c>
      <c r="C3">
        <v>1</v>
      </c>
      <c r="D3" s="108">
        <f>'seds growth'!G11</f>
        <v>1.020885877216972</v>
      </c>
      <c r="E3">
        <f>$D$3*INDEX('AEO 2023 Table 49'!50:50,MATCH(E1,'AEO 2023 Table 49'!13:13,0))/INDEX('AEO 2023 Table 49'!50:50,MATCH($D$1,'AEO 2023 Table 49'!13:13,0))</f>
        <v>1.0049091213191106</v>
      </c>
      <c r="F3">
        <f>$D$3*INDEX('AEO 2023 Table 49'!50:50,MATCH(F1,'AEO 2023 Table 49'!13:13,0))/INDEX('AEO 2023 Table 49'!50:50,MATCH($D$1,'AEO 2023 Table 49'!13:13,0))</f>
        <v>0.99235492271574377</v>
      </c>
      <c r="G3">
        <f>$D$3*INDEX('AEO 2023 Table 49'!50:50,MATCH(G1,'AEO 2023 Table 49'!13:13,0))/INDEX('AEO 2023 Table 49'!50:50,MATCH($D$1,'AEO 2023 Table 49'!13:13,0))</f>
        <v>0.9913624447728786</v>
      </c>
      <c r="H3">
        <f>$D$3*INDEX('AEO 2023 Table 49'!50:50,MATCH(H1,'AEO 2023 Table 49'!13:13,0))/INDEX('AEO 2023 Table 49'!50:50,MATCH($D$1,'AEO 2023 Table 49'!13:13,0))</f>
        <v>0.99757196435780249</v>
      </c>
      <c r="I3">
        <f>$D$3*INDEX('AEO 2023 Table 49'!50:50,MATCH(I1,'AEO 2023 Table 49'!13:13,0))/INDEX('AEO 2023 Table 49'!50:50,MATCH($D$1,'AEO 2023 Table 49'!13:13,0))</f>
        <v>1.0019896753707844</v>
      </c>
      <c r="J3">
        <f>$D$3*INDEX('AEO 2023 Table 49'!50:50,MATCH(J1,'AEO 2023 Table 49'!13:13,0))/INDEX('AEO 2023 Table 49'!50:50,MATCH($D$1,'AEO 2023 Table 49'!13:13,0))</f>
        <v>1.0051963412587019</v>
      </c>
      <c r="K3">
        <f>$D$3*INDEX('AEO 2023 Table 49'!50:50,MATCH(K1,'AEO 2023 Table 49'!13:13,0))/INDEX('AEO 2023 Table 49'!50:50,MATCH($D$1,'AEO 2023 Table 49'!13:13,0))</f>
        <v>1.0058389424262844</v>
      </c>
      <c r="L3">
        <f>$D$3*INDEX('AEO 2023 Table 49'!50:50,MATCH(L1,'AEO 2023 Table 49'!13:13,0))/INDEX('AEO 2023 Table 49'!50:50,MATCH($D$1,'AEO 2023 Table 49'!13:13,0))</f>
        <v>1.0060708338789286</v>
      </c>
      <c r="M3">
        <f>$D$3*INDEX('AEO 2023 Table 49'!50:50,MATCH(M1,'AEO 2023 Table 49'!13:13,0))/INDEX('AEO 2023 Table 49'!50:50,MATCH($D$1,'AEO 2023 Table 49'!13:13,0))</f>
        <v>1.0063353861764635</v>
      </c>
      <c r="N3">
        <f>$D$3*INDEX('AEO 2023 Table 49'!50:50,MATCH(N1,'AEO 2023 Table 49'!13:13,0))/INDEX('AEO 2023 Table 49'!50:50,MATCH($D$1,'AEO 2023 Table 49'!13:13,0))</f>
        <v>1.0086062350355069</v>
      </c>
      <c r="O3">
        <f>$D$3*INDEX('AEO 2023 Table 49'!50:50,MATCH(O1,'AEO 2023 Table 49'!13:13,0))/INDEX('AEO 2023 Table 49'!50:50,MATCH($D$1,'AEO 2023 Table 49'!13:13,0))</f>
        <v>1.0085889899346603</v>
      </c>
      <c r="P3">
        <f>$D$3*INDEX('AEO 2023 Table 49'!50:50,MATCH(P1,'AEO 2023 Table 49'!13:13,0))/INDEX('AEO 2023 Table 49'!50:50,MATCH($D$1,'AEO 2023 Table 49'!13:13,0))</f>
        <v>1.0058441902229636</v>
      </c>
      <c r="Q3">
        <f>$D$3*INDEX('AEO 2023 Table 49'!50:50,MATCH(Q1,'AEO 2023 Table 49'!13:13,0))/INDEX('AEO 2023 Table 49'!50:50,MATCH($D$1,'AEO 2023 Table 49'!13:13,0))</f>
        <v>1.003552508539433</v>
      </c>
      <c r="R3">
        <f>$D$3*INDEX('AEO 2023 Table 49'!50:50,MATCH(R1,'AEO 2023 Table 49'!13:13,0))/INDEX('AEO 2023 Table 49'!50:50,MATCH($D$1,'AEO 2023 Table 49'!13:13,0))</f>
        <v>0.99952859524730364</v>
      </c>
      <c r="S3">
        <f>$D$3*INDEX('AEO 2023 Table 49'!50:50,MATCH(S1,'AEO 2023 Table 49'!13:13,0))/INDEX('AEO 2023 Table 49'!50:50,MATCH($D$1,'AEO 2023 Table 49'!13:13,0))</f>
        <v>0.99874375749271938</v>
      </c>
      <c r="T3">
        <f>$D$3*INDEX('AEO 2023 Table 49'!50:50,MATCH(T1,'AEO 2023 Table 49'!13:13,0))/INDEX('AEO 2023 Table 49'!50:50,MATCH($D$1,'AEO 2023 Table 49'!13:13,0))</f>
        <v>0.99868001396447936</v>
      </c>
      <c r="U3">
        <f>$D$3*INDEX('AEO 2023 Table 49'!50:50,MATCH(U1,'AEO 2023 Table 49'!13:13,0))/INDEX('AEO 2023 Table 49'!50:50,MATCH($D$1,'AEO 2023 Table 49'!13:13,0))</f>
        <v>0.9975088051315858</v>
      </c>
      <c r="V3">
        <f>$D$3*INDEX('AEO 2023 Table 49'!50:50,MATCH(V1,'AEO 2023 Table 49'!13:13,0))/INDEX('AEO 2023 Table 49'!50:50,MATCH($D$1,'AEO 2023 Table 49'!13:13,0))</f>
        <v>0.9974098997273636</v>
      </c>
      <c r="W3">
        <f>$D$3*INDEX('AEO 2023 Table 49'!50:50,MATCH(W1,'AEO 2023 Table 49'!13:13,0))/INDEX('AEO 2023 Table 49'!50:50,MATCH($D$1,'AEO 2023 Table 49'!13:13,0))</f>
        <v>0.99659306734141151</v>
      </c>
      <c r="X3">
        <f>$D$3*INDEX('AEO 2023 Table 49'!50:50,MATCH(X1,'AEO 2023 Table 49'!13:13,0))/INDEX('AEO 2023 Table 49'!50:50,MATCH($D$1,'AEO 2023 Table 49'!13:13,0))</f>
        <v>0.9964211678703695</v>
      </c>
      <c r="Y3">
        <f>$D$3*INDEX('AEO 2023 Table 49'!50:50,MATCH(Y1,'AEO 2023 Table 49'!13:13,0))/INDEX('AEO 2023 Table 49'!50:50,MATCH($D$1,'AEO 2023 Table 49'!13:13,0))</f>
        <v>0.99564283388877728</v>
      </c>
      <c r="Z3">
        <f>$D$3*INDEX('AEO 2023 Table 49'!50:50,MATCH(Z1,'AEO 2023 Table 49'!13:13,0))/INDEX('AEO 2023 Table 49'!50:50,MATCH($D$1,'AEO 2023 Table 49'!13:13,0))</f>
        <v>0.99421556425037438</v>
      </c>
      <c r="AA3">
        <f>$D$3*INDEX('AEO 2023 Table 49'!50:50,MATCH(AA1,'AEO 2023 Table 49'!13:13,0))/INDEX('AEO 2023 Table 49'!50:50,MATCH($D$1,'AEO 2023 Table 49'!13:13,0))</f>
        <v>0.99206628843760958</v>
      </c>
      <c r="AB3">
        <f>$D$3*INDEX('AEO 2023 Table 49'!50:50,MATCH(AB1,'AEO 2023 Table 49'!13:13,0))/INDEX('AEO 2023 Table 49'!50:50,MATCH($D$1,'AEO 2023 Table 49'!13:13,0))</f>
        <v>0.98985626705745455</v>
      </c>
      <c r="AC3">
        <f>$D$3*INDEX('AEO 2023 Table 49'!50:50,MATCH(AC1,'AEO 2023 Table 49'!13:13,0))/INDEX('AEO 2023 Table 49'!50:50,MATCH($D$1,'AEO 2023 Table 49'!13:13,0))</f>
        <v>0.98700306020769368</v>
      </c>
      <c r="AD3">
        <f>$D$3*INDEX('AEO 2023 Table 49'!50:50,MATCH(AD1,'AEO 2023 Table 49'!13:13,0))/INDEX('AEO 2023 Table 49'!50:50,MATCH($D$1,'AEO 2023 Table 49'!13:13,0))</f>
        <v>0.98376373347488588</v>
      </c>
      <c r="AE3">
        <f>$D$3*INDEX('AEO 2023 Table 49'!50:50,MATCH(AE1,'AEO 2023 Table 49'!13:13,0))/INDEX('AEO 2023 Table 49'!50:50,MATCH($D$1,'AEO 2023 Table 49'!13:13,0))</f>
        <v>0.9823892912923381</v>
      </c>
      <c r="AF3">
        <f>$D$3*INDEX('AEO 2023 Table 49'!50:50,MATCH(AF1,'AEO 2023 Table 49'!13:13,0))/INDEX('AEO 2023 Table 49'!50:50,MATCH($D$1,'AEO 2023 Table 49'!13:13,0))</f>
        <v>0.98222713928963412</v>
      </c>
    </row>
    <row r="4" spans="1:32">
      <c r="A4" t="s">
        <v>122</v>
      </c>
      <c r="B4">
        <v>1</v>
      </c>
      <c r="C4">
        <v>1</v>
      </c>
      <c r="D4" s="108">
        <f>'seds growth'!G8</f>
        <v>1.1169652265542676</v>
      </c>
      <c r="E4">
        <f>$D$4*'AEO 2023 Table 7'!G65/'AEO 2023 Table 7'!$F$65</f>
        <v>1.1988045744243978</v>
      </c>
      <c r="F4">
        <f>$D$4*'AEO 2023 Table 7'!H65/'AEO 2023 Table 7'!$F$65</f>
        <v>1.2159547318824766</v>
      </c>
      <c r="G4">
        <f>$D$4*'AEO 2023 Table 7'!I65/'AEO 2023 Table 7'!$F$65</f>
        <v>1.2183091673480819</v>
      </c>
      <c r="H4">
        <f>$D$4*'AEO 2023 Table 7'!J65/'AEO 2023 Table 7'!$F$65</f>
        <v>1.2337664267259492</v>
      </c>
      <c r="I4">
        <f>$D$4*'AEO 2023 Table 7'!K65/'AEO 2023 Table 7'!$F$65</f>
        <v>1.2490411655480869</v>
      </c>
      <c r="J4">
        <f>$D$4*'AEO 2023 Table 7'!L65/'AEO 2023 Table 7'!$F$65</f>
        <v>1.2611261783264356</v>
      </c>
      <c r="K4">
        <f>$D$4*'AEO 2023 Table 7'!M65/'AEO 2023 Table 7'!$F$65</f>
        <v>1.270115116437843</v>
      </c>
      <c r="L4">
        <f>$D$4*'AEO 2023 Table 7'!N65/'AEO 2023 Table 7'!$F$65</f>
        <v>1.2764236325889153</v>
      </c>
      <c r="M4">
        <f>$D$4*'AEO 2023 Table 7'!O65/'AEO 2023 Table 7'!$F$65</f>
        <v>1.2827381264874458</v>
      </c>
      <c r="N4">
        <f>$D$4*'AEO 2023 Table 7'!P65/'AEO 2023 Table 7'!$F$65</f>
        <v>1.2927624104586437</v>
      </c>
      <c r="O4">
        <f>$D$4*'AEO 2023 Table 7'!Q65/'AEO 2023 Table 7'!$F$65</f>
        <v>1.3033274813165765</v>
      </c>
      <c r="P4">
        <f>$D$4*'AEO 2023 Table 7'!R65/'AEO 2023 Table 7'!$F$65</f>
        <v>1.3128739440076018</v>
      </c>
      <c r="Q4">
        <f>$D$4*'AEO 2023 Table 7'!S65/'AEO 2023 Table 7'!$F$65</f>
        <v>1.3242400330249566</v>
      </c>
      <c r="R4">
        <f>$D$4*'AEO 2023 Table 7'!T65/'AEO 2023 Table 7'!$F$65</f>
        <v>1.3389456902890571</v>
      </c>
      <c r="S4">
        <f>$D$4*'AEO 2023 Table 7'!U65/'AEO 2023 Table 7'!$F$65</f>
        <v>1.3565083123217638</v>
      </c>
      <c r="T4">
        <f>$D$4*'AEO 2023 Table 7'!V65/'AEO 2023 Table 7'!$F$65</f>
        <v>1.374950460263846</v>
      </c>
      <c r="U4">
        <f>$D$4*'AEO 2023 Table 7'!W65/'AEO 2023 Table 7'!$F$65</f>
        <v>1.3942051833437703</v>
      </c>
      <c r="V4">
        <f>$D$4*'AEO 2023 Table 7'!X65/'AEO 2023 Table 7'!$F$65</f>
        <v>1.4165842757619387</v>
      </c>
      <c r="W4">
        <f>$D$4*'AEO 2023 Table 7'!Y65/'AEO 2023 Table 7'!$F$65</f>
        <v>1.4380081241362583</v>
      </c>
      <c r="X4">
        <f>$D$4*'AEO 2023 Table 7'!Z65/'AEO 2023 Table 7'!$F$65</f>
        <v>1.4598049839519811</v>
      </c>
      <c r="Y4">
        <f>$D$4*'AEO 2023 Table 7'!AA65/'AEO 2023 Table 7'!$F$65</f>
        <v>1.4819334094933947</v>
      </c>
      <c r="Z4">
        <f>$D$4*'AEO 2023 Table 7'!AB65/'AEO 2023 Table 7'!$F$65</f>
        <v>1.5040052456922026</v>
      </c>
      <c r="AA4">
        <f>$D$4*'AEO 2023 Table 7'!AC65/'AEO 2023 Table 7'!$F$65</f>
        <v>1.5254888715411064</v>
      </c>
      <c r="AB4">
        <f>$D$4*'AEO 2023 Table 7'!AD65/'AEO 2023 Table 7'!$F$65</f>
        <v>1.5464169653928785</v>
      </c>
      <c r="AC4">
        <f>$D$4*'AEO 2023 Table 7'!AE65/'AEO 2023 Table 7'!$F$65</f>
        <v>1.5688550382526358</v>
      </c>
      <c r="AD4">
        <f>$D$4*'AEO 2023 Table 7'!AF65/'AEO 2023 Table 7'!$F$65</f>
        <v>1.5915170773838339</v>
      </c>
      <c r="AE4">
        <f>$D$4*'AEO 2023 Table 7'!AG65/'AEO 2023 Table 7'!$F$65</f>
        <v>1.6138527315038047</v>
      </c>
      <c r="AF4">
        <f>$D$4*'AEO 2023 Table 7'!AH65/'AEO 2023 Table 7'!$F$65</f>
        <v>1.6387628021958491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0.98987411985781881</v>
      </c>
      <c r="E2" s="108">
        <f>'growth rates from 2022 psgr'!E2</f>
        <v>1.0100875735474715</v>
      </c>
      <c r="F2" s="108">
        <f>'growth rates from 2022 psgr'!F2</f>
        <v>1.0174499974534763</v>
      </c>
      <c r="G2" s="108">
        <f>'growth rates from 2022 psgr'!G2</f>
        <v>1.0212285719276415</v>
      </c>
      <c r="H2" s="108">
        <f>'growth rates from 2022 psgr'!H2</f>
        <v>1.0284970755756682</v>
      </c>
      <c r="I2" s="108">
        <f>'growth rates from 2022 psgr'!I2</f>
        <v>1.0381393426794137</v>
      </c>
      <c r="J2" s="108">
        <f>'growth rates from 2022 psgr'!J2</f>
        <v>1.0470600800867009</v>
      </c>
      <c r="K2" s="108">
        <f>'growth rates from 2022 psgr'!K2</f>
        <v>1.0540281235079292</v>
      </c>
      <c r="L2" s="108">
        <f>'growth rates from 2022 psgr'!L2</f>
        <v>1.059344357904267</v>
      </c>
      <c r="M2" s="108">
        <f>'growth rates from 2022 psgr'!M2</f>
        <v>1.063846331950548</v>
      </c>
      <c r="N2" s="108">
        <f>'growth rates from 2022 psgr'!N2</f>
        <v>1.0676330661986231</v>
      </c>
      <c r="O2" s="108">
        <f>'growth rates from 2022 psgr'!O2</f>
        <v>1.0731016131252744</v>
      </c>
      <c r="P2" s="108">
        <f>'growth rates from 2022 psgr'!P2</f>
        <v>1.0800849556874048</v>
      </c>
      <c r="Q2" s="108">
        <f>'growth rates from 2022 psgr'!Q2</f>
        <v>1.0864627029327218</v>
      </c>
      <c r="R2" s="108">
        <f>'growth rates from 2022 psgr'!R2</f>
        <v>1.0916442188978188</v>
      </c>
      <c r="S2" s="108">
        <f>'growth rates from 2022 psgr'!S2</f>
        <v>1.0976660035784342</v>
      </c>
      <c r="T2" s="108">
        <f>'growth rates from 2022 psgr'!T2</f>
        <v>1.1044609952470783</v>
      </c>
      <c r="U2" s="108">
        <f>'growth rates from 2022 psgr'!U2</f>
        <v>1.1113072394729229</v>
      </c>
      <c r="V2" s="108">
        <f>'growth rates from 2022 psgr'!V2</f>
        <v>1.1191273658398779</v>
      </c>
      <c r="W2" s="108">
        <f>'growth rates from 2022 psgr'!W2</f>
        <v>1.1271407728041574</v>
      </c>
      <c r="X2" s="108">
        <f>'growth rates from 2022 psgr'!X2</f>
        <v>1.1354976481797947</v>
      </c>
      <c r="Y2" s="108">
        <f>'growth rates from 2022 psgr'!Y2</f>
        <v>1.1436138150990971</v>
      </c>
      <c r="Z2" s="108">
        <f>'growth rates from 2022 psgr'!Z2</f>
        <v>1.1520185427199725</v>
      </c>
      <c r="AA2" s="108">
        <f>'growth rates from 2022 psgr'!AA2</f>
        <v>1.1609533896637823</v>
      </c>
      <c r="AB2" s="108">
        <f>'growth rates from 2022 psgr'!AB2</f>
        <v>1.1713346956161848</v>
      </c>
      <c r="AC2" s="108">
        <f>'growth rates from 2022 psgr'!AC2</f>
        <v>1.1824796889364355</v>
      </c>
      <c r="AD2" s="108">
        <f>'growth rates from 2022 psgr'!AD2</f>
        <v>1.1939780100757209</v>
      </c>
      <c r="AE2" s="108">
        <f>'growth rates from 2022 psgr'!AE2</f>
        <v>1.2056276236865455</v>
      </c>
      <c r="AF2" s="108">
        <f>'growth rates from 2022 psgr'!AF2</f>
        <v>1.2183411303995377</v>
      </c>
    </row>
    <row r="3" spans="1:32">
      <c r="A3" t="s">
        <v>124</v>
      </c>
      <c r="B3">
        <f>INDEX('AEO 2021 Table 7'!22:22,MATCH(B$1,'AEO 2021 Table 7'!1:1,0))/INDEX('AEO 2021 Table 7'!22:22,MATCH(B$1,'AEO 2021 Table 7'!1:1,0))</f>
        <v>1</v>
      </c>
      <c r="C3">
        <v>1</v>
      </c>
      <c r="D3" s="108">
        <f>'growth rates from 2022 psgr'!D3</f>
        <v>1.020885877216972</v>
      </c>
      <c r="E3" s="108">
        <f>'growth rates from 2022 psgr'!E3</f>
        <v>1.0872658632212413</v>
      </c>
      <c r="F3" s="108">
        <f>'growth rates from 2022 psgr'!F3</f>
        <v>1.1250001904018994</v>
      </c>
      <c r="G3" s="108">
        <f>'growth rates from 2022 psgr'!G3</f>
        <v>1.1484060506381288</v>
      </c>
      <c r="H3" s="108">
        <f>'growth rates from 2022 psgr'!H3</f>
        <v>1.1654828700060484</v>
      </c>
      <c r="I3" s="108">
        <f>'growth rates from 2022 psgr'!I3</f>
        <v>1.1782948057676492</v>
      </c>
      <c r="J3" s="108">
        <f>'growth rates from 2022 psgr'!J3</f>
        <v>1.1880789385335546</v>
      </c>
      <c r="K3" s="108">
        <f>'growth rates from 2022 psgr'!K3</f>
        <v>1.1953918655648719</v>
      </c>
      <c r="L3" s="108">
        <f>'growth rates from 2022 psgr'!L3</f>
        <v>1.2007744932811366</v>
      </c>
      <c r="M3" s="108">
        <f>'growth rates from 2022 psgr'!M3</f>
        <v>1.2044737037224351</v>
      </c>
      <c r="N3" s="108">
        <f>'growth rates from 2022 psgr'!N3</f>
        <v>1.207449227184439</v>
      </c>
      <c r="O3" s="108">
        <f>'growth rates from 2022 psgr'!O3</f>
        <v>1.2100952197018791</v>
      </c>
      <c r="P3" s="108">
        <f>'growth rates from 2022 psgr'!P3</f>
        <v>1.2126789840986458</v>
      </c>
      <c r="Q3" s="108">
        <f>'growth rates from 2022 psgr'!Q3</f>
        <v>1.2147564701400364</v>
      </c>
      <c r="R3" s="108">
        <f>'growth rates from 2022 psgr'!R3</f>
        <v>1.2165399434377528</v>
      </c>
      <c r="S3" s="108">
        <f>'growth rates from 2022 psgr'!S3</f>
        <v>1.2180917950133072</v>
      </c>
      <c r="T3" s="108">
        <f>'growth rates from 2022 psgr'!T3</f>
        <v>1.2188112232992279</v>
      </c>
      <c r="U3" s="108">
        <f>'growth rates from 2022 psgr'!U3</f>
        <v>1.2191042644557528</v>
      </c>
      <c r="V3" s="108">
        <f>'growth rates from 2022 psgr'!V3</f>
        <v>1.219100890081221</v>
      </c>
      <c r="W3" s="108">
        <f>'growth rates from 2022 psgr'!W3</f>
        <v>1.2187960386138355</v>
      </c>
      <c r="X3" s="108">
        <f>'growth rates from 2022 psgr'!X3</f>
        <v>1.2183345056283263</v>
      </c>
      <c r="Y3" s="108">
        <f>'growth rates from 2022 psgr'!Y3</f>
        <v>1.2174419719289324</v>
      </c>
      <c r="Z3" s="108">
        <f>'growth rates from 2022 psgr'!Z3</f>
        <v>1.2165733206561802</v>
      </c>
      <c r="AA3" s="108">
        <f>'growth rates from 2022 psgr'!AA3</f>
        <v>1.2155370618732868</v>
      </c>
      <c r="AB3" s="108">
        <f>'growth rates from 2022 psgr'!AB3</f>
        <v>1.214844006069697</v>
      </c>
      <c r="AC3" s="108">
        <f>'growth rates from 2022 psgr'!AC3</f>
        <v>1.213646888525725</v>
      </c>
      <c r="AD3" s="108">
        <f>'growth rates from 2022 psgr'!AD3</f>
        <v>1.2125506182371524</v>
      </c>
      <c r="AE3" s="108">
        <f>'growth rates from 2022 psgr'!AE3</f>
        <v>1.2112396039169633</v>
      </c>
      <c r="AF3" s="108">
        <f>'growth rates from 2022 psgr'!AF3</f>
        <v>1.2100968196208377</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1.1169652265542676</v>
      </c>
      <c r="E4" s="108">
        <f>'growth rates from 2022 psgr'!E4</f>
        <v>1.1988045744243978</v>
      </c>
      <c r="F4" s="108">
        <f>'growth rates from 2022 psgr'!F4</f>
        <v>1.2159547318824766</v>
      </c>
      <c r="G4" s="108">
        <f>'growth rates from 2022 psgr'!G4</f>
        <v>1.2183091673480819</v>
      </c>
      <c r="H4" s="108">
        <f>'growth rates from 2022 psgr'!H4</f>
        <v>1.2337664267259492</v>
      </c>
      <c r="I4" s="108">
        <f>'growth rates from 2022 psgr'!I4</f>
        <v>1.2490411655480869</v>
      </c>
      <c r="J4" s="108">
        <f>'growth rates from 2022 psgr'!J4</f>
        <v>1.2611261783264356</v>
      </c>
      <c r="K4" s="108">
        <f>'growth rates from 2022 psgr'!K4</f>
        <v>1.270115116437843</v>
      </c>
      <c r="L4" s="108">
        <f>'growth rates from 2022 psgr'!L4</f>
        <v>1.2764236325889153</v>
      </c>
      <c r="M4" s="108">
        <f>'growth rates from 2022 psgr'!M4</f>
        <v>1.2827381264874458</v>
      </c>
      <c r="N4" s="108">
        <f>'growth rates from 2022 psgr'!N4</f>
        <v>1.2927624104586437</v>
      </c>
      <c r="O4" s="108">
        <f>'growth rates from 2022 psgr'!O4</f>
        <v>1.3033274813165765</v>
      </c>
      <c r="P4" s="108">
        <f>'growth rates from 2022 psgr'!P4</f>
        <v>1.3128739440076018</v>
      </c>
      <c r="Q4" s="108">
        <f>'growth rates from 2022 psgr'!Q4</f>
        <v>1.3242400330249566</v>
      </c>
      <c r="R4" s="108">
        <f>'growth rates from 2022 psgr'!R4</f>
        <v>1.3389456902890571</v>
      </c>
      <c r="S4" s="108">
        <f>'growth rates from 2022 psgr'!S4</f>
        <v>1.3565083123217638</v>
      </c>
      <c r="T4" s="108">
        <f>'growth rates from 2022 psgr'!T4</f>
        <v>1.374950460263846</v>
      </c>
      <c r="U4" s="108">
        <f>'growth rates from 2022 psgr'!U4</f>
        <v>1.3942051833437703</v>
      </c>
      <c r="V4" s="108">
        <f>'growth rates from 2022 psgr'!V4</f>
        <v>1.4165842757619387</v>
      </c>
      <c r="W4" s="108">
        <f>'growth rates from 2022 psgr'!W4</f>
        <v>1.4380081241362583</v>
      </c>
      <c r="X4" s="108">
        <f>'growth rates from 2022 psgr'!X4</f>
        <v>1.4598049839519811</v>
      </c>
      <c r="Y4" s="108">
        <f>'growth rates from 2022 psgr'!Y4</f>
        <v>1.4819334094933947</v>
      </c>
      <c r="Z4" s="108">
        <f>'growth rates from 2022 psgr'!Z4</f>
        <v>1.5040052456922026</v>
      </c>
      <c r="AA4" s="108">
        <f>'growth rates from 2022 psgr'!AA4</f>
        <v>1.5254888715411064</v>
      </c>
      <c r="AB4" s="108">
        <f>'growth rates from 2022 psgr'!AB4</f>
        <v>1.5464169653928785</v>
      </c>
      <c r="AC4" s="108">
        <f>'growth rates from 2022 psgr'!AC4</f>
        <v>1.5688550382526358</v>
      </c>
      <c r="AD4" s="108">
        <f>'growth rates from 2022 psgr'!AD4</f>
        <v>1.5915170773838339</v>
      </c>
      <c r="AE4" s="108">
        <f>'growth rates from 2022 psgr'!AE4</f>
        <v>1.6138527315038047</v>
      </c>
      <c r="AF4" s="108">
        <f>'growth rates from 2022 psgr'!AF4</f>
        <v>1.6387628021958491</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0.98987411985781881</v>
      </c>
      <c r="E2" s="108">
        <f>'growth rates from 2022 frgt'!E2</f>
        <v>0.98775937989436469</v>
      </c>
      <c r="F2" s="108">
        <f>'growth rates from 2022 frgt'!F2</f>
        <v>0.98609702205474081</v>
      </c>
      <c r="G2" s="108">
        <f>'growth rates from 2022 frgt'!G2</f>
        <v>0.99218483560297321</v>
      </c>
      <c r="H2" s="108">
        <f>'growth rates from 2022 frgt'!H2</f>
        <v>1.0024453956228176</v>
      </c>
      <c r="I2" s="108">
        <f>'growth rates from 2022 frgt'!I2</f>
        <v>1.0110884930108592</v>
      </c>
      <c r="J2" s="108">
        <f>'growth rates from 2022 frgt'!J2</f>
        <v>1.0187697213163085</v>
      </c>
      <c r="K2" s="108">
        <f>'growth rates from 2022 frgt'!K2</f>
        <v>1.0258799847285387</v>
      </c>
      <c r="L2" s="108">
        <f>'growth rates from 2022 frgt'!L2</f>
        <v>1.0334870956735165</v>
      </c>
      <c r="M2" s="108">
        <f>'growth rates from 2022 frgt'!M2</f>
        <v>1.0423916610160207</v>
      </c>
      <c r="N2" s="108">
        <f>'growth rates from 2022 frgt'!N2</f>
        <v>1.0549575037890515</v>
      </c>
      <c r="O2" s="108">
        <f>'growth rates from 2022 frgt'!O2</f>
        <v>1.0669227964821868</v>
      </c>
      <c r="P2" s="108">
        <f>'growth rates from 2022 frgt'!P2</f>
        <v>1.0780853625256586</v>
      </c>
      <c r="Q2" s="108">
        <f>'growth rates from 2022 frgt'!Q2</f>
        <v>1.0902865021512265</v>
      </c>
      <c r="R2" s="108">
        <f>'growth rates from 2022 frgt'!R2</f>
        <v>1.101364990348952</v>
      </c>
      <c r="S2" s="108">
        <f>'growth rates from 2022 frgt'!S2</f>
        <v>1.1146353861909786</v>
      </c>
      <c r="T2" s="108">
        <f>'growth rates from 2022 frgt'!T2</f>
        <v>1.1279300260294212</v>
      </c>
      <c r="U2" s="108">
        <f>'growth rates from 2022 frgt'!U2</f>
        <v>1.1404286699524897</v>
      </c>
      <c r="V2" s="108">
        <f>'growth rates from 2022 frgt'!V2</f>
        <v>1.1545380249090476</v>
      </c>
      <c r="W2" s="108">
        <f>'growth rates from 2022 frgt'!W2</f>
        <v>1.1692456390756154</v>
      </c>
      <c r="X2" s="108">
        <f>'growth rates from 2022 frgt'!X2</f>
        <v>1.1842680496431519</v>
      </c>
      <c r="Y2" s="108">
        <f>'growth rates from 2022 frgt'!Y2</f>
        <v>1.1989314153866568</v>
      </c>
      <c r="Z2" s="108">
        <f>'growth rates from 2022 frgt'!Z2</f>
        <v>1.2129141924796547</v>
      </c>
      <c r="AA2" s="108">
        <f>'growth rates from 2022 frgt'!AA2</f>
        <v>1.226714542888433</v>
      </c>
      <c r="AB2" s="108">
        <f>'growth rates from 2022 frgt'!AB2</f>
        <v>1.2419505718567481</v>
      </c>
      <c r="AC2" s="108">
        <f>'growth rates from 2022 frgt'!AC2</f>
        <v>1.2577465328221507</v>
      </c>
      <c r="AD2" s="108">
        <f>'growth rates from 2022 frgt'!AD2</f>
        <v>1.2728899171762784</v>
      </c>
      <c r="AE2" s="108">
        <f>'growth rates from 2022 frgt'!AE2</f>
        <v>1.2890498260114589</v>
      </c>
      <c r="AF2" s="108">
        <f>'growth rates from 2022 frgt'!AF2</f>
        <v>1.3077181872971579</v>
      </c>
    </row>
    <row r="3" spans="1:32">
      <c r="A3" t="s">
        <v>124</v>
      </c>
      <c r="B3">
        <v>1</v>
      </c>
      <c r="C3">
        <v>1</v>
      </c>
      <c r="D3" s="108">
        <f>'growth rates from 2022 frgt'!D3</f>
        <v>1.020885877216972</v>
      </c>
      <c r="E3" s="108">
        <f>'growth rates from 2022 frgt'!E3</f>
        <v>1.0049091213191106</v>
      </c>
      <c r="F3" s="108">
        <f>'growth rates from 2022 frgt'!F3</f>
        <v>0.99235492271574377</v>
      </c>
      <c r="G3" s="108">
        <f>'growth rates from 2022 frgt'!G3</f>
        <v>0.9913624447728786</v>
      </c>
      <c r="H3" s="108">
        <f>'growth rates from 2022 frgt'!H3</f>
        <v>0.99757196435780249</v>
      </c>
      <c r="I3" s="108">
        <f>'growth rates from 2022 frgt'!I3</f>
        <v>1.0019896753707844</v>
      </c>
      <c r="J3" s="108">
        <f>'growth rates from 2022 frgt'!J3</f>
        <v>1.0051963412587019</v>
      </c>
      <c r="K3" s="108">
        <f>'growth rates from 2022 frgt'!K3</f>
        <v>1.0058389424262844</v>
      </c>
      <c r="L3" s="108">
        <f>'growth rates from 2022 frgt'!L3</f>
        <v>1.0060708338789286</v>
      </c>
      <c r="M3" s="108">
        <f>'growth rates from 2022 frgt'!M3</f>
        <v>1.0063353861764635</v>
      </c>
      <c r="N3" s="108">
        <f>'growth rates from 2022 frgt'!N3</f>
        <v>1.0086062350355069</v>
      </c>
      <c r="O3" s="108">
        <f>'growth rates from 2022 frgt'!O3</f>
        <v>1.0085889899346603</v>
      </c>
      <c r="P3" s="108">
        <f>'growth rates from 2022 frgt'!P3</f>
        <v>1.0058441902229636</v>
      </c>
      <c r="Q3" s="108">
        <f>'growth rates from 2022 frgt'!Q3</f>
        <v>1.003552508539433</v>
      </c>
      <c r="R3" s="108">
        <f>'growth rates from 2022 frgt'!R3</f>
        <v>0.99952859524730364</v>
      </c>
      <c r="S3" s="108">
        <f>'growth rates from 2022 frgt'!S3</f>
        <v>0.99874375749271938</v>
      </c>
      <c r="T3" s="108">
        <f>'growth rates from 2022 frgt'!T3</f>
        <v>0.99868001396447936</v>
      </c>
      <c r="U3" s="108">
        <f>'growth rates from 2022 frgt'!U3</f>
        <v>0.9975088051315858</v>
      </c>
      <c r="V3" s="108">
        <f>'growth rates from 2022 frgt'!V3</f>
        <v>0.9974098997273636</v>
      </c>
      <c r="W3" s="108">
        <f>'growth rates from 2022 frgt'!W3</f>
        <v>0.99659306734141151</v>
      </c>
      <c r="X3" s="108">
        <f>'growth rates from 2022 frgt'!X3</f>
        <v>0.9964211678703695</v>
      </c>
      <c r="Y3" s="108">
        <f>'growth rates from 2022 frgt'!Y3</f>
        <v>0.99564283388877728</v>
      </c>
      <c r="Z3" s="108">
        <f>'growth rates from 2022 frgt'!Z3</f>
        <v>0.99421556425037438</v>
      </c>
      <c r="AA3" s="108">
        <f>'growth rates from 2022 frgt'!AA3</f>
        <v>0.99206628843760958</v>
      </c>
      <c r="AB3" s="108">
        <f>'growth rates from 2022 frgt'!AB3</f>
        <v>0.98985626705745455</v>
      </c>
      <c r="AC3" s="108">
        <f>'growth rates from 2022 frgt'!AC3</f>
        <v>0.98700306020769368</v>
      </c>
      <c r="AD3" s="108">
        <f>'growth rates from 2022 frgt'!AD3</f>
        <v>0.98376373347488588</v>
      </c>
      <c r="AE3" s="108">
        <f>'growth rates from 2022 frgt'!AE3</f>
        <v>0.9823892912923381</v>
      </c>
      <c r="AF3" s="108">
        <f>'growth rates from 2022 frgt'!AF3</f>
        <v>0.98222713928963412</v>
      </c>
    </row>
    <row r="4" spans="1:32">
      <c r="A4" t="s">
        <v>122</v>
      </c>
      <c r="B4">
        <v>1</v>
      </c>
      <c r="C4">
        <v>1</v>
      </c>
      <c r="D4" s="108">
        <f>'growth rates from 2022 frgt'!D4</f>
        <v>1.1169652265542676</v>
      </c>
      <c r="E4" s="108">
        <f>'growth rates from 2022 frgt'!E4</f>
        <v>1.1988045744243978</v>
      </c>
      <c r="F4" s="108">
        <f>'growth rates from 2022 frgt'!F4</f>
        <v>1.2159547318824766</v>
      </c>
      <c r="G4" s="108">
        <f>'growth rates from 2022 frgt'!G4</f>
        <v>1.2183091673480819</v>
      </c>
      <c r="H4" s="108">
        <f>'growth rates from 2022 frgt'!H4</f>
        <v>1.2337664267259492</v>
      </c>
      <c r="I4" s="108">
        <f>'growth rates from 2022 frgt'!I4</f>
        <v>1.2490411655480869</v>
      </c>
      <c r="J4" s="108">
        <f>'growth rates from 2022 frgt'!J4</f>
        <v>1.2611261783264356</v>
      </c>
      <c r="K4" s="108">
        <f>'growth rates from 2022 frgt'!K4</f>
        <v>1.270115116437843</v>
      </c>
      <c r="L4" s="108">
        <f>'growth rates from 2022 frgt'!L4</f>
        <v>1.2764236325889153</v>
      </c>
      <c r="M4" s="108">
        <f>'growth rates from 2022 frgt'!M4</f>
        <v>1.2827381264874458</v>
      </c>
      <c r="N4" s="108">
        <f>'growth rates from 2022 frgt'!N4</f>
        <v>1.2927624104586437</v>
      </c>
      <c r="O4" s="108">
        <f>'growth rates from 2022 frgt'!O4</f>
        <v>1.3033274813165765</v>
      </c>
      <c r="P4" s="108">
        <f>'growth rates from 2022 frgt'!P4</f>
        <v>1.3128739440076018</v>
      </c>
      <c r="Q4" s="108">
        <f>'growth rates from 2022 frgt'!Q4</f>
        <v>1.3242400330249566</v>
      </c>
      <c r="R4" s="108">
        <f>'growth rates from 2022 frgt'!R4</f>
        <v>1.3389456902890571</v>
      </c>
      <c r="S4" s="108">
        <f>'growth rates from 2022 frgt'!S4</f>
        <v>1.3565083123217638</v>
      </c>
      <c r="T4" s="108">
        <f>'growth rates from 2022 frgt'!T4</f>
        <v>1.374950460263846</v>
      </c>
      <c r="U4" s="108">
        <f>'growth rates from 2022 frgt'!U4</f>
        <v>1.3942051833437703</v>
      </c>
      <c r="V4" s="108">
        <f>'growth rates from 2022 frgt'!V4</f>
        <v>1.4165842757619387</v>
      </c>
      <c r="W4" s="108">
        <f>'growth rates from 2022 frgt'!W4</f>
        <v>1.4380081241362583</v>
      </c>
      <c r="X4" s="108">
        <f>'growth rates from 2022 frgt'!X4</f>
        <v>1.4598049839519811</v>
      </c>
      <c r="Y4" s="108">
        <f>'growth rates from 2022 frgt'!Y4</f>
        <v>1.4819334094933947</v>
      </c>
      <c r="Z4" s="108">
        <f>'growth rates from 2022 frgt'!Z4</f>
        <v>1.5040052456922026</v>
      </c>
      <c r="AA4" s="108">
        <f>'growth rates from 2022 frgt'!AA4</f>
        <v>1.5254888715411064</v>
      </c>
      <c r="AB4" s="108">
        <f>'growth rates from 2022 frgt'!AB4</f>
        <v>1.5464169653928785</v>
      </c>
      <c r="AC4" s="108">
        <f>'growth rates from 2022 frgt'!AC4</f>
        <v>1.5688550382526358</v>
      </c>
      <c r="AD4" s="108">
        <f>'growth rates from 2022 frgt'!AD4</f>
        <v>1.5915170773838339</v>
      </c>
      <c r="AE4" s="108">
        <f>'growth rates from 2022 frgt'!AE4</f>
        <v>1.6138527315038047</v>
      </c>
      <c r="AF4" s="108">
        <f>'growth rates from 2022 frgt'!AF4</f>
        <v>1.6387628021958491</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2025-01-03T23:19:57Z</dcterms:modified>
</cp:coreProperties>
</file>