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IA/bldgs/BCEU/"/>
    </mc:Choice>
  </mc:AlternateContent>
  <xr:revisionPtr revIDLastSave="0" documentId="8_{59E2285F-E87C-5243-A430-B34448F98C47}"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64" i="30" l="1"/>
  <c r="S164" i="30" s="1"/>
  <c r="R182" i="30"/>
  <c r="S182" i="30" s="1"/>
  <c r="R143" i="30"/>
  <c r="S143" i="30" s="1"/>
  <c r="R190" i="30"/>
  <c r="S190"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51" i="30" l="1"/>
  <c r="S151" i="36"/>
  <c r="F6" i="14" s="1"/>
  <c r="T156" i="30"/>
  <c r="S156" i="36"/>
  <c r="F11" i="14" s="1"/>
  <c r="T190" i="30"/>
  <c r="S190" i="36"/>
  <c r="F6" i="17" s="1"/>
  <c r="T143" i="30"/>
  <c r="S143" i="36"/>
  <c r="F11" i="21" s="1"/>
  <c r="T182" i="30"/>
  <c r="S182" i="36"/>
  <c r="F11" i="16" s="1"/>
  <c r="T164" i="30"/>
  <c r="S164" i="36"/>
  <c r="F6" i="15" s="1"/>
  <c r="R164" i="36"/>
  <c r="E6" i="15" s="1"/>
  <c r="R151" i="36"/>
  <c r="E6" i="14" s="1"/>
  <c r="R143" i="36"/>
  <c r="E11" i="21" s="1"/>
  <c r="R190" i="36"/>
  <c r="E6" i="17" s="1"/>
  <c r="R182" i="36"/>
  <c r="E11" i="16"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82" i="30" l="1"/>
  <c r="T182" i="36"/>
  <c r="G11" i="16" s="1"/>
  <c r="U143" i="30"/>
  <c r="T143" i="36"/>
  <c r="G11" i="21" s="1"/>
  <c r="U164" i="30"/>
  <c r="T164" i="36"/>
  <c r="G6" i="15" s="1"/>
  <c r="U190" i="30"/>
  <c r="T190" i="36"/>
  <c r="G6" i="17" s="1"/>
  <c r="U156" i="30"/>
  <c r="T156" i="36"/>
  <c r="G11" i="14" s="1"/>
  <c r="U151" i="30"/>
  <c r="T151" i="36"/>
  <c r="G6"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90" i="30" l="1"/>
  <c r="U190" i="36"/>
  <c r="H6" i="17" s="1"/>
  <c r="V164" i="30"/>
  <c r="U164" i="36"/>
  <c r="H6" i="15" s="1"/>
  <c r="V151" i="30"/>
  <c r="U151" i="36"/>
  <c r="H6" i="14" s="1"/>
  <c r="V143" i="30"/>
  <c r="U143" i="36"/>
  <c r="H11" i="21" s="1"/>
  <c r="V156" i="30"/>
  <c r="U156" i="36"/>
  <c r="H11" i="14" s="1"/>
  <c r="V182" i="30"/>
  <c r="U182" i="36"/>
  <c r="H11" i="16"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43" i="30" l="1"/>
  <c r="V143" i="36"/>
  <c r="I11" i="21" s="1"/>
  <c r="W151" i="30"/>
  <c r="V151" i="36"/>
  <c r="I6" i="14" s="1"/>
  <c r="W182" i="30"/>
  <c r="V182" i="36"/>
  <c r="I11" i="16" s="1"/>
  <c r="W164" i="30"/>
  <c r="V164" i="36"/>
  <c r="I6" i="15" s="1"/>
  <c r="W156" i="30"/>
  <c r="V156" i="36"/>
  <c r="I11" i="14" s="1"/>
  <c r="W190" i="30"/>
  <c r="V190" i="36"/>
  <c r="I6" i="17"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64" i="30" l="1"/>
  <c r="W164" i="36"/>
  <c r="J6" i="15" s="1"/>
  <c r="X182" i="30"/>
  <c r="W182" i="36"/>
  <c r="J11" i="16" s="1"/>
  <c r="X190" i="30"/>
  <c r="W190" i="36"/>
  <c r="J6" i="17" s="1"/>
  <c r="X151" i="30"/>
  <c r="W151" i="36"/>
  <c r="J6" i="14" s="1"/>
  <c r="X156" i="30"/>
  <c r="W156" i="36"/>
  <c r="J11" i="14" s="1"/>
  <c r="X143" i="30"/>
  <c r="W143" i="36"/>
  <c r="J11" i="21"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51" i="30" l="1"/>
  <c r="X151" i="36"/>
  <c r="K6" i="14" s="1"/>
  <c r="Y190" i="30"/>
  <c r="X190" i="36"/>
  <c r="K6" i="17" s="1"/>
  <c r="Y143" i="30"/>
  <c r="X143" i="36"/>
  <c r="K11" i="21" s="1"/>
  <c r="Y182" i="30"/>
  <c r="X182" i="36"/>
  <c r="K11" i="16" s="1"/>
  <c r="Y156" i="30"/>
  <c r="X156" i="36"/>
  <c r="K11" i="14" s="1"/>
  <c r="Y164" i="30"/>
  <c r="X164" i="36"/>
  <c r="K6" i="15"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82" i="30" l="1"/>
  <c r="Y182" i="36"/>
  <c r="L11" i="16" s="1"/>
  <c r="Z143" i="30"/>
  <c r="Y143" i="36"/>
  <c r="L11" i="21" s="1"/>
  <c r="Z164" i="30"/>
  <c r="Y164" i="36"/>
  <c r="L6" i="15" s="1"/>
  <c r="Z190" i="30"/>
  <c r="Y190" i="36"/>
  <c r="L6" i="17" s="1"/>
  <c r="Z156" i="30"/>
  <c r="Y156" i="36"/>
  <c r="L11" i="14" s="1"/>
  <c r="Z151" i="30"/>
  <c r="Y151" i="36"/>
  <c r="L6" i="14"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56" i="30" l="1"/>
  <c r="Z156" i="36"/>
  <c r="M11" i="14" s="1"/>
  <c r="AA190" i="30"/>
  <c r="Z190" i="36"/>
  <c r="M6" i="17" s="1"/>
  <c r="AA164" i="30"/>
  <c r="Z164" i="36"/>
  <c r="M6" i="15" s="1"/>
  <c r="AA143" i="30"/>
  <c r="Z143" i="36"/>
  <c r="M11" i="21" s="1"/>
  <c r="AA151" i="30"/>
  <c r="Z151" i="36"/>
  <c r="M6" i="14" s="1"/>
  <c r="AA182" i="30"/>
  <c r="Z182" i="36"/>
  <c r="M11" i="16"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43" i="30" l="1"/>
  <c r="AA143" i="36"/>
  <c r="N11" i="21" s="1"/>
  <c r="AB164" i="30"/>
  <c r="AA164" i="36"/>
  <c r="N6" i="15" s="1"/>
  <c r="AB182" i="30"/>
  <c r="AA182" i="36"/>
  <c r="N11" i="16" s="1"/>
  <c r="AB190" i="30"/>
  <c r="AA190" i="36"/>
  <c r="N6" i="17" s="1"/>
  <c r="AB151" i="30"/>
  <c r="AA151" i="36"/>
  <c r="N6" i="14" s="1"/>
  <c r="AB156" i="30"/>
  <c r="AA156" i="36"/>
  <c r="N11" i="14"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90" i="30" l="1"/>
  <c r="AB190" i="36"/>
  <c r="O6" i="17" s="1"/>
  <c r="AC182" i="30"/>
  <c r="AB182" i="36"/>
  <c r="O11" i="16" s="1"/>
  <c r="AC156" i="30"/>
  <c r="AB156" i="36"/>
  <c r="O11" i="14" s="1"/>
  <c r="AC164" i="30"/>
  <c r="AB164" i="36"/>
  <c r="O6" i="15" s="1"/>
  <c r="AC151" i="30"/>
  <c r="AB151" i="36"/>
  <c r="O6" i="14" s="1"/>
  <c r="AC143" i="30"/>
  <c r="AB143" i="36"/>
  <c r="O11" i="21"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64" i="30" l="1"/>
  <c r="AC164" i="36"/>
  <c r="P6" i="15" s="1"/>
  <c r="AD156" i="30"/>
  <c r="AC156" i="36"/>
  <c r="P11" i="14" s="1"/>
  <c r="AD182" i="30"/>
  <c r="AC182" i="36"/>
  <c r="P11" i="16" s="1"/>
  <c r="AD143" i="30"/>
  <c r="AC143" i="36"/>
  <c r="P11" i="21" s="1"/>
  <c r="AD151" i="30"/>
  <c r="AC151" i="36"/>
  <c r="P6" i="14" s="1"/>
  <c r="AD190" i="30"/>
  <c r="AC190" i="36"/>
  <c r="P6" i="17"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43" i="30" l="1"/>
  <c r="AD143" i="36"/>
  <c r="Q11" i="21" s="1"/>
  <c r="AE182" i="30"/>
  <c r="AD182" i="36"/>
  <c r="Q11" i="16" s="1"/>
  <c r="AE190" i="30"/>
  <c r="AD190" i="36"/>
  <c r="Q6" i="17" s="1"/>
  <c r="AE156" i="30"/>
  <c r="AD156" i="36"/>
  <c r="Q11" i="14" s="1"/>
  <c r="AE151" i="30"/>
  <c r="AD151" i="36"/>
  <c r="Q6" i="14" s="1"/>
  <c r="AE164" i="30"/>
  <c r="AD164" i="36"/>
  <c r="Q6" i="15"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56" i="30" l="1"/>
  <c r="AE156" i="36"/>
  <c r="R11" i="14" s="1"/>
  <c r="AF190" i="30"/>
  <c r="AE190" i="36"/>
  <c r="R6" i="17" s="1"/>
  <c r="AF164" i="30"/>
  <c r="AE164" i="36"/>
  <c r="R6" i="15" s="1"/>
  <c r="AF182" i="30"/>
  <c r="AE182" i="36"/>
  <c r="R11" i="16" s="1"/>
  <c r="AF151" i="30"/>
  <c r="AE151" i="36"/>
  <c r="R6" i="14" s="1"/>
  <c r="AF143" i="30"/>
  <c r="AE143" i="36"/>
  <c r="R11" i="21"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82" i="30" l="1"/>
  <c r="AF182" i="36"/>
  <c r="S11" i="16" s="1"/>
  <c r="AG164" i="30"/>
  <c r="AF164" i="36"/>
  <c r="S6" i="15" s="1"/>
  <c r="AG143" i="30"/>
  <c r="AF143" i="36"/>
  <c r="S11" i="21" s="1"/>
  <c r="AG190" i="30"/>
  <c r="AF190" i="36"/>
  <c r="S6" i="17" s="1"/>
  <c r="AG151" i="30"/>
  <c r="AF151" i="36"/>
  <c r="S6" i="14" s="1"/>
  <c r="AG156" i="30"/>
  <c r="AF156" i="36"/>
  <c r="S11" i="14"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90" i="30" l="1"/>
  <c r="AG190" i="36"/>
  <c r="T6" i="17" s="1"/>
  <c r="AH143" i="30"/>
  <c r="AG143" i="36"/>
  <c r="T11" i="21" s="1"/>
  <c r="AH156" i="30"/>
  <c r="AG156" i="36"/>
  <c r="T11" i="14" s="1"/>
  <c r="AH164" i="30"/>
  <c r="AG164" i="36"/>
  <c r="T6" i="15" s="1"/>
  <c r="AH151" i="30"/>
  <c r="AG151" i="36"/>
  <c r="T6" i="14" s="1"/>
  <c r="AH182" i="30"/>
  <c r="AG182" i="36"/>
  <c r="T11" i="16"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64" i="30" l="1"/>
  <c r="AH164" i="36"/>
  <c r="U6" i="15" s="1"/>
  <c r="AI156" i="30"/>
  <c r="AH156" i="36"/>
  <c r="U11" i="14" s="1"/>
  <c r="AI182" i="30"/>
  <c r="AH182" i="36"/>
  <c r="U11" i="16" s="1"/>
  <c r="AI143" i="30"/>
  <c r="AH143" i="36"/>
  <c r="U11" i="21" s="1"/>
  <c r="AI151" i="30"/>
  <c r="AH151" i="36"/>
  <c r="U6" i="14" s="1"/>
  <c r="AI190" i="30"/>
  <c r="AH190" i="36"/>
  <c r="U6" i="17"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43" i="30" l="1"/>
  <c r="AI143" i="36"/>
  <c r="V11" i="21" s="1"/>
  <c r="AJ182" i="30"/>
  <c r="AI182" i="36"/>
  <c r="V11" i="16" s="1"/>
  <c r="AJ190" i="30"/>
  <c r="AI190" i="36"/>
  <c r="V6" i="17" s="1"/>
  <c r="AJ156" i="30"/>
  <c r="AI156" i="36"/>
  <c r="V11" i="14" s="1"/>
  <c r="AJ151" i="30"/>
  <c r="AI151" i="36"/>
  <c r="V6" i="14" s="1"/>
  <c r="AJ164" i="30"/>
  <c r="AI164" i="36"/>
  <c r="V6" i="15"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56" i="30" l="1"/>
  <c r="AJ156" i="36"/>
  <c r="W11" i="14" s="1"/>
  <c r="AK190" i="30"/>
  <c r="AJ190" i="36"/>
  <c r="W6" i="17" s="1"/>
  <c r="AK164" i="30"/>
  <c r="AJ164" i="36"/>
  <c r="W6" i="15" s="1"/>
  <c r="AK182" i="30"/>
  <c r="AJ182" i="36"/>
  <c r="W11" i="16" s="1"/>
  <c r="AK151" i="30"/>
  <c r="AJ151" i="36"/>
  <c r="W6" i="14" s="1"/>
  <c r="AK143" i="30"/>
  <c r="AJ143" i="36"/>
  <c r="W11" i="21"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82" i="30" l="1"/>
  <c r="AK182" i="36"/>
  <c r="X11" i="16" s="1"/>
  <c r="AL164" i="30"/>
  <c r="AK164" i="36"/>
  <c r="X6" i="15" s="1"/>
  <c r="AL143" i="30"/>
  <c r="AK143" i="36"/>
  <c r="X11" i="21" s="1"/>
  <c r="AL190" i="30"/>
  <c r="AK190" i="36"/>
  <c r="X6" i="17" s="1"/>
  <c r="AL151" i="30"/>
  <c r="AK151" i="36"/>
  <c r="X6" i="14" s="1"/>
  <c r="AL156" i="30"/>
  <c r="AK156" i="36"/>
  <c r="X11" i="14"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90" i="30" l="1"/>
  <c r="AL190" i="36"/>
  <c r="Y6" i="17" s="1"/>
  <c r="AM143" i="30"/>
  <c r="AL143" i="36"/>
  <c r="Y11" i="21" s="1"/>
  <c r="AM156" i="30"/>
  <c r="AL156" i="36"/>
  <c r="Y11" i="14" s="1"/>
  <c r="AM164" i="30"/>
  <c r="AL164" i="36"/>
  <c r="Y6" i="15" s="1"/>
  <c r="AM151" i="30"/>
  <c r="AL151" i="36"/>
  <c r="Y6" i="14" s="1"/>
  <c r="AM182" i="30"/>
  <c r="AL182" i="36"/>
  <c r="Y11" i="16"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64" i="30" l="1"/>
  <c r="AM164" i="36"/>
  <c r="Z6" i="15" s="1"/>
  <c r="AN156" i="30"/>
  <c r="AM156" i="36"/>
  <c r="Z11" i="14" s="1"/>
  <c r="AN182" i="30"/>
  <c r="AM182" i="36"/>
  <c r="Z11" i="16" s="1"/>
  <c r="AN143" i="30"/>
  <c r="AM143" i="36"/>
  <c r="Z11" i="21" s="1"/>
  <c r="AN151" i="30"/>
  <c r="AM151" i="36"/>
  <c r="Z6" i="14" s="1"/>
  <c r="AN190" i="30"/>
  <c r="AM190" i="36"/>
  <c r="Z6" i="17"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43" i="30" l="1"/>
  <c r="AN143" i="36"/>
  <c r="AA11" i="21" s="1"/>
  <c r="AO182" i="30"/>
  <c r="AN182" i="36"/>
  <c r="AA11" i="16" s="1"/>
  <c r="AO190" i="30"/>
  <c r="AN190" i="36"/>
  <c r="AA6" i="17" s="1"/>
  <c r="AO156" i="30"/>
  <c r="AN156" i="36"/>
  <c r="AA11" i="14" s="1"/>
  <c r="AO151" i="30"/>
  <c r="AN151" i="36"/>
  <c r="AA6" i="14" s="1"/>
  <c r="AO164" i="30"/>
  <c r="AN164" i="36"/>
  <c r="AA6" i="15"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56" i="30" l="1"/>
  <c r="AO156" i="36"/>
  <c r="AB11" i="14" s="1"/>
  <c r="AP190" i="30"/>
  <c r="AO190" i="36"/>
  <c r="AB6" i="17" s="1"/>
  <c r="AP164" i="30"/>
  <c r="AO164" i="36"/>
  <c r="AB6" i="15" s="1"/>
  <c r="AP182" i="30"/>
  <c r="AO182" i="36"/>
  <c r="AB11" i="16" s="1"/>
  <c r="AP151" i="30"/>
  <c r="AO151" i="36"/>
  <c r="AB6" i="14" s="1"/>
  <c r="AP143" i="30"/>
  <c r="AO143" i="36"/>
  <c r="AB11" i="21"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82" i="30" l="1"/>
  <c r="AP182" i="36"/>
  <c r="AC11" i="16" s="1"/>
  <c r="AQ164" i="30"/>
  <c r="AP164" i="36"/>
  <c r="AC6" i="15" s="1"/>
  <c r="AQ143" i="30"/>
  <c r="AP143" i="36"/>
  <c r="AC11" i="21" s="1"/>
  <c r="AQ190" i="30"/>
  <c r="AP190" i="36"/>
  <c r="AC6" i="17" s="1"/>
  <c r="AQ151" i="30"/>
  <c r="AP151" i="36"/>
  <c r="AC6" i="14" s="1"/>
  <c r="AQ156" i="30"/>
  <c r="AP156" i="36"/>
  <c r="AC11" i="14"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90" i="30" l="1"/>
  <c r="AQ190" i="36"/>
  <c r="AD6" i="17" s="1"/>
  <c r="AR143" i="30"/>
  <c r="AQ143" i="36"/>
  <c r="AD11" i="21" s="1"/>
  <c r="AR156" i="30"/>
  <c r="AQ156" i="36"/>
  <c r="AD11" i="14" s="1"/>
  <c r="AR164" i="30"/>
  <c r="AQ164" i="36"/>
  <c r="AD6" i="15" s="1"/>
  <c r="AR151" i="30"/>
  <c r="AQ151" i="36"/>
  <c r="AD6" i="14" s="1"/>
  <c r="AR182" i="30"/>
  <c r="AQ182" i="36"/>
  <c r="AD11" i="16"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64" i="30" l="1"/>
  <c r="AR164" i="36"/>
  <c r="AE6" i="15" s="1"/>
  <c r="AS156" i="30"/>
  <c r="AR156" i="36"/>
  <c r="AE11" i="14" s="1"/>
  <c r="AS182" i="30"/>
  <c r="AR182" i="36"/>
  <c r="AE11" i="16" s="1"/>
  <c r="AS143" i="30"/>
  <c r="AR143" i="36"/>
  <c r="AE11" i="21" s="1"/>
  <c r="AS151" i="30"/>
  <c r="AR151" i="36"/>
  <c r="AE6" i="14" s="1"/>
  <c r="AS190" i="30"/>
  <c r="AR190" i="36"/>
  <c r="AE6" i="17"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43" i="30" l="1"/>
  <c r="AT143" i="36" s="1"/>
  <c r="AG11" i="21" s="1"/>
  <c r="AS143" i="36"/>
  <c r="AF11" i="21" s="1"/>
  <c r="AT182" i="30"/>
  <c r="AT182" i="36" s="1"/>
  <c r="AG11" i="16" s="1"/>
  <c r="AS182" i="36"/>
  <c r="AF11" i="16" s="1"/>
  <c r="AT190" i="30"/>
  <c r="AT190" i="36" s="1"/>
  <c r="AG6" i="17" s="1"/>
  <c r="AS190" i="36"/>
  <c r="AF6" i="17" s="1"/>
  <c r="AT156" i="30"/>
  <c r="AT156" i="36" s="1"/>
  <c r="AG11" i="14" s="1"/>
  <c r="AS156" i="36"/>
  <c r="AF11" i="14" s="1"/>
  <c r="AT151" i="30"/>
  <c r="AT151" i="36" s="1"/>
  <c r="AG6" i="14" s="1"/>
  <c r="AS151" i="36"/>
  <c r="AF6" i="14" s="1"/>
  <c r="AT164" i="30"/>
  <c r="AT164" i="36" s="1"/>
  <c r="AG6" i="15" s="1"/>
  <c r="AS164" i="36"/>
  <c r="AF6" i="15"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<sst xmlns="http://schemas.openxmlformats.org/spreadsheetml/2006/main" count="211474" uniqueCount="1097">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</sst>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49992000000000.008</c:v>
                </c:pt>
                <c:pt idx="1">
                  <c:v>49992000000000.008</c:v>
                </c:pt>
                <c:pt idx="2">
                  <c:v>50030682889068.234</c:v>
                </c:pt>
                <c:pt idx="3">
                  <c:v>50080809284333.758</c:v>
                </c:pt>
                <c:pt idx="4">
                  <c:v>50167751863698.617</c:v>
                </c:pt>
                <c:pt idx="5">
                  <c:v>50289768685756.469</c:v>
                </c:pt>
                <c:pt idx="6">
                  <c:v>50432498295191.422</c:v>
                </c:pt>
                <c:pt idx="7">
                  <c:v>50609747394691.516</c:v>
                </c:pt>
                <c:pt idx="8">
                  <c:v>50833302073190.531</c:v>
                </c:pt>
                <c:pt idx="9">
                  <c:v>51062553903933.312</c:v>
                </c:pt>
                <c:pt idx="10">
                  <c:v>51307438826858.711</c:v>
                </c:pt>
                <c:pt idx="11">
                  <c:v>51573981317465.055</c:v>
                </c:pt>
                <c:pt idx="12">
                  <c:v>51853912013459.531</c:v>
                </c:pt>
                <c:pt idx="13">
                  <c:v>52172405755216.297</c:v>
                </c:pt>
                <c:pt idx="14">
                  <c:v>52539700146585.68</c:v>
                </c:pt>
                <c:pt idx="15">
                  <c:v>52944443640798.133</c:v>
                </c:pt>
                <c:pt idx="16">
                  <c:v>53356534753507.766</c:v>
                </c:pt>
                <c:pt idx="17">
                  <c:v>53765545782965.469</c:v>
                </c:pt>
                <c:pt idx="18">
                  <c:v>54186007300369.586</c:v>
                </c:pt>
                <c:pt idx="19">
                  <c:v>54599432373144.719</c:v>
                </c:pt>
                <c:pt idx="20">
                  <c:v>54995425015084.445</c:v>
                </c:pt>
                <c:pt idx="21">
                  <c:v>55210867574371.344</c:v>
                </c:pt>
                <c:pt idx="22">
                  <c:v>55430528589694.484</c:v>
                </c:pt>
                <c:pt idx="23">
                  <c:v>55658755651060.609</c:v>
                </c:pt>
                <c:pt idx="24">
                  <c:v>55889050653506.516</c:v>
                </c:pt>
                <c:pt idx="25">
                  <c:v>56117865946466.508</c:v>
                </c:pt>
                <c:pt idx="26">
                  <c:v>56323759908202.234</c:v>
                </c:pt>
                <c:pt idx="27">
                  <c:v>56504365482433.016</c:v>
                </c:pt>
                <c:pt idx="28">
                  <c:v>56679721563651.609</c:v>
                </c:pt>
                <c:pt idx="29">
                  <c:v>56863812035483.367</c:v>
                </c:pt>
                <c:pt idx="30">
                  <c:v>57060490161498.297</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41405000000000</c:v>
                </c:pt>
                <c:pt idx="1">
                  <c:v>41405000000000</c:v>
                </c:pt>
                <c:pt idx="2">
                  <c:v>41613138080743.391</c:v>
                </c:pt>
                <c:pt idx="3">
                  <c:v>41804123153770.969</c:v>
                </c:pt>
                <c:pt idx="4">
                  <c:v>42013188453477.453</c:v>
                </c:pt>
                <c:pt idx="5">
                  <c:v>42223357687164.414</c:v>
                </c:pt>
                <c:pt idx="6">
                  <c:v>42443708142885.188</c:v>
                </c:pt>
                <c:pt idx="7">
                  <c:v>42667896861395.016</c:v>
                </c:pt>
                <c:pt idx="8">
                  <c:v>42898120713033.828</c:v>
                </c:pt>
                <c:pt idx="9">
                  <c:v>43150346738920.445</c:v>
                </c:pt>
                <c:pt idx="10">
                  <c:v>43417554425431.805</c:v>
                </c:pt>
                <c:pt idx="11">
                  <c:v>43713530198922.727</c:v>
                </c:pt>
                <c:pt idx="12">
                  <c:v>44046959241768.797</c:v>
                </c:pt>
                <c:pt idx="13">
                  <c:v>44406087910613.094</c:v>
                </c:pt>
                <c:pt idx="14">
                  <c:v>44792288369240.062</c:v>
                </c:pt>
                <c:pt idx="15">
                  <c:v>45201002469702.188</c:v>
                </c:pt>
                <c:pt idx="16">
                  <c:v>45624865984145.156</c:v>
                </c:pt>
                <c:pt idx="17">
                  <c:v>46078338711521.359</c:v>
                </c:pt>
                <c:pt idx="18">
                  <c:v>46545376243983.844</c:v>
                </c:pt>
                <c:pt idx="19">
                  <c:v>47038022996497.703</c:v>
                </c:pt>
                <c:pt idx="20">
                  <c:v>47552255893733.688</c:v>
                </c:pt>
                <c:pt idx="21">
                  <c:v>48095082084204.438</c:v>
                </c:pt>
                <c:pt idx="22">
                  <c:v>48656690231053.977</c:v>
                </c:pt>
                <c:pt idx="23">
                  <c:v>49248978096188.531</c:v>
                </c:pt>
                <c:pt idx="24">
                  <c:v>49860336312501.852</c:v>
                </c:pt>
                <c:pt idx="25">
                  <c:v>50492469554749.938</c:v>
                </c:pt>
                <c:pt idx="26">
                  <c:v>51153299768853.266</c:v>
                </c:pt>
                <c:pt idx="27">
                  <c:v>51821867393549.398</c:v>
                </c:pt>
                <c:pt idx="28">
                  <c:v>52518824030702.391</c:v>
                </c:pt>
                <c:pt idx="29">
                  <c:v>53240098513835.641</c:v>
                </c:pt>
                <c:pt idx="30">
                  <c:v>53986088823719.938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745</v>
      </c>
      <c r="C1" s="95">
        <v>45275</v>
      </c>
      <c r="E1" s="128" t="s">
        <v>915</v>
      </c>
      <c r="F1" s="129" t="str">
        <f>B1</f>
        <v>Iowa</v>
      </c>
      <c r="H1" t="s">
        <v>712</v>
      </c>
      <c r="I1" t="s">
        <v>817</v>
      </c>
    </row>
    <row r="2" spans="1:9" x14ac:dyDescent="0.2">
      <c r="B2" t="str">
        <f>VLOOKUP(B1,H2:I52,2)</f>
        <v>IA</v>
      </c>
      <c r="E2" s="128" t="s">
        <v>817</v>
      </c>
      <c r="F2" s="130" t="str">
        <f>LOOKUP(F1,H:H,I:I)</f>
        <v>IA</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0.36846458826549539</v>
      </c>
      <c r="H5" s="100" t="s">
        <v>724</v>
      </c>
      <c r="I5" s="100" t="s">
        <v>725</v>
      </c>
    </row>
    <row r="6" spans="1:9" x14ac:dyDescent="0.2">
      <c r="B6" t="s">
        <v>551</v>
      </c>
      <c r="E6" s="119" t="s">
        <v>910</v>
      </c>
      <c r="F6" s="120">
        <f>SUMIFS('Rural Urban'!F:F,'Rural Urban'!B:B,About!F2) / 100</f>
        <v>0.63153541173450467</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0.36846458826549539</v>
      </c>
      <c r="R11" s="207">
        <f>1-Q11</f>
        <v>0.63153541173450467</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IA</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137820000000000</v>
      </c>
      <c r="G23" s="6">
        <f>BF2</f>
        <v>1.1695032E+16</v>
      </c>
      <c r="H23" s="207">
        <f>IFERROR(F23/G23,0)</f>
        <v>1.1784491055689288E-2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839000000000</v>
      </c>
      <c r="G25" s="6">
        <f t="shared" si="2"/>
        <v>473453000000000</v>
      </c>
      <c r="H25" s="207">
        <f t="shared" si="3"/>
        <v>1.7720871976732644E-3</v>
      </c>
    </row>
    <row r="26" spans="1:58" x14ac:dyDescent="0.2">
      <c r="C26" s="204" t="s">
        <v>966</v>
      </c>
      <c r="D26" s="204" t="s">
        <v>635</v>
      </c>
      <c r="E26" t="s">
        <v>1022</v>
      </c>
      <c r="F26">
        <f t="shared" si="1"/>
        <v>49992000000000</v>
      </c>
      <c r="G26" s="6">
        <f t="shared" si="2"/>
        <v>5017299000000000</v>
      </c>
      <c r="H26" s="213">
        <f t="shared" si="3"/>
        <v>9.9639268060364751E-3</v>
      </c>
    </row>
    <row r="27" spans="1:58" x14ac:dyDescent="0.2">
      <c r="C27" s="204" t="s">
        <v>968</v>
      </c>
      <c r="D27" s="204" t="s">
        <v>969</v>
      </c>
      <c r="E27" t="s">
        <v>1022</v>
      </c>
      <c r="F27">
        <f t="shared" si="1"/>
        <v>21000000000</v>
      </c>
      <c r="G27" s="6">
        <f t="shared" si="2"/>
        <v>9410000000000</v>
      </c>
      <c r="H27" s="207">
        <f t="shared" si="3"/>
        <v>2.2316684378320935E-3</v>
      </c>
    </row>
    <row r="28" spans="1:58" x14ac:dyDescent="0.2">
      <c r="C28" s="204" t="s">
        <v>971</v>
      </c>
      <c r="D28" s="204" t="s">
        <v>972</v>
      </c>
      <c r="E28" t="s">
        <v>1022</v>
      </c>
      <c r="F28">
        <f t="shared" si="1"/>
        <v>66039000000000</v>
      </c>
      <c r="G28" s="6">
        <f t="shared" si="2"/>
        <v>4914171000000000</v>
      </c>
      <c r="H28" s="213">
        <f t="shared" si="3"/>
        <v>1.3438482299456002E-2</v>
      </c>
    </row>
    <row r="29" spans="1:58" x14ac:dyDescent="0.2">
      <c r="C29" s="204" t="s">
        <v>974</v>
      </c>
      <c r="D29" s="204" t="s">
        <v>975</v>
      </c>
      <c r="E29" t="s">
        <v>1022</v>
      </c>
      <c r="F29">
        <f t="shared" si="1"/>
        <v>20541000000000</v>
      </c>
      <c r="G29" s="6">
        <f t="shared" si="2"/>
        <v>484129000000000</v>
      </c>
      <c r="H29" s="207">
        <f t="shared" si="3"/>
        <v>4.2428774149038791E-2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4543000000000</v>
      </c>
      <c r="G31" s="6">
        <f t="shared" si="2"/>
        <v>438967000000000</v>
      </c>
      <c r="H31" s="207">
        <f t="shared" si="3"/>
        <v>1.0349297327589546E-2</v>
      </c>
    </row>
    <row r="32" spans="1:58" x14ac:dyDescent="0.2">
      <c r="C32" s="204" t="s">
        <v>983</v>
      </c>
      <c r="D32" s="204" t="s">
        <v>983</v>
      </c>
      <c r="E32" t="s">
        <v>1013</v>
      </c>
      <c r="F32">
        <f t="shared" si="1"/>
        <v>107827000000000</v>
      </c>
      <c r="G32" s="6">
        <f t="shared" si="2"/>
        <v>9178628000000000</v>
      </c>
      <c r="H32" s="207">
        <f t="shared" si="3"/>
        <v>1.1747616310411534E-2</v>
      </c>
    </row>
    <row r="33" spans="3:8" x14ac:dyDescent="0.2">
      <c r="C33" s="204" t="s">
        <v>985</v>
      </c>
      <c r="D33" s="204" t="s">
        <v>961</v>
      </c>
      <c r="E33" t="s">
        <v>1013</v>
      </c>
      <c r="F33">
        <f t="shared" si="1"/>
        <v>1846000000000</v>
      </c>
      <c r="G33" s="6">
        <f t="shared" si="2"/>
        <v>14648000000000</v>
      </c>
      <c r="H33" s="207">
        <f t="shared" si="3"/>
        <v>0.12602403058438011</v>
      </c>
    </row>
    <row r="34" spans="3:8" x14ac:dyDescent="0.2">
      <c r="C34" s="204" t="s">
        <v>988</v>
      </c>
      <c r="D34" s="204" t="s">
        <v>964</v>
      </c>
      <c r="E34" t="s">
        <v>1013</v>
      </c>
      <c r="F34">
        <f t="shared" si="1"/>
        <v>7829000000000</v>
      </c>
      <c r="G34" s="6">
        <f t="shared" si="2"/>
        <v>707192000000000</v>
      </c>
      <c r="H34" s="207">
        <f t="shared" si="3"/>
        <v>1.107054378443195E-2</v>
      </c>
    </row>
    <row r="35" spans="3:8" x14ac:dyDescent="0.2">
      <c r="C35" s="204" t="s">
        <v>990</v>
      </c>
      <c r="D35" s="204" t="s">
        <v>635</v>
      </c>
      <c r="E35" t="s">
        <v>1013</v>
      </c>
      <c r="F35">
        <f t="shared" si="1"/>
        <v>41405000000000</v>
      </c>
      <c r="G35" s="6">
        <f t="shared" si="2"/>
        <v>4532636000000000</v>
      </c>
      <c r="H35" s="213">
        <f t="shared" si="3"/>
        <v>9.1348610389186333E-3</v>
      </c>
    </row>
    <row r="36" spans="3:8" x14ac:dyDescent="0.2">
      <c r="C36" s="204" t="s">
        <v>992</v>
      </c>
      <c r="D36" s="204" t="s">
        <v>969</v>
      </c>
      <c r="E36" t="s">
        <v>1013</v>
      </c>
      <c r="F36">
        <f t="shared" si="1"/>
        <v>6000000000</v>
      </c>
      <c r="G36" s="6">
        <f t="shared" si="2"/>
        <v>1434000000000</v>
      </c>
      <c r="H36" s="207">
        <f t="shared" si="3"/>
        <v>4.1841004184100415E-3</v>
      </c>
    </row>
    <row r="37" spans="3:8" x14ac:dyDescent="0.2">
      <c r="C37" s="204" t="s">
        <v>994</v>
      </c>
      <c r="D37" s="204" t="s">
        <v>972</v>
      </c>
      <c r="E37" t="s">
        <v>1013</v>
      </c>
      <c r="F37">
        <f t="shared" si="1"/>
        <v>54403000000000</v>
      </c>
      <c r="G37" s="6">
        <f t="shared" si="2"/>
        <v>3434314000000000</v>
      </c>
      <c r="H37" s="213">
        <f t="shared" si="3"/>
        <v>1.5841009296179674E-2</v>
      </c>
    </row>
    <row r="38" spans="3:8" x14ac:dyDescent="0.2">
      <c r="C38" s="204" t="s">
        <v>996</v>
      </c>
      <c r="D38" s="204" t="s">
        <v>975</v>
      </c>
      <c r="E38" t="s">
        <v>1013</v>
      </c>
      <c r="F38">
        <f t="shared" si="1"/>
        <v>2833000000000</v>
      </c>
      <c r="G38" s="6">
        <f t="shared" si="2"/>
        <v>216973000000000</v>
      </c>
      <c r="H38" s="207">
        <f t="shared" si="3"/>
        <v>1.3056924133417523E-2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1811000000000</v>
      </c>
      <c r="G40" s="6">
        <f t="shared" si="2"/>
        <v>122008000000000</v>
      </c>
      <c r="H40" s="207">
        <f t="shared" si="3"/>
        <v>1.4843288964658054E-2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Iowa</v>
      </c>
      <c r="H2" s="1" t="s">
        <v>354</v>
      </c>
      <c r="I2" s="1"/>
      <c r="J2" s="1"/>
      <c r="K2" s="1"/>
      <c r="L2" s="1"/>
      <c r="M2" s="1"/>
      <c r="P2" s="1" t="s">
        <v>1087</v>
      </c>
      <c r="Q2">
        <f>SUMIFS(BDEQ!C:C,BDEQ!$AG:$AG,About!$B$2,BDEQ!$AH:$AH,Calculations!$I4)*BDEQ!$C$2</f>
        <v>161566013.48000002</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0.15547796524220772</v>
      </c>
      <c r="K4" s="207">
        <f>$B$12</f>
        <v>0.63153541173450467</v>
      </c>
      <c r="L4" s="209" t="s">
        <v>1022</v>
      </c>
      <c r="M4" s="12" t="s">
        <v>1015</v>
      </c>
      <c r="N4" s="1" t="s">
        <v>635</v>
      </c>
      <c r="O4" s="7">
        <f>P4</f>
        <v>4908706521017.6738</v>
      </c>
      <c r="P4" s="7">
        <f>Q4</f>
        <v>4908706521017.6738</v>
      </c>
      <c r="Q4" s="45">
        <f>SUMIFS('SEDS 2021'!$F$23:$F$40,'SEDS 2021'!E$23:E$40,Calculations!L4,'SEDS 2021'!D$23:D$40,Calculations!N4)*J4*K4</f>
        <v>4908706521017.6738</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4951342244068.6475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4991481847662.9414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5031898533272.624</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5069738103272.958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5107311168602.0508</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5145935314904.2969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5182785739417.8174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5218662014215.5195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5255274225415.8662</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5292488919161.457</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5329679423979.1377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5367241426509.877</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5405420585055.5254</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5445082943698.8516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5486150147744.8838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5528418258193.2188</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5571252774296.1846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5616553570662.7764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5660632116526.375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5667785857161.4219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5675684508548.4336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5683341597035.0283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5691798109293.9033</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5699839631073.4678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5707944066281.5107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5716166321988.3525</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5725108867108.6387</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5733674904300.2803</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5742485383921.9131</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0.63153541173450467</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0.72244613911555766</v>
      </c>
      <c r="K6" s="207">
        <f t="shared" si="0"/>
        <v>0.63153541173450467</v>
      </c>
      <c r="L6" s="209" t="s">
        <v>1022</v>
      </c>
      <c r="M6" s="12" t="s">
        <v>1015</v>
      </c>
      <c r="N6" s="1" t="s">
        <v>972</v>
      </c>
      <c r="O6" s="7">
        <f t="shared" si="1"/>
        <v>30130314877351.871</v>
      </c>
      <c r="P6" s="7">
        <f t="shared" si="1"/>
        <v>30130314877351.871</v>
      </c>
      <c r="Q6" s="45">
        <f>SUMIFS('SEDS 2021'!$F$23:$F$40,'SEDS 2021'!E$23:E$40,Calculations!L6,'SEDS 2021'!D$23:D$40,Calculations!N6)*J6*K6</f>
        <v>30130314877351.871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30255244808818.285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30342623259502.859</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30422539016115.34</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30470696135974.531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30513845192546.605</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30562792016738.715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30600567262054.289</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30630053976321.164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30659839732657.105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30699974537326.219</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30747151789409.668</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30801619051330.438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30873484189561.191</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30966669798670.496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31072790976516.867</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31210582561080.402</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31366942752330.375</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31555217534381.199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31754484630341.539</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31675521566012.172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31618426611347.176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31571176458289.105</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31541151425479.543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31516065211183.145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31498142594790.277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31484740178649.172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31478554379637.914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31468249322283.965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31457475735504.855</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0.99679291379094603</v>
      </c>
      <c r="K7" s="207">
        <f t="shared" si="0"/>
        <v>0.63153541173450467</v>
      </c>
      <c r="L7" s="209" t="s">
        <v>1022</v>
      </c>
      <c r="M7" s="12" t="s">
        <v>1015</v>
      </c>
      <c r="N7" s="1" t="s">
        <v>964</v>
      </c>
      <c r="O7" s="7">
        <f t="shared" si="1"/>
        <v>528158909485.77649</v>
      </c>
      <c r="P7" s="7">
        <f t="shared" si="1"/>
        <v>528158909485.77649</v>
      </c>
      <c r="Q7" s="45">
        <f>SUMIFS('SEDS 2021'!$F$23:$F$40,'SEDS 2021'!E$23:E$40,Calculations!L7,'SEDS 2021'!D$23:D$40,Calculations!N7)*J7*K7</f>
        <v>528158909485.77649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530906167109.62201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532983355322.62897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534697547975.82935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535415985360.70825</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535243933472.63104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534059316248.93323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531196013835.12732</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526493254077.88861</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520035056586.02338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511997261029.96399</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502623355604.75226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492137331900.08472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480884813878.22174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469231247978.17975</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457441457648.01746</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445737030281.56274</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433988322828.87488</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422305539550.25562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410225222638.27454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394847495397.79614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379434185219.12738</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363857228985.44922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348348913921.47137</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333016639398.50012</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318140636931.83813</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303896919269.01367</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290460828602.52893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277834186850.08636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266162673817.79636</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0.63153541173450467</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0.63153541173450467</v>
      </c>
      <c r="L9" s="209" t="s">
        <v>1022</v>
      </c>
      <c r="M9" s="12" t="s">
        <v>1015</v>
      </c>
      <c r="N9" s="1" t="s">
        <v>981</v>
      </c>
      <c r="O9" s="7">
        <f t="shared" si="1"/>
        <v>2869065375509.8545</v>
      </c>
      <c r="P9" s="7">
        <f t="shared" si="1"/>
        <v>2869065375509.8545</v>
      </c>
      <c r="Q9" s="45">
        <f>SUMIFS('SEDS 2021'!$F$23:$F$40,'SEDS 2021'!E$23:E$40,Calculations!L9,'SEDS 2021'!D$23:D$40,Calculations!N9)*J9*K9</f>
        <v>2869065375509.8545</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2877278020522.2896</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2882846857246.9673</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2887703147155.6436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2890644561874.3608</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2893522877256.2979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2897082726631.9053</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2900392762954.0635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2903054566634.2603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2905397883649.9639</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2909125318883.8433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2913540752503.813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2918090249510.9468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2924661484176.2827</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2933549680929.5669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2944125958094.1084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2958354643118.6475</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2974365777773.4951</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2992311603265.9546</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3010191867020.3345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3007679602328.3721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3005013371994.0049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3000957886600.9878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2996553895148.4985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2991333853668.3315</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2986250244216.856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2981590196889.4272</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2977924640470.1987</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2974303143505.6162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2971194979115.7935</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0.63153541173450467</v>
      </c>
      <c r="L10" s="209" t="s">
        <v>1022</v>
      </c>
      <c r="M10" s="12" t="s">
        <v>1015</v>
      </c>
      <c r="N10" s="1" t="s">
        <v>969</v>
      </c>
      <c r="O10" s="7">
        <f t="shared" si="1"/>
        <v>13262243646.424599</v>
      </c>
      <c r="P10" s="7">
        <f t="shared" si="1"/>
        <v>13262243646.424599</v>
      </c>
      <c r="Q10" s="45">
        <f>SUMIFS('SEDS 2021'!$F$23:$F$40,'SEDS 2021'!E$23:E$40,Calculations!L10,'SEDS 2021'!D$23:D$40,Calculations!N10)*J10*K10</f>
        <v>13262243646.424599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13286071425.014954</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13312183631.879326</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13344332229.629074</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13376124705.721836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13405637856.324989</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13435433700.483292</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13463505039.061314</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13488382166.70182</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13511253021.417145</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13536366062.349195</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13560202283.068188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13580431500.745457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13604026485.605902</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13629354610.572142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13655351534.962725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13685088825.56255</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13714839867.155966</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13748540178.060312</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13781948343.733084</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13801875688.904135</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13823094461.76309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13841394873.473886</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13861175508.333389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13878330816.404177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13895162465.621284</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13911761838.615768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13930400535.07127</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13946902059.97246</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13963494650.508312</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0.63153541173450467</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0.63153541173450467</v>
      </c>
      <c r="C12" s="207">
        <f>'Rural Urban'!Q11</f>
        <v>0.36846458826549539</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0.86874103118784796</v>
      </c>
      <c r="K12" s="207">
        <f t="shared" si="0"/>
        <v>0.63153541173450467</v>
      </c>
      <c r="L12" s="209" t="s">
        <v>1022</v>
      </c>
      <c r="M12" s="12" t="s">
        <v>1015</v>
      </c>
      <c r="N12" s="1" t="s">
        <v>975</v>
      </c>
      <c r="O12" s="7">
        <f t="shared" si="1"/>
        <v>11269629128566.15</v>
      </c>
      <c r="P12" s="7">
        <f t="shared" si="1"/>
        <v>11269629128566.15</v>
      </c>
      <c r="Q12" s="45">
        <f>SUMIFS('SEDS 2021'!$F$23:$F$40,'SEDS 2021'!E$23:E$40,Calculations!L12,'SEDS 2021'!D$23:D$40,Calculations!N12)*J12*K12</f>
        <v>11269629128566.15</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11328768608188.105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11380688211888.324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11434925992443.475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11485933286724.5</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11543217582426.553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11610723683185.314</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11683858957724.309</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11761666211329.305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11843982991170.078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11933747606371.537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12023278329035.184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12107678128504.51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12190675460354.705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12270399951946.15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12339763047582.023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12410456480247.795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12477501320950.502</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12547909811994.68</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12618114326008.49</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12589646599346.105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12567379949807.264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12547586054427.285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12533977592031.094</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12522113672726.48</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12513146379933.6</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12506220460323.199</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12502496906491.379</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12497430099660.143</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12492489177233.291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0.63153541173450467</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7.3947456623963487E-2</v>
      </c>
      <c r="K17" s="207">
        <f>$B$12</f>
        <v>0.63153541173450467</v>
      </c>
      <c r="L17" s="209" t="s">
        <v>1022</v>
      </c>
      <c r="M17" s="12" t="s">
        <v>1018</v>
      </c>
      <c r="N17" s="1" t="s">
        <v>635</v>
      </c>
      <c r="O17" s="7">
        <f>P17</f>
        <v>2334648269786.9844</v>
      </c>
      <c r="P17" s="7">
        <f>Q17</f>
        <v>2334648269786.9844</v>
      </c>
      <c r="Q17" s="45">
        <f>SUMIFS('SEDS 2021'!$F$23:$F$40,'SEDS 2021'!E$23:E$40,Calculations!L17,'SEDS 2021'!D$23:D$40,Calculations!N17)*J17*K17</f>
        <v>2334648269786.9844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2274313926727.5527</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2218750592282.2598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2168744173551.8674</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2124929279649.1196</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2087966484410.8994</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2055796043665.3723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2032238171731.7312</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2014442029880.865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2001392792362.8591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1992150428588.3237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1985761198209.3508</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1981398027184.5667</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1978428589262.8862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1976467037316.3228</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1975280841326.7876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1974716739639.3301</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1974642572330.6338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1974966259656.5217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1975609290645.554</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1976711620051.946</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1978019055821.5173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1979535416688.2761</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1981236114977.5967</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1983098066424.3728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1985096387007.4299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1987205377572.6431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1989401406803.03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1991656440189.3398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1993950667805.8757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0.63153541173450467</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0.63153541173450467</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0.63153541173450467</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0.63153541173450467</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0.63153541173450467</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0.63153541173450467</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0.63153541173450467</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0.63153541173450467</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0.63153541173450467</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5.246994626219964E-2</v>
      </c>
      <c r="K30" s="207">
        <f>$B$12</f>
        <v>0.63153541173450467</v>
      </c>
      <c r="L30" s="209" t="s">
        <v>1022</v>
      </c>
      <c r="M30" s="12" t="s">
        <v>1019</v>
      </c>
      <c r="N30" s="1" t="s">
        <v>635</v>
      </c>
      <c r="O30" s="7">
        <f>P30</f>
        <v>1656566362786.3481</v>
      </c>
      <c r="P30" s="7">
        <f>Q30</f>
        <v>1656566362786.3481</v>
      </c>
      <c r="Q30" s="45">
        <f>SUMIFS('SEDS 2021'!$F$23:$F$40,'SEDS 2021'!E$23:E$40,Calculations!L30,'SEDS 2021'!D$23:D$40,Calculations!N30)*J30*K30</f>
        <v>1656566362786.3481</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1644105921375.6267</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1632037233530.5361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1621885260863.2258</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1616204787305.6338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1615598384013.3813</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1616690408559.1851</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1617879095906.8379</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1619256927740.4575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1621693699034.1189</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1626484989998.99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1633441579453.4858</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1641843665978.5659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1651116114268.9348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1659465896510.3462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1664840294724.0164</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1669331346760.9253</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1673280124305.2708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1676862461336.6714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1680170274360.0732</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1676605739300.9768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1673414831561.3625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1670755612412.5891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1668743239284.6946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1667359753571.4717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1666537353633.6721</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1666167425543.5703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1666139781187.9504</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1666386318043.7581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1666874185337.9607</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0.63153541173450467</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0.63153541173450467</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0.63153541173450467</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0.63153541173450467</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0.63153541173450467</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0.63153541173450467</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0.63153541173450467</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0.63153541173450467</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0.63153541173450467</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0.27843108573869441</v>
      </c>
      <c r="K43" s="207">
        <f>$B$12</f>
        <v>0.63153541173450467</v>
      </c>
      <c r="L43" s="209" t="s">
        <v>1022</v>
      </c>
      <c r="M43" s="12" t="s">
        <v>1014</v>
      </c>
      <c r="N43" s="1" t="s">
        <v>635</v>
      </c>
      <c r="O43" s="7">
        <f>P43</f>
        <v>8790547805860.6035</v>
      </c>
      <c r="P43" s="7">
        <f>Q43</f>
        <v>8790547805860.6035</v>
      </c>
      <c r="Q43" s="45">
        <f>SUMIFS('SEDS 2021'!$F$23:$F$40,'SEDS 2021'!E$23:E$40,Calculations!L43,'SEDS 2021'!D$23:D$40,Calculations!N43)*J43*K43</f>
        <v>8790547805860.6035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8732733657470.2129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8674950172289.5547</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8619948621758.4785</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8570689159528.377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8530561852972.3809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8500286809185.25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8479381904984.2754</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8466529089779.374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8463395734042.6484</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8470957507106.5703</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8487002861513.3828</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8509698270841.6758</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8539723187412.3965</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8576081711600.8301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8617341278567.8203</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8661233358145.6855</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8706907634716.752</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8753710786115.918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8801179866098.8438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8812546006780.2188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8824164644458.0176</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8835991182137.6777</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8848039175359.7441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8860351634100.1094</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8872943705613.6836</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8885771150884.8711</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8898859594577.2266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8912145444008.8672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8925575893121.1504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0.63153541173450467</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0.27703301270919406</v>
      </c>
      <c r="K45" s="207">
        <f t="shared" si="8"/>
        <v>0.63153541173450467</v>
      </c>
      <c r="L45" s="209" t="s">
        <v>1022</v>
      </c>
      <c r="M45" s="12" t="s">
        <v>1014</v>
      </c>
      <c r="N45" s="1" t="s">
        <v>972</v>
      </c>
      <c r="O45" s="7">
        <f t="shared" ref="O45:O52" si="10">P45</f>
        <v>11553929701345.242</v>
      </c>
      <c r="P45" s="7">
        <f t="shared" si="9"/>
        <v>11553929701345.242</v>
      </c>
      <c r="Q45" s="45">
        <f>SUMIFS('SEDS 2021'!$F$23:$F$40,'SEDS 2021'!E$23:E$40,Calculations!L45,'SEDS 2021'!D$23:D$40,Calculations!N45)*J45*K45</f>
        <v>11553929701345.242</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11562192209313.332</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11573230420681.562</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11589272773248.812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11612782737003.709</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11646671239061.52</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11689448504118.988</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11737804390241.369</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11788203988057.715</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11842239644882.217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11899508680009.703</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11957030406798.178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12013975806005.225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12073516206633.762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12136049998328.207</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12200784862303.68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12265797950125.607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12331150219206.15</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12396418310710.619</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12461402608256.248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12472889751790.066</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12484228518291.707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12495766578908.641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12507775405646.141</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12520404591618.725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12533672298037.707</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12547723086239.213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12562482677739.451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12578022652738.875</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12594360757388.055</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3.2070862090540233E-3</v>
      </c>
      <c r="K46" s="207">
        <f t="shared" si="8"/>
        <v>0.63153541173450467</v>
      </c>
      <c r="L46" s="209" t="s">
        <v>1022</v>
      </c>
      <c r="M46" s="12" t="s">
        <v>1014</v>
      </c>
      <c r="N46" s="1" t="s">
        <v>964</v>
      </c>
      <c r="O46" s="7">
        <f t="shared" si="10"/>
        <v>1699300959.4730039</v>
      </c>
      <c r="P46" s="7">
        <f t="shared" si="9"/>
        <v>1699300959.4730039</v>
      </c>
      <c r="Q46" s="45">
        <f>SUMIFS('SEDS 2021'!$F$23:$F$40,'SEDS 2021'!E$23:E$40,Calculations!L46,'SEDS 2021'!D$23:D$40,Calculations!N46)*J46*K46</f>
        <v>1699300959.4730039</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1628943978.4728231</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1542635235.1950555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1448332131.4175787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1354296793.0519526</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1267991281.5115077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1194382773.3118148</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1135907947.4064293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1092706723.6616333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1063660369.2528586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1046296031.3401625</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1037433102.2240468</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1034249846.1033248</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1034874440.1851913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1037798585.5747688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1041964854.6308835</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1046636031.6623527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1051544625.2889346</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1056529785.336225</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1061516913.5290207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1062321029.6220607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1063134602.9984605</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1063988342.1882362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1064906284.8998015</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1065901421.4837005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1066967631.4495006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1068113690.9818479</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1069330335.9190587</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1070619532.4255399</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1071983117.3450992</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0.63153541173450467</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0.63153541173450467</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0.63153541173450467</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0.63153541173450467</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0.13125896881215215</v>
      </c>
      <c r="K51" s="207">
        <f t="shared" si="8"/>
        <v>0.63153541173450467</v>
      </c>
      <c r="L51" s="209" t="s">
        <v>1022</v>
      </c>
      <c r="M51" s="12" t="s">
        <v>1014</v>
      </c>
      <c r="N51" s="1" t="s">
        <v>975</v>
      </c>
      <c r="O51" s="7">
        <f t="shared" si="10"/>
        <v>1702739763872.3127</v>
      </c>
      <c r="P51" s="7">
        <f t="shared" si="9"/>
        <v>1702739763872.3127</v>
      </c>
      <c r="Q51" s="45">
        <f>SUMIFS('SEDS 2021'!$F$23:$F$40,'SEDS 2021'!E$23:E$40,Calculations!L51,'SEDS 2021'!D$23:D$40,Calculations!N51)*J51*K51</f>
        <v>1702739763872.3127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1672732621824.3074</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1650265766315.7256</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1634331402125.9585</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1623906849009.3198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1618268333264.7935</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1616337281431.8665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1617045386146.3005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1619424038111.6123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1623376602387.8005</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1628543007127.7881</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1634246636553.7783</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1640113506096.5205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1646407644145.8333</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1653096004288.3667</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1660085792086.1462</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1667106446815.7883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1674189672614.9631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1681290083062.967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1688385955792.3982</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1690448347805.1931</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1692455382939.2629</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1694447189173.0837</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1696456930143.1602</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1698504876125.7688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1700596341189.3325</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1702747638036.1255</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1704955196971.4392</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1707229831561.6377</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1709578264749.0342</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0.63153541173450467</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0.43967354613293474</v>
      </c>
      <c r="K56" s="207">
        <f>$B$12</f>
        <v>0.63153541173450467</v>
      </c>
      <c r="L56" s="209" t="s">
        <v>1022</v>
      </c>
      <c r="M56" s="12" t="s">
        <v>1016</v>
      </c>
      <c r="N56" s="1" t="s">
        <v>635</v>
      </c>
      <c r="O56" s="7">
        <f>P56</f>
        <v>13881249343979.746</v>
      </c>
      <c r="P56" s="7">
        <f>Q56</f>
        <v>13881249343979.746</v>
      </c>
      <c r="Q56" s="45">
        <f>SUMIFS('SEDS 2021'!$F$23:$F$40,'SEDS 2021'!E$23:E$40,Calculations!L56,'SEDS 2021'!D$23:D$40,Calculations!N56)*J56*K56</f>
        <v>13881249343979.746</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13993652168064.105</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14110584665613.627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14240235239589.172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14378208443236.121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14508470685654.707</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14643139082371.674</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14790745442576.166</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14928920942319.641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15060708053707.627</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15188713681257.596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15311696610309.59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15448540359285.48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15605992688481.664</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15779193424619.375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15952928581919.422</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16121146390436.295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16294299325038.939</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16459381926472.311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16613966832784.586</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16733968762505.256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16855058655164.607</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16980851358449.184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17106097976996.881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17229770490994.039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17337927391525.584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17429197443755.836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17515741645020.953</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17607647840080.227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17706834017727.578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0.63153541173450467</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0.63153541173450467</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0.63153541173450467</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0.63153541173450467</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0.63153541173450467</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0.63153541173450467</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0.63153541173450467</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0.63153541173450467</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0.63153541173450467</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0.15547796524220772</v>
      </c>
      <c r="K69" s="210">
        <f>$C$12</f>
        <v>0.36846458826549539</v>
      </c>
      <c r="L69" s="209" t="s">
        <v>1022</v>
      </c>
      <c r="M69" s="12" t="s">
        <v>1015</v>
      </c>
      <c r="N69" s="1" t="s">
        <v>635</v>
      </c>
      <c r="O69" s="7">
        <f>P69</f>
        <v>2863947917370.7749</v>
      </c>
      <c r="P69" s="7">
        <f>Q69</f>
        <v>2863947917370.7749</v>
      </c>
      <c r="Q69" s="45">
        <f>SUMIFS('SEDS 2021'!$F$23:$F$40,'SEDS 2021'!E$23:E$40,Calculations!L69,'SEDS 2021'!D$23:D$40,Calculations!N69)*J69*K69</f>
        <v>2863947917370.7749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2888823409461.127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2912242559419.6245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2935823370796.9731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2957900583446.1001</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2979822305948.3008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3002357273742.5474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3023857376893.5186</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3044789119716.188</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3066150239100.4106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3087862872396.3569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3109561392844.1597</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3131476660839.8281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3153752003872.7847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3176892708852.4375</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3200853060321.0542</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3225514071602.0073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3250505548004.0718</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3276935957085.1265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3302653253298.7559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3306827049492.4023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3311435458264.2471</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3315902928977.8477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3320836817481.5352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3325528582909.8545</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3330257054705.0532</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3335054267984.5342</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3340271728707.3496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3345269518709.6812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3350409926810.1401</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0.36846458826549539</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0.72244613911555766</v>
      </c>
      <c r="K71" s="210">
        <f t="shared" si="14"/>
        <v>0.36846458826549539</v>
      </c>
      <c r="L71" s="209" t="s">
        <v>1022</v>
      </c>
      <c r="M71" s="12" t="s">
        <v>1015</v>
      </c>
      <c r="N71" s="1" t="s">
        <v>972</v>
      </c>
      <c r="O71" s="7">
        <f t="shared" si="15"/>
        <v>17579305703700.445</v>
      </c>
      <c r="P71" s="7">
        <f t="shared" si="16"/>
        <v>17579305703700.445</v>
      </c>
      <c r="Q71" s="45">
        <f>SUMIFS('SEDS 2021'!$F$23:$F$40,'SEDS 2021'!E$23:E$40,Calculations!L71,'SEDS 2021'!D$23:D$40,Calculations!N71)*J71*K71</f>
        <v>17579305703700.445</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17652195133025.367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17703175433189.918</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17749801680600.605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17777898590150.355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17803073582824.492</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17831631239430.5</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17853670922325.879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17870874724091.809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17888252999704.82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17911669349766.5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17939194562828.871</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17970973077326.523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18012902251964.746</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18067270695055.574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18129186298479.965</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18209579762614.004</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18300806940725.523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18410654446914.609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18526915336016.984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18480844929756.797</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18447533307681.805</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18419965561093.84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18402447681421.109</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18387811318281.195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18377354502484.121</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18369534963542.305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18365925905612.336</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18359913497369.785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18353627729156.402</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0.99679291379094603</v>
      </c>
      <c r="K72" s="210">
        <f t="shared" si="14"/>
        <v>0.36846458826549539</v>
      </c>
      <c r="L72" s="209" t="s">
        <v>1022</v>
      </c>
      <c r="M72" s="12" t="s">
        <v>1015</v>
      </c>
      <c r="N72" s="1" t="s">
        <v>964</v>
      </c>
      <c r="O72" s="7">
        <f t="shared" si="15"/>
        <v>308150345184.82733</v>
      </c>
      <c r="P72" s="7">
        <f t="shared" si="16"/>
        <v>308150345184.82733</v>
      </c>
      <c r="Q72" s="45">
        <f>SUMIFS('SEDS 2021'!$F$23:$F$40,'SEDS 2021'!E$23:E$40,Calculations!L72,'SEDS 2021'!D$23:D$40,Calculations!N72)*J72*K72</f>
        <v>308150345184.82733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309753211992.32635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310965131839.47076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311965264656.14764</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312384431547.33893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312284049166.67944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311592893153.14215</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309922320885.3338</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307178531059.03827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303410544283.37701</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298720952892.14917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293251818242.27405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287133826542.85242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280568629496.35834</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273769444080.30927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266890779544.60464</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260061919388.33969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253207224348.64761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246390992272.71591</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239342822186.9487</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230370802834.05136</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221378022883.36969</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212289764872.13919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203241555035.34476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194296054728.77585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185616762923.33167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177306372933.34174</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169467186842.84674</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162100267636.03345</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155290611100.59592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0.36846458826549539</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0.36846458826549539</v>
      </c>
      <c r="L74" s="209" t="s">
        <v>1022</v>
      </c>
      <c r="M74" s="12" t="s">
        <v>1015</v>
      </c>
      <c r="N74" s="1" t="s">
        <v>981</v>
      </c>
      <c r="O74" s="7">
        <f t="shared" si="15"/>
        <v>1673934624490.1455</v>
      </c>
      <c r="P74" s="7">
        <f t="shared" si="16"/>
        <v>1673934624490.1455</v>
      </c>
      <c r="Q74" s="45">
        <f>SUMIFS('SEDS 2021'!$F$23:$F$40,'SEDS 2021'!E$23:E$40,Calculations!L74,'SEDS 2021'!D$23:D$40,Calculations!N74)*J74*K74</f>
        <v>1673934624490.1455</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1678726230482.2253</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1681975326404.2427</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1684808692243.1968</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1686524838548.0786</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1688204170019.2795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1690281137375.5007</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1692212353183.7134</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1693765362530.21</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1695132553226.604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1697307297291.9695</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1699883448843.5151</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1702537818670.4495</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1706371756135.1895</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1711557507711.8538</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1717728157113.938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1726029776424.1316</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1735371352571.1584</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1745841709542.9116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1756273815011.4578</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1754808053063.4531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1753252461018.8594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1750886318554.3369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1748316842849.3889</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1745271248890.6338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1742305255173.3599</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1739586385593.1365</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1737447744256.9912</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1735334809078.4321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1733521373931.5222</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0.36846458826549539</v>
      </c>
      <c r="L75" s="209" t="s">
        <v>1022</v>
      </c>
      <c r="M75" s="12" t="s">
        <v>1015</v>
      </c>
      <c r="N75" s="1" t="s">
        <v>969</v>
      </c>
      <c r="O75" s="7">
        <f t="shared" si="15"/>
        <v>7737756353.5754032</v>
      </c>
      <c r="P75" s="7">
        <f t="shared" si="16"/>
        <v>7737756353.5754032</v>
      </c>
      <c r="Q75" s="45">
        <f>SUMIFS('SEDS 2021'!$F$23:$F$40,'SEDS 2021'!E$23:E$40,Calculations!L75,'SEDS 2021'!D$23:D$40,Calculations!N75)*J75*K75</f>
        <v>7737756353.5754032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7751658491.863204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7766893462.6537714</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7785650320.3264704</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7804199401.4956274</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7821418627.3432198</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7838802788.6203508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7855180800.0810299</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7869695173.1834221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7883039001.4302292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7897691016.3690405</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7911598080.1533298</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7923400665.1293907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7937166981.665556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7951944485.7671728</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7967112195.8650703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7984462194.5086975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8001820216.0661583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8021482409.1135521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8040974152.2218523</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8052600611.9535551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8064980545.4611654</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8075657783.0963259</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8087198645.7996845</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8097207781.3246574</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8107028080.5246305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8116712859.9087029</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8127587467.2350283</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8137215157.8846636</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8146895980.0942364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0.36846458826549539</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0.86874103118784796</v>
      </c>
      <c r="K77" s="210">
        <f t="shared" si="14"/>
        <v>0.36846458826549539</v>
      </c>
      <c r="L77" s="209" t="s">
        <v>1022</v>
      </c>
      <c r="M77" s="12" t="s">
        <v>1015</v>
      </c>
      <c r="N77" s="1" t="s">
        <v>975</v>
      </c>
      <c r="O77" s="7">
        <f t="shared" si="15"/>
        <v>6575180393063.4375</v>
      </c>
      <c r="P77" s="7">
        <f t="shared" si="16"/>
        <v>6575180393063.4375</v>
      </c>
      <c r="Q77" s="45">
        <f>SUMIFS('SEDS 2021'!$F$23:$F$40,'SEDS 2021'!E$23:E$40,Calculations!L77,'SEDS 2021'!D$23:D$40,Calculations!N77)*J77*K77</f>
        <v>6575180393063.4375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6609684877854.3867</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6639976980315.8574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6671621605635.917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6701381428025.2529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6734803519704.9023</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6774189446700.1455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6816859672818.873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6862255730000.9941</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6910282836363.9902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6962655326277.3838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7014891353347.9316</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7064133781853.6338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7112557951170.3232</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7159072606442.3662</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7199541983138.2783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7240787534973.1738</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7279904343256.3389</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7320983648044.2305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7361943943967.1973</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7345334662858.6348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7332343353579.7969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7320794754125.4561</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7312854999045.1064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7305933084516.54</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7300701184950.1953</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7296660309220.6816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7294487829730.168</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7291531639375.3555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7288648895329.916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0.36846458826549539</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7.3947456623963487E-2</v>
      </c>
      <c r="K82" s="210">
        <f>$C$12</f>
        <v>0.36846458826549539</v>
      </c>
      <c r="L82" s="209" t="s">
        <v>1022</v>
      </c>
      <c r="M82" s="12" t="s">
        <v>1018</v>
      </c>
      <c r="N82" s="1" t="s">
        <v>635</v>
      </c>
      <c r="O82" s="7">
        <f>P82</f>
        <v>1362132981758.1985</v>
      </c>
      <c r="P82" s="7">
        <f>Q82</f>
        <v>1362132981758.1985</v>
      </c>
      <c r="Q82" s="45">
        <f>SUMIFS('SEDS 2021'!$F$23:$F$40,'SEDS 2021'!E$23:E$40,Calculations!L82,'SEDS 2021'!D$23:D$40,Calculations!N82)*J82*K82</f>
        <v>1362132981758.1985</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1326931362877.3105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1294513353105.2002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1265337484031.5718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1239774013572.4373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1218208348566.9121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1199438746762.5347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1185694083484.5085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1175311058308.1619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1167697578778.8904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1162305191116.208</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1158577442684.0879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1156031783350.8076</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1154299287118.8276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1153154834382.0178</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1152462757249.4214</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1152133636360.637</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1152090364001.9478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1152279216938.844</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1152654388535.2632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1153297534340.4109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1154060347911.2217</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1154945057259.3447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1155937316890.8628</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1157023658464.8411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1158189563586.1965</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1159420038276.6541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1160701295021.9744</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1162016977298.4907</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1163355527153.981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0.36846458826549539</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0.36846458826549539</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0.36846458826549539</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0.36846458826549539</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0.36846458826549539</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0.36846458826549539</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0.36846458826549539</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0.36846458826549539</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0.36846458826549539</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5.246994626219964E-2</v>
      </c>
      <c r="K95" s="210">
        <f>$C$12</f>
        <v>0.36846458826549539</v>
      </c>
      <c r="L95" s="209" t="s">
        <v>1022</v>
      </c>
      <c r="M95" s="12" t="s">
        <v>1019</v>
      </c>
      <c r="N95" s="1" t="s">
        <v>635</v>
      </c>
      <c r="O95" s="7">
        <f>P95</f>
        <v>966511190753.53638</v>
      </c>
      <c r="P95" s="7">
        <f>Q95</f>
        <v>966511190753.53638</v>
      </c>
      <c r="Q95" s="45">
        <f>SUMIFS('SEDS 2021'!$F$23:$F$40,'SEDS 2021'!E$23:E$40,Calculations!L95,'SEDS 2021'!D$23:D$40,Calculations!N95)*J95*K95</f>
        <v>966511190753.53638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959241239886.65149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952199854692.53748</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946276762559.55725</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942962532966.63135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942608731524.54126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943245865036.24768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943939395733.00842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944743281358.1698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946164997250.47449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948960439944.30969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953019209763.79285</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957921343982.25562</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963331284229.53381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968202901906.89941</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971338554141.40503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973958824689.83508</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976262709262.25073</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978352796872.1886</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980282715513.45618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978203014330.42883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976341303198.12512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974789801777.05762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973615697804.05994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972808513465.34839</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972328690404.21765</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972112858641.06628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972096729749.60266</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972240569824.72681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972525212329.87598</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0.36846458826549539</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0.36846458826549539</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0.36846458826549539</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0.36846458826549539</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0.36846458826549539</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0.36846458826549539</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0.36846458826549539</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0.36846458826549539</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0.36846458826549539</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0.27843108573869441</v>
      </c>
      <c r="K108" s="210">
        <f>$C$12</f>
        <v>0.36846458826549539</v>
      </c>
      <c r="L108" s="209" t="s">
        <v>1022</v>
      </c>
      <c r="M108" s="12" t="s">
        <v>1014</v>
      </c>
      <c r="N108" s="1" t="s">
        <v>635</v>
      </c>
      <c r="O108" s="7">
        <f>P108</f>
        <v>5128779032388.208</v>
      </c>
      <c r="P108" s="7">
        <f>Q108</f>
        <v>5128779032388.208</v>
      </c>
      <c r="Q108" s="45">
        <f>SUMIFS('SEDS 2021'!$F$23:$F$40,'SEDS 2021'!E$23:E$40,Calculations!L108,'SEDS 2021'!D$23:D$40,Calculations!N108)*J108*K108</f>
        <v>5128779032388.208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5095047802140.8359</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5061334462112.665</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5029244220941.9658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5000504158023.0166</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4977092182679.0684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4959428435980.9902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4947231626782.3008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4939732748374.9609</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4937904615526.082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4942316475172.8799</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4951678016576.9355</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4964919482531.6299</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4982437294385.6816</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5003650401989.9541</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5027722986158.6719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5053331490019.6924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5079979803318.3252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5107286750148.8398</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5134982228005.2793</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5141613717338.2822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5148392524145.6445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5155292628646.1572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5162321939718.0439</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5169505551208.4033</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5176852300669.2383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5184336377179.4775</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5191972731256.4316</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5199724260227.9297</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5207560154796.0371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0.36846458826549539</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0.27703301270919406</v>
      </c>
      <c r="K110" s="210">
        <f t="shared" si="23"/>
        <v>0.36846458826549539</v>
      </c>
      <c r="L110" s="209" t="s">
        <v>1022</v>
      </c>
      <c r="M110" s="12" t="s">
        <v>1014</v>
      </c>
      <c r="N110" s="1" t="s">
        <v>972</v>
      </c>
      <c r="O110" s="7">
        <f t="shared" si="24"/>
        <v>6741053424957.2236</v>
      </c>
      <c r="P110" s="7">
        <f t="shared" si="25"/>
        <v>6741053424957.2236</v>
      </c>
      <c r="Q110" s="45">
        <f>SUMIFS('SEDS 2021'!$F$23:$F$40,'SEDS 2021'!E$23:E$40,Calculations!L110,'SEDS 2021'!D$23:D$40,Calculations!N110)*J110*K110</f>
        <v>6741053424957.2236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6745874123115.9238</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6752314284556.4561</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6761674074559.7871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6775390786171.0859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6795162777932.1992</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6820120851642.166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6848333729873.9043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6877738996329.4189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6909265694078.3418</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6942678882090.4854</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6976239501152.5654</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7009463866219.9355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7044202265358.1602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7080687136010.292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7118456205737.7285</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7156387603076.7676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7194516893171.2734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7232597070491.8428</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7270511670360.6123</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7277213757898.2061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7283829275971.834</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7290561070698.79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7297567530379.7002</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7304935933992.6279</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7312676877559.7842</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7320874704305.959</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7329486077008.1895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7338552758596.3086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7348085102928.457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3.2070862090540233E-3</v>
      </c>
      <c r="K111" s="210">
        <f t="shared" si="23"/>
        <v>0.36846458826549539</v>
      </c>
      <c r="L111" s="209" t="s">
        <v>1022</v>
      </c>
      <c r="M111" s="12" t="s">
        <v>1014</v>
      </c>
      <c r="N111" s="1" t="s">
        <v>964</v>
      </c>
      <c r="O111" s="7">
        <f t="shared" si="24"/>
        <v>991444369.92332184</v>
      </c>
      <c r="P111" s="7">
        <f t="shared" si="25"/>
        <v>991444369.92332184</v>
      </c>
      <c r="Q111" s="45">
        <f>SUMIFS('SEDS 2021'!$F$23:$F$40,'SEDS 2021'!E$23:E$40,Calculations!L111,'SEDS 2021'!D$23:D$40,Calculations!N111)*J111*K111</f>
        <v>991444369.92332184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950395118.28336275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900038930.86354423</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845018493.90959251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790154282.6721977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739799980.7852248</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696853650.04480505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662736952.46810246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637531523.24922013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620584646.13199186</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610453553.71718633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605282544.35347271</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603425297.50068879</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603789712.22222579</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605495782.86684716</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607926561.22676265</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610651924.34913838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613515806.39909935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616424360.55161726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619334063.00383413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619803218.49319279</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620277891.76343048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620775999.47552669</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621311566.24974644</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621892171.20845687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622514243.39752722</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623182903.21591222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623892745.55812299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624644917.56800163</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625440490.93825901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0.36846458826549539</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0.36846458826549539</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0.36846458826549539</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0.36846458826549539</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0.13125896881215215</v>
      </c>
      <c r="K116" s="210">
        <f t="shared" si="23"/>
        <v>0.36846458826549539</v>
      </c>
      <c r="L116" s="209" t="s">
        <v>1022</v>
      </c>
      <c r="M116" s="12" t="s">
        <v>1014</v>
      </c>
      <c r="N116" s="1" t="s">
        <v>975</v>
      </c>
      <c r="O116" s="7">
        <f t="shared" si="24"/>
        <v>993450714498.10486</v>
      </c>
      <c r="P116" s="7">
        <f t="shared" si="25"/>
        <v>993450714498.10486</v>
      </c>
      <c r="Q116" s="45">
        <f>SUMIFS('SEDS 2021'!$F$23:$F$40,'SEDS 2021'!E$23:E$40,Calculations!L116,'SEDS 2021'!D$23:D$40,Calculations!N116)*J116*K116</f>
        <v>993450714498.10486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975943273055.70679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962835155108.9176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953538370112.60266</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947456242965.64734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944166493343.32703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943039835668.52686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943452974040.8252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944840780647.92957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947146874560.57129</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950161174566.49512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953488914276.75854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956911895205.94617</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960584162733.20422</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964486436177.09778</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968564575320.39368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972660723543.03577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976793378385.80444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980936059482.7428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985076093081.89331</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986279380197.25781</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987450369757.88794</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988612474131.15454</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989785042391.46118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990979901079.11475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992200150647.38708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993455308619.78552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994743292284.76819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996070410736.33691</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997440586424.64319</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0.36846458826549539</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0.43967354613293474</v>
      </c>
      <c r="K121" s="210">
        <f>$C$12</f>
        <v>0.36846458826549539</v>
      </c>
      <c r="L121" s="209" t="s">
        <v>1022</v>
      </c>
      <c r="M121" s="12" t="s">
        <v>1016</v>
      </c>
      <c r="N121" s="1" t="s">
        <v>635</v>
      </c>
      <c r="O121" s="7">
        <f>P121</f>
        <v>8098910574297.9268</v>
      </c>
      <c r="P121" s="7">
        <f>Q121</f>
        <v>8098910574297.9268</v>
      </c>
      <c r="Q121" s="45">
        <f>SUMIFS('SEDS 2021'!$F$23:$F$40,'SEDS 2021'!E$23:E$40,Calculations!L121,'SEDS 2021'!D$23:D$40,Calculations!N121)*J121*K121</f>
        <v>8098910574297.9268</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8164491156996.167</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8232714543624.8066</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8308358196333.1797</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8388857624756.0742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8464858150819.1826</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8543429414483.415</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8629549235680.3623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8710166692239.9678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8787056891639.7246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8861740812722.3535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8933494278125.6172</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9013334734711.6133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9105199112497.4531</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9206251779921.0996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9307616251354.2773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9405761667117.8379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9506786445095.209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9603102647855.5312</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9693294049316.2598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9763308273070.002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9833957260621.3105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9907350067677.457</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9980424265699.1875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10052580064254.596</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10115683394775.643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10168934220606.02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10219427784218.449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10273049762800.072</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10330919192493.785</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0.36846458826549539</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0.36846458826549539</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0.36846458826549539</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0.36846458826549539</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0.36846458826549539</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0.36846458826549539</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0.36846458826549539</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0.36846458826549539</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0.36846458826549539</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3.3352381551856929E-2</v>
      </c>
      <c r="K134" s="12">
        <v>1</v>
      </c>
      <c r="L134" s="12" t="s">
        <v>1013</v>
      </c>
      <c r="M134" s="12" t="s">
        <v>1015</v>
      </c>
      <c r="N134" s="1" t="s">
        <v>635</v>
      </c>
      <c r="O134" s="7">
        <f>P134</f>
        <v>1380955358154.6362</v>
      </c>
      <c r="P134" s="7">
        <f>Q134</f>
        <v>1380955358154.6362</v>
      </c>
      <c r="Q134" s="45">
        <f>SUMIFS('SEDS 2021'!$F$23:$F$40,'SEDS 2021'!E$23:E$40,Calculations!L134,'SEDS 2021'!D$23:D$40,Calculations!N134)*J134*K134</f>
        <v>1380955358154.6362</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1381105002827.051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1380959824757.2532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1380601290370.8657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1380179740904.3333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1380192121989.1357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1380532052365.5864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1381451700437.165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1382835514043.9993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1384685928114.4429</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1386986472855.718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1389394379138.0645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1391727130459.1733</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1393897403508.0547</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1395782942162.5996</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1397247530117.5337</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1398027368470.9902</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1398555977572.0105</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1398438445515.8301</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1398063571343.8313</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1397600776451.1968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1396886897227.9753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1396226525784.0334</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1395589935086.6667</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1395016382046.0354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1394453909719.4248</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1393888932370.0591</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1393311157138.0171</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1392662527664.96</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1391889157861.3472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0.58305169273961166</v>
      </c>
      <c r="K136" s="12">
        <v>1</v>
      </c>
      <c r="L136" s="12" t="s">
        <v>1013</v>
      </c>
      <c r="M136" s="12" t="s">
        <v>1015</v>
      </c>
      <c r="N136" s="1" t="s">
        <v>972</v>
      </c>
      <c r="O136" s="7">
        <f t="shared" si="29"/>
        <v>31719761240113.094</v>
      </c>
      <c r="P136" s="7">
        <f t="shared" si="30"/>
        <v>31719761240113.094</v>
      </c>
      <c r="Q136" s="45">
        <f>SUMIFS('SEDS 2021'!$F$23:$F$40,'SEDS 2021'!E$23:E$40,Calculations!L136,'SEDS 2021'!D$23:D$40,Calculations!N136)*J136*K136</f>
        <v>31719761240113.094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31652221870434.988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31576096283503.121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31491738041159.109</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31401124387863.254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31314466380994.363</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31228748206411.953</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31149990038970.547</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31076710880156.422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31011437694021.605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30955938093150.691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30906549267381.977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30863479607848.516</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30828881974656.02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30803042125123.504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30784312983909.281</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30767066796994.809</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30760478813223.641</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30753577765020.941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30752711732270.91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30757048155844.156</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30759796620133.953</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30765596534881.883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30771872473036.102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30778780550842.984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30784935841498.703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30790338242502.691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30795218564775.758</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30798481206563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30798943683304.512</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0.33983203052455574</v>
      </c>
      <c r="K137" s="12">
        <v>1</v>
      </c>
      <c r="L137" s="12" t="s">
        <v>1013</v>
      </c>
      <c r="M137" s="12" t="s">
        <v>1015</v>
      </c>
      <c r="N137" s="1" t="s">
        <v>964</v>
      </c>
      <c r="O137" s="7">
        <f t="shared" si="29"/>
        <v>2660544966976.7471</v>
      </c>
      <c r="P137" s="7">
        <f t="shared" si="30"/>
        <v>2660544966976.7471</v>
      </c>
      <c r="Q137" s="45">
        <f>SUMIFS('SEDS 2021'!$F$23:$F$40,'SEDS 2021'!E$23:E$40,Calculations!L137,'SEDS 2021'!D$23:D$40,Calculations!N137)*J137*K137</f>
        <v>2660544966976.7471</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2700936776186.8389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2740284961100.7905</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2778444952761.7197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2815391883864.625</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2851823409425.521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2887142539458.8198</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2921596757304.3457</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2954792396051.439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2986732252654.4692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3017356516704.5708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3046155023305.0527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3072946032746.8682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3097626224062.4746</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3119897355539.2114</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3139352098563.0815</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3155265861824.0322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3168361484648.4492</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3177696178410.2334</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3184199039805.6987</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3188278387740.3208</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3189916787556.7842</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3190167213442.7051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3189422538452.7183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3188143984784.4321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3186546985024.9131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3184822206890.8726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3183043204973.6172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3181109701436.1367</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3178874095009.4028</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1811000000000</v>
      </c>
      <c r="P139" s="7">
        <f t="shared" si="30"/>
        <v>1811000000000</v>
      </c>
      <c r="Q139" s="45">
        <f>SUMIFS('SEDS 2021'!$F$23:$F$40,'SEDS 2021'!E$23:E$40,Calculations!L139,'SEDS 2021'!D$23:D$40,Calculations!N139)*J139*K139</f>
        <v>1811000000000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6000000000</v>
      </c>
      <c r="P140" s="7">
        <f t="shared" si="30"/>
        <v>6000000000</v>
      </c>
      <c r="Q140" s="45">
        <f>SUMIFS('SEDS 2021'!$F$23:$F$40,'SEDS 2021'!E$23:E$40,Calculations!L140,'SEDS 2021'!D$23:D$40,Calculations!N140)*J140*K140</f>
        <v>6000000000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2833000000000</v>
      </c>
      <c r="P142" s="7">
        <f t="shared" si="30"/>
        <v>2833000000000</v>
      </c>
      <c r="Q142" s="45">
        <f>SUMIFS('SEDS 2021'!$F$23:$F$40,'SEDS 2021'!E$23:E$40,Calculations!L142,'SEDS 2021'!D$23:D$40,Calculations!N142)*J142*K142</f>
        <v>2833000000000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0.15891074967860472</v>
      </c>
      <c r="K147" s="12">
        <v>1</v>
      </c>
      <c r="L147" s="12" t="s">
        <v>1013</v>
      </c>
      <c r="M147" s="12" t="s">
        <v>1018</v>
      </c>
      <c r="N147" s="1" t="s">
        <v>635</v>
      </c>
      <c r="O147" s="7">
        <f>P147</f>
        <v>6579699590442.6279</v>
      </c>
      <c r="P147" s="7">
        <f>Q147</f>
        <v>6579699590442.6279</v>
      </c>
      <c r="Q147" s="45">
        <f>SUMIFS('SEDS 2021'!$F$23:$F$40,'SEDS 2021'!E$23:E$40,Calculations!L147,'SEDS 2021'!D$23:D$40,Calculations!N147)*J147*K147</f>
        <v>6579699590442.6279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6589706290712.5039</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6594167878473.3828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6589552524825.8682</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6582539986769.2109</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6572492154437.9766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6556947233893.1328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6537471352934.6914</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6516177273559.4795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6487805022857.4453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6462803096071.2012</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6438980566128.9551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6417353239899.7363</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6397529142663.6445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6379449744020.1836</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6365881790108.1758</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6355825676343.2939</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6349489533606.3438</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6348564190139.293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6353477378099.1191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6364424442750.9658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6377941501611.3281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6397410277547.2764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6422061198819.208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6454106656326.9014</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6490502401325.1445</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6529529580733.1543</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6573735910880.2393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6622933464569.7441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6675051758287.7197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8.6659901873969102E-4</v>
      </c>
      <c r="K149" s="12">
        <v>1</v>
      </c>
      <c r="L149" s="12" t="s">
        <v>1013</v>
      </c>
      <c r="M149" s="12" t="s">
        <v>1018</v>
      </c>
      <c r="N149" s="1" t="s">
        <v>972</v>
      </c>
      <c r="O149" s="7">
        <f t="shared" si="31"/>
        <v>47145586416.495407</v>
      </c>
      <c r="P149" s="7">
        <f t="shared" si="32"/>
        <v>47145586416.495407</v>
      </c>
      <c r="Q149" s="45">
        <f>SUMIFS('SEDS 2021'!$F$23:$F$40,'SEDS 2021'!E$23:E$40,Calculations!L149,'SEDS 2021'!D$23:D$40,Calculations!N149)*J149*K149</f>
        <v>47145586416.495407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47848451953.433319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48488531002.154182</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49071392752.705963</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49582221681.475838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50029426168.340828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50394643346.833473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50672874410.20829</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50864453257.665482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50958922671.99192</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50952661402.009636</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50839038133.287354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50607494372.757965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50261864101.294708</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49799031108.990166</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49216704683.406502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48519483927.591927</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47703542051.25119</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46778317260.932495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45759620221.407516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44650600275.694168</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43473653915.586319</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42241709271.073692</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40974721988.47213</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39695090529.801895</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38408543803.652954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37131165958.457039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35877438850.041222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34651012468.497925</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33452939028.025284</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4557887.76149044</v>
      </c>
      <c r="S158">
        <f>SUMIFS('NREL Scaling Data'!$F:$F,'NREL Scaling Data'!$B:$B,UPPER(About!$B$1),'NREL Scaling Data'!$E:$E,Calculations!$M160,'NREL Scaling Data'!$A:$A,Q$3,'NREL Scaling Data'!$C:$C,Calculations!$L160,'NREL Scaling Data'!$D:$D,Calculations!$N160)</f>
        <v>4645873.4002546296</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0.10239970151004135</v>
      </c>
      <c r="K160" s="12">
        <v>1</v>
      </c>
      <c r="L160" s="12" t="s">
        <v>1013</v>
      </c>
      <c r="M160" s="12" t="s">
        <v>1019</v>
      </c>
      <c r="N160" s="1" t="s">
        <v>635</v>
      </c>
      <c r="O160" s="7">
        <f>P160</f>
        <v>4239859641023.2622</v>
      </c>
      <c r="P160" s="7">
        <f>Q160</f>
        <v>4239859641023.2622</v>
      </c>
      <c r="Q160" s="45">
        <f>SUMIFS('SEDS 2021'!$F$23:$F$40,'SEDS 2021'!E$23:E$40,Calculations!L160,'SEDS 2021'!D$23:D$40,Calculations!N160)*J160*K160</f>
        <v>4239859641023.2622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4159563273333.7134</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4038282810915.0283</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3909731467725.1797</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3788848265500.5205</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3672572199143.1079</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3561195866332.001</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3457210129697.8296</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3361608846129.8843</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3277314548174.7896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3205436546422.9688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3144486734875.021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3092759572270.2866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3046194594298.0674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3003823596129.0391</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2964001991001.7578</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2927997239407.8359</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2896339144634.6021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2867314449237.0801</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2840490693369.1943</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2816948226083.1475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2798930323898.335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2784917698769.5908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2774166219661.3979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2767730432074.3613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2763990357988.8247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2763495690973.2373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2765968452051.0654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2772566457123.7017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2782641237873.4863</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0.1386645447538507</v>
      </c>
      <c r="K173" s="12">
        <v>1</v>
      </c>
      <c r="L173" s="12" t="s">
        <v>1013</v>
      </c>
      <c r="M173" s="12" t="s">
        <v>1014</v>
      </c>
      <c r="N173" s="1" t="s">
        <v>635</v>
      </c>
      <c r="O173" s="7">
        <f>P173</f>
        <v>5741405475533.1885</v>
      </c>
      <c r="P173" s="7">
        <f>Q173</f>
        <v>5741405475533.1885</v>
      </c>
      <c r="Q173" s="45">
        <f>SUMIFS('SEDS 2021'!$F$23:$F$40,'SEDS 2021'!E$23:E$40,Calculations!L173,'SEDS 2021'!D$23:D$40,Calculations!N173)*J173*K173</f>
        <v>5741405475533.1885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5787696350298.9619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5826392912543.3916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5856020315145.0889</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5873189542662.3623</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5876191440166.166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5868286483005.7998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5853068669148.3486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5837140584690.6084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5821328008907.9805</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5809826022093.0273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5804596137733.9971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5804250335628.2871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5808840308863.3428</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5817307151922.1631</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5829429073154.0898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5844123473314.6953</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5861395980475.2627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5881782622528.6367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5902097562305.832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5926055473680.5479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5950011396369.0742</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5977610043994.0908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6006390440170.6025</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6038435521091.3564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6070875864508.7236</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6105959278053.1006</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6142444598950.8018</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6180182750902.9424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6218844833746.459</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0.16005401542585881</v>
      </c>
      <c r="K175" s="12">
        <v>1</v>
      </c>
      <c r="L175" s="12" t="s">
        <v>1013</v>
      </c>
      <c r="M175" s="12" t="s">
        <v>1014</v>
      </c>
      <c r="N175" s="1" t="s">
        <v>972</v>
      </c>
      <c r="O175" s="7">
        <f t="shared" si="35"/>
        <v>8707418601212.9971</v>
      </c>
      <c r="P175" s="7">
        <f t="shared" si="36"/>
        <v>8707418601212.9971</v>
      </c>
      <c r="Q175" s="45">
        <f>SUMIFS('SEDS 2021'!$F$23:$F$40,'SEDS 2021'!E$23:E$40,Calculations!L175,'SEDS 2021'!D$23:D$40,Calculations!N175)*J175*K175</f>
        <v>8707418601212.9971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8795173034562.6387</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8873955315440.8926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8942852235181.6758</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9008630882740.5156</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9073484506546.5508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9140926242959.1426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9212089388182.0215</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9291138465481.6504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9371795441280.4238</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9451636291062.6895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9534264944380.6738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9614729739886.1426</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9696871982660.3594</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9780438432277.8672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9863359790927.2109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9946495259895.125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10025782916679.348</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10114837886551.873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10197523972412.539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10283404747669.256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10365974257622.516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10450924367054.963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10533468960723.871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10621958639579.043</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10707185169079.414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10793665322035.4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10881133028749.17</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10968273036347.543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11054202896122.947</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2.6615603405371053E-3</v>
      </c>
      <c r="K176" s="12">
        <v>1</v>
      </c>
      <c r="L176" s="12" t="s">
        <v>1013</v>
      </c>
      <c r="M176" s="12" t="s">
        <v>1014</v>
      </c>
      <c r="N176" s="1" t="s">
        <v>964</v>
      </c>
      <c r="O176" s="7">
        <f t="shared" si="35"/>
        <v>20837355906.064999</v>
      </c>
      <c r="P176" s="7">
        <f t="shared" si="36"/>
        <v>20837355906.064999</v>
      </c>
      <c r="Q176" s="45">
        <f>SUMIFS('SEDS 2021'!$F$23:$F$40,'SEDS 2021'!E$23:E$40,Calculations!L176,'SEDS 2021'!D$23:D$40,Calculations!N176)*J176*K176</f>
        <v>20837355906.064999</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19827985052.445217</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18811957593.1408</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17796746995.720814</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16816718041.257318</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15890200990.39282</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15040007286.378942</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14288971724.894209</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13648300468.378992</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13130907176.547215</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12727891946.318794</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12436346947.002132</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12222297908.370712</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12071696513.040051</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11955063238.567263</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11857760564.181055</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11764435374.939379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11670269691.895048</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11585214400.913258</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11492497326.481195</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11394725137.942923</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11297565375.377016</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11193990988.336206</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11086622548.485563</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10979245505.179747</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10866241663.739305</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10753954816.191717</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10639082210.681145</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10519517697.091297</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10399277542.910168</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0.56667262250564632</v>
      </c>
      <c r="K186" s="12">
        <v>1</v>
      </c>
      <c r="L186" s="12" t="s">
        <v>1013</v>
      </c>
      <c r="M186" s="12" t="s">
        <v>1016</v>
      </c>
      <c r="N186" s="1" t="s">
        <v>635</v>
      </c>
      <c r="O186" s="7">
        <f>P186</f>
        <v>23463079934846.285</v>
      </c>
      <c r="P186" s="7">
        <f>Q186</f>
        <v>23463079934846.285</v>
      </c>
      <c r="Q186" s="45">
        <f>SUMIFS('SEDS 2021'!$F$23:$F$40,'SEDS 2021'!E$23:E$40,Calculations!L186,'SEDS 2021'!D$23:D$40,Calculations!N186)*J186*K186</f>
        <v>23463079934846.285</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23695067163571.164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23964319727081.918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24277282855410.453</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24598600151327.988</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24942260227148.797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25300935225798.496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25668918860815.793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26052584520496.473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26446420917377.148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26848478061479.812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27269501423892.754</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27699997632355.609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28145826919906.949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28604639035468.207</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29068305599763.598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29552364953984.539</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30039595607695.629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30541923289076.859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31058126688615.715</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31590053165238.582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32132920111947.266</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32692813550093.543</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33262128518763.977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33837180563211.285</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34433477235311.145</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35028993911419.848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35643363911682.273</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36271753313574.289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36917661835950.93</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0.25602769281578991</v>
      </c>
      <c r="K188" s="12">
        <v>1</v>
      </c>
      <c r="L188" s="12" t="s">
        <v>1013</v>
      </c>
      <c r="M188" s="12" t="s">
        <v>1016</v>
      </c>
      <c r="N188" s="1" t="s">
        <v>972</v>
      </c>
      <c r="O188" s="7">
        <f t="shared" si="37"/>
        <v>13928674572257.418</v>
      </c>
      <c r="P188" s="7">
        <f t="shared" si="38"/>
        <v>13928674572257.418</v>
      </c>
      <c r="Q188" s="45">
        <f>SUMIFS('SEDS 2021'!$F$23:$F$40,'SEDS 2021'!E$23:E$40,Calculations!L188,'SEDS 2021'!D$23:D$40,Calculations!N188)*J188*K188</f>
        <v>13928674572257.418</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13880643555777.99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13865253617581.045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13844760383883.148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13816702265089.746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13788263900749.225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13724562765143.381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13670667962068.752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13631782851643.955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13614371608170.158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13603604655309.359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13600322535849.932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13606026219056.869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13604965534109.604</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13581110129258.16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13561417412501.588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13547308301410.766</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13543265690857.084</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13539703390468.186</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13547348327257.834</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13553712436941.344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13550870601799.646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13537802162732.545</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13520771164805.887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13501518732367.045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13484027437199.111</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13470958998132.012</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13453067444493.434</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13440639418979.377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13426850514665.074</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0.6575064091349071</v>
      </c>
      <c r="K189" s="12">
        <v>1</v>
      </c>
      <c r="L189" s="12" t="s">
        <v>1013</v>
      </c>
      <c r="M189" s="12" t="s">
        <v>1016</v>
      </c>
      <c r="N189" s="1" t="s">
        <v>964</v>
      </c>
      <c r="O189" s="7">
        <f t="shared" si="37"/>
        <v>5147617677117.1875</v>
      </c>
      <c r="P189" s="7">
        <f t="shared" si="38"/>
        <v>5147617677117.1875</v>
      </c>
      <c r="Q189" s="45">
        <f>SUMIFS('SEDS 2021'!$F$23:$F$40,'SEDS 2021'!E$23:E$40,Calculations!L189,'SEDS 2021'!D$23:D$40,Calculations!N189)*J189*K189</f>
        <v>5147617677117.1875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5153351280993.5742</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5151925306972.5088</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5145983748551.3506</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5129793001853.7412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5114463781127.207</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5104986995445.4912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5106175307129.7178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5106026768169.1895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5097500631834.834</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5085736346160.9775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5072516378673.9346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5072219300752.8779</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5071803391663.3877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5073348196852.8867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5065624170905.417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5065178554023.832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5068594950115.9824</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5069634722839.6807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5071030989068.6514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5076289268271.3584</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5086211670834.6582</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5097352092874.3066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5107690404527.0967</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5115681800603.5293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5120197385003.5947</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5121326281103.6309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5124742677195.7812</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5128990891466.8848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5130595112240.6006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49992000000000.008</v>
      </c>
      <c r="Q199" s="7">
        <f t="shared" ref="Q199:AT199" si="40">SUM(Q4,Q17,Q30,Q43,Q56,Q69,Q82,Q95,Q108,Q121)</f>
        <v>49992000000000.008</v>
      </c>
      <c r="R199" s="7">
        <f t="shared" si="40"/>
        <v>50030682889068.234</v>
      </c>
      <c r="S199" s="7">
        <f t="shared" si="40"/>
        <v>50080809284333.758</v>
      </c>
      <c r="T199" s="7">
        <f t="shared" si="40"/>
        <v>50167751863698.617</v>
      </c>
      <c r="U199" s="7">
        <f t="shared" si="40"/>
        <v>50289768685756.469</v>
      </c>
      <c r="V199" s="7">
        <f t="shared" si="40"/>
        <v>50432498295191.422</v>
      </c>
      <c r="W199" s="7">
        <f t="shared" si="40"/>
        <v>50609747394691.516</v>
      </c>
      <c r="X199" s="7">
        <f t="shared" si="40"/>
        <v>50833302073190.531</v>
      </c>
      <c r="Y199" s="7">
        <f t="shared" si="40"/>
        <v>51062553903933.312</v>
      </c>
      <c r="Z199" s="7">
        <f t="shared" si="40"/>
        <v>51307438826858.711</v>
      </c>
      <c r="AA199" s="7">
        <f t="shared" si="40"/>
        <v>51573981317465.055</v>
      </c>
      <c r="AB199" s="7">
        <f t="shared" si="40"/>
        <v>51853912013459.531</v>
      </c>
      <c r="AC199" s="7">
        <f t="shared" si="40"/>
        <v>52172405755216.297</v>
      </c>
      <c r="AD199" s="7">
        <f t="shared" si="40"/>
        <v>52539700146585.68</v>
      </c>
      <c r="AE199" s="7">
        <f t="shared" si="40"/>
        <v>52944443640798.133</v>
      </c>
      <c r="AF199" s="7">
        <f t="shared" si="40"/>
        <v>53356534753507.766</v>
      </c>
      <c r="AG199" s="7">
        <f t="shared" si="40"/>
        <v>53765545782965.469</v>
      </c>
      <c r="AH199" s="7">
        <f t="shared" si="40"/>
        <v>54186007300369.586</v>
      </c>
      <c r="AI199" s="7">
        <f t="shared" si="40"/>
        <v>54599432373144.719</v>
      </c>
      <c r="AJ199" s="7">
        <f t="shared" si="40"/>
        <v>54995425015084.445</v>
      </c>
      <c r="AK199" s="7">
        <f t="shared" si="40"/>
        <v>55210867574371.344</v>
      </c>
      <c r="AL199" s="7">
        <f t="shared" si="40"/>
        <v>55430528589694.484</v>
      </c>
      <c r="AM199" s="7">
        <f t="shared" si="40"/>
        <v>55658755651060.609</v>
      </c>
      <c r="AN199" s="7">
        <f t="shared" si="40"/>
        <v>55889050653506.516</v>
      </c>
      <c r="AO199" s="7">
        <f t="shared" si="40"/>
        <v>56117865946466.508</v>
      </c>
      <c r="AP199" s="7">
        <f t="shared" si="40"/>
        <v>56323759908202.234</v>
      </c>
      <c r="AQ199" s="7">
        <f t="shared" si="40"/>
        <v>56504365482433.016</v>
      </c>
      <c r="AR199" s="7">
        <f t="shared" si="40"/>
        <v>56679721563651.609</v>
      </c>
      <c r="AS199" s="7">
        <f t="shared" si="40"/>
        <v>56863812035483.367</v>
      </c>
      <c r="AT199" s="7">
        <f t="shared" si="40"/>
        <v>57060490161498.297</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41405000000000</v>
      </c>
      <c r="Q202" s="7">
        <f t="shared" ref="Q202:AT202" si="41">SUM(Q134,Q147,Q160,Q173,Q186)</f>
        <v>41405000000000</v>
      </c>
      <c r="R202" s="7">
        <f t="shared" si="41"/>
        <v>41613138080743.391</v>
      </c>
      <c r="S202" s="7">
        <f t="shared" si="41"/>
        <v>41804123153770.969</v>
      </c>
      <c r="T202" s="7">
        <f t="shared" si="41"/>
        <v>42013188453477.453</v>
      </c>
      <c r="U202" s="7">
        <f t="shared" si="41"/>
        <v>42223357687164.414</v>
      </c>
      <c r="V202" s="7">
        <f t="shared" si="41"/>
        <v>42443708142885.188</v>
      </c>
      <c r="W202" s="7">
        <f t="shared" si="41"/>
        <v>42667896861395.016</v>
      </c>
      <c r="X202" s="7">
        <f t="shared" si="41"/>
        <v>42898120713033.828</v>
      </c>
      <c r="Y202" s="7">
        <f t="shared" si="41"/>
        <v>43150346738920.445</v>
      </c>
      <c r="Z202" s="7">
        <f t="shared" si="41"/>
        <v>43417554425431.805</v>
      </c>
      <c r="AA202" s="7">
        <f t="shared" si="41"/>
        <v>43713530198922.727</v>
      </c>
      <c r="AB202" s="7">
        <f t="shared" si="41"/>
        <v>44046959241768.797</v>
      </c>
      <c r="AC202" s="7">
        <f t="shared" si="41"/>
        <v>44406087910613.094</v>
      </c>
      <c r="AD202" s="7">
        <f t="shared" si="41"/>
        <v>44792288369240.062</v>
      </c>
      <c r="AE202" s="7">
        <f t="shared" si="41"/>
        <v>45201002469702.188</v>
      </c>
      <c r="AF202" s="7">
        <f t="shared" si="41"/>
        <v>45624865984145.156</v>
      </c>
      <c r="AG202" s="7">
        <f t="shared" si="41"/>
        <v>46078338711521.359</v>
      </c>
      <c r="AH202" s="7">
        <f t="shared" si="41"/>
        <v>46545376243983.844</v>
      </c>
      <c r="AI202" s="7">
        <f t="shared" si="41"/>
        <v>47038022996497.703</v>
      </c>
      <c r="AJ202" s="7">
        <f t="shared" si="41"/>
        <v>47552255893733.688</v>
      </c>
      <c r="AK202" s="7">
        <f t="shared" si="41"/>
        <v>48095082084204.438</v>
      </c>
      <c r="AL202" s="7">
        <f t="shared" si="41"/>
        <v>48656690231053.977</v>
      </c>
      <c r="AM202" s="7">
        <f t="shared" si="41"/>
        <v>49248978096188.531</v>
      </c>
      <c r="AN202" s="7">
        <f t="shared" si="41"/>
        <v>49860336312501.852</v>
      </c>
      <c r="AO202" s="7">
        <f t="shared" si="41"/>
        <v>50492469554749.938</v>
      </c>
      <c r="AP202" s="7">
        <f t="shared" si="41"/>
        <v>51153299768853.266</v>
      </c>
      <c r="AQ202" s="7">
        <f t="shared" si="41"/>
        <v>51821867393549.398</v>
      </c>
      <c r="AR202" s="7">
        <f t="shared" si="41"/>
        <v>52518824030702.391</v>
      </c>
      <c r="AS202" s="7">
        <f t="shared" si="41"/>
        <v>53240098513835.641</v>
      </c>
      <c r="AT202" s="7">
        <f t="shared" si="41"/>
        <v>53986088823719.938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141940603707354.78</v>
      </c>
      <c r="D16" s="142" t="s">
        <v>1091</v>
      </c>
      <c r="E16" s="212">
        <f>'SEDS 2021'!H26</f>
        <v>9.9639268060364751E-3</v>
      </c>
      <c r="F16" s="207">
        <f>'SEDS 2021'!H28</f>
        <v>1.3438482299456002E-2</v>
      </c>
      <c r="G16" s="142" t="s">
        <v>819</v>
      </c>
      <c r="H16" s="142"/>
      <c r="I16" s="142"/>
    </row>
    <row r="17" spans="1:12" x14ac:dyDescent="0.2">
      <c r="A17" s="139"/>
      <c r="B17" s="146" t="s">
        <v>715</v>
      </c>
      <c r="C17" s="147">
        <f>C16/C15</f>
        <v>1.2404938296955759E-2</v>
      </c>
      <c r="D17" s="142" t="s">
        <v>1092</v>
      </c>
      <c r="E17" s="212">
        <f>'SEDS 2021'!H35</f>
        <v>9.1348610389186333E-3</v>
      </c>
      <c r="F17" s="212">
        <f>'SEDS 2021'!H37</f>
        <v>1.5841009296179674E-2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2.935587094382373</v>
      </c>
      <c r="D29" s="152">
        <f>D28*F16</f>
        <v>-13.308532175620263</v>
      </c>
      <c r="E29" s="152">
        <f>E28*$E$17</f>
        <v>-0.37217945121605839</v>
      </c>
      <c r="F29" s="158">
        <f>F28*$F$17</f>
        <v>-0.29373254851478342</v>
      </c>
      <c r="G29" s="177">
        <f>G28*C17</f>
        <v>6.5622123590895962E-2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1.8539272043332702</v>
      </c>
      <c r="D32" s="159">
        <f>D29*About!F6</f>
        <v>-8.4048093471122467</v>
      </c>
      <c r="E32" s="241">
        <f>E29</f>
        <v>-0.37217945121605839</v>
      </c>
      <c r="F32" s="243">
        <f>F29</f>
        <v>-0.29373254851478342</v>
      </c>
      <c r="G32" s="173">
        <f>G29*About!F6</f>
        <v>4.1442694840869036E-2</v>
      </c>
      <c r="H32" s="142"/>
      <c r="I32" s="142"/>
      <c r="K32" s="100"/>
      <c r="L32" s="100"/>
    </row>
    <row r="33" spans="1:12" x14ac:dyDescent="0.2">
      <c r="A33" s="139"/>
      <c r="B33" s="146" t="s">
        <v>710</v>
      </c>
      <c r="C33" s="160">
        <f>C29*About!F5</f>
        <v>1.081659890049103</v>
      </c>
      <c r="D33" s="160">
        <f>D29*About!F5</f>
        <v>-4.9037228285080179</v>
      </c>
      <c r="E33" s="242"/>
      <c r="F33" s="244"/>
      <c r="G33" s="174">
        <f>G29*About!F5</f>
        <v>2.4179428750026932E-2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1853927204333.2703</v>
      </c>
      <c r="D38" s="156">
        <f>D32*Trillion</f>
        <v>-8404809347112.2471</v>
      </c>
      <c r="E38" s="238">
        <f>E32*Trillion</f>
        <v>-372179451216.05841</v>
      </c>
      <c r="F38" s="240">
        <f>F32*Trillion</f>
        <v>-293732548514.78345</v>
      </c>
      <c r="G38" s="168">
        <f>G32*Trillion</f>
        <v>41442694840.869034</v>
      </c>
      <c r="H38" s="142"/>
      <c r="I38" s="142"/>
      <c r="K38" s="100"/>
      <c r="L38" s="100"/>
    </row>
    <row r="39" spans="1:12" ht="16" thickBot="1" x14ac:dyDescent="0.25">
      <c r="A39" s="139"/>
      <c r="B39" s="169" t="s">
        <v>710</v>
      </c>
      <c r="C39" s="170">
        <f>C33*Trillion</f>
        <v>1081659890049.103</v>
      </c>
      <c r="D39" s="171">
        <f>D33*Trillion</f>
        <v>-4903722828508.0176</v>
      </c>
      <c r="E39" s="239"/>
      <c r="F39" s="239"/>
      <c r="G39" s="172">
        <f>G33*Trillion</f>
        <v>24179428750.026932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Iowa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15864141.141464746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0.15547796524220772</v>
      </c>
      <c r="K4">
        <f>IF(ISBLANK(Calculations!K4),"",Calculations!K4)</f>
        <v>0.63153541173450467</v>
      </c>
      <c r="L4" t="str">
        <f>IF(ISBLANK(Calculations!L4),"",Calculations!L4)</f>
        <v>RESIDENTIAL</v>
      </c>
      <c r="M4" t="str">
        <f>IF(ISBLANK(Calculations!M4),"",Calculations!M4)</f>
        <v>heating</v>
      </c>
      <c r="N4" t="str">
        <f>IF(ISBLANK(Calculations!N4),"",Calculations!N4)</f>
        <v>electricity</v>
      </c>
      <c r="O4">
        <f>IF(ISBLANK(Calculations!O4),"",Calculations!O4)</f>
        <v>4908706521017.6738</v>
      </c>
      <c r="P4">
        <f>IF(ISBLANK(Calculations!P4),"",Calculations!P4)</f>
        <v>4908706521017.6738</v>
      </c>
      <c r="Q4">
        <f>IF(ISBLANK(Calculations!Q4),"",Calculations!Q4)-(SUMIFS(BDEQ!C:C,BDEQ!$AG:$AG,About!$B$2,BDEQ!$AH:$AH,$I4)*BDEQ!$C$2*$J4*$K4)</f>
        <v>4908690656876.5322</v>
      </c>
      <c r="R4">
        <f>IF(ISBLANK(Calculations!R4),"",Calculations!R4)-(SUMIFS(BDEQ!D:D,BDEQ!$AG:$AG,About!$B$2,BDEQ!$AH:$AH,$I4)*BDEQ!$C$2*$J4*$K4)</f>
        <v>4951317074522.6084</v>
      </c>
      <c r="S4" s="99">
        <f>IF(ISBLANK(Calculations!S4),"",Calculations!S4+ ('IRA Buildings Changes'!$G$38/($AB$3-$R$3)*(S3-$R$3)))-(SUMIFS(BDEQ!D:D,BDEQ!$AG:$AG,About!$B$2,BDEQ!$AH:$AH,$I4)*BDEQ!$C$2*$J4*$K4)</f>
        <v>4995600947600.9893</v>
      </c>
      <c r="T4" s="99">
        <f>IF(ISBLANK(Calculations!T4),"",Calculations!T4+ ('IRA Buildings Changes'!$G$38/($AB$3-$R$3)*(T3-$R$3)))-(SUMIFS(BDEQ!E:E,BDEQ!$AG:$AG,About!$B$2,BDEQ!$AH:$AH,$I4)*BDEQ!$C$2*$J4*$K4)</f>
        <v>5040166804092.0273</v>
      </c>
      <c r="U4" s="99">
        <f>IF(ISBLANK(Calculations!U4),"",Calculations!U4+ ('IRA Buildings Changes'!$G$38/($AB$3-$R$3)*(U3-$R$3)))-(SUMIFS(BDEQ!F:F,BDEQ!$AG:$AG,About!$B$2,BDEQ!$AH:$AH,$I4)*BDEQ!$C$2*$J4*$K4)</f>
        <v>5082148424898.5029</v>
      </c>
      <c r="V4" s="99">
        <f>IF(ISBLANK(Calculations!V4),"",Calculations!V4+ ('IRA Buildings Changes'!$G$38/($AB$3-$R$3)*(V3-$R$3)))-(SUMIFS(BDEQ!G:G,BDEQ!$AG:$AG,About!$B$2,BDEQ!$AH:$AH,$I4)*BDEQ!$C$2*$J4*$K4)</f>
        <v>5123864226954.6348</v>
      </c>
      <c r="W4" s="99">
        <f>IF(ISBLANK(Calculations!W4),"",Calculations!W4+ ('IRA Buildings Changes'!$G$38/($AB$3-$R$3)*(W3-$R$3)))-(SUMIFS(BDEQ!H:H,BDEQ!$AG:$AG,About!$B$2,BDEQ!$AH:$AH,$I4)*BDEQ!$C$2*$J4*$K4)</f>
        <v>5166630913020.1152</v>
      </c>
      <c r="X4" s="99">
        <f>IF(ISBLANK(Calculations!X4),"",Calculations!X4+ ('IRA Buildings Changes'!$G$38/($AB$3-$R$3)*(X3-$R$3)))-(SUMIFS(BDEQ!I:I,BDEQ!$AG:$AG,About!$B$2,BDEQ!$AH:$AH,$I4)*BDEQ!$C$2*$J4*$K4)</f>
        <v>5207624153319.5771</v>
      </c>
      <c r="Y4" s="99">
        <f>IF(ISBLANK(Calculations!Y4),"",Calculations!Y4+ ('IRA Buildings Changes'!$G$38/($AB$3-$R$3)*(Y3-$R$3)))-(SUMIFS(BDEQ!J:J,BDEQ!$AG:$AG,About!$B$2,BDEQ!$AH:$AH,$I4)*BDEQ!$C$2*$J4*$K4)</f>
        <v>5247632778234.0664</v>
      </c>
      <c r="Z4" s="99">
        <f>IF(ISBLANK(Calculations!Z4),"",Calculations!Z4+ ('IRA Buildings Changes'!$G$38/($AB$3-$R$3)*(Z3-$R$3)))-(SUMIFS(BDEQ!K:K,BDEQ!$AG:$AG,About!$B$2,BDEQ!$AH:$AH,$I4)*BDEQ!$C$2*$J4*$K4)</f>
        <v>5288386808290.2197</v>
      </c>
      <c r="AA4" s="99">
        <f>IF(ISBLANK(Calculations!AA4),"",Calculations!AA4+ ('IRA Buildings Changes'!$G$38/($AB$3-$R$3)*(AA3-$R$3)))-(SUMIFS(BDEQ!L:L,BDEQ!$AG:$AG,About!$B$2,BDEQ!$AH:$AH,$I4)*BDEQ!$C$2*$J4*$K4)</f>
        <v>5329756808334.168</v>
      </c>
      <c r="AB4" s="98">
        <f>IF(ISBLANK(Calculations!AB4),"",Calculations!AB4 + 'IRA Buildings Changes'!G38)-(SUMIFS(BDEQ!D:D,BDEQ!$AG:$AG,About!$B$2,BDEQ!$AH:$AH,$I4)*BDEQ!$C$2*$J4*$K4)</f>
        <v>5371096949273.9678</v>
      </c>
      <c r="AC4" s="99">
        <f>IF(ISBLANK(Calculations!AC4),"",Calculations!AC4+ 'IRA Buildings Changes'!$G$38)-(SUMIFS(BDEQ!D:D,BDEQ!$AG:$AG,About!$B$2,BDEQ!$AH:$AH,$I4)*BDEQ!$C$2*$J4*$K4)</f>
        <v>5408658951804.707</v>
      </c>
      <c r="AD4" s="99">
        <f>IF(ISBLANK(Calculations!AD4),"",Calculations!AD4+ 'IRA Buildings Changes'!$G$38)-(SUMIFS(BDEQ!E:E,BDEQ!$AG:$AG,About!$B$2,BDEQ!$AH:$AH,$I4)*BDEQ!$C$2*$J4*$K4)</f>
        <v>5446843011747.624</v>
      </c>
      <c r="AE4" s="99">
        <f>IF(ISBLANK(Calculations!AE4),"",Calculations!AE4+ 'IRA Buildings Changes'!$G$38)-(SUMIFS(BDEQ!F:F,BDEQ!$AG:$AG,About!$B$2,BDEQ!$AH:$AH,$I4)*BDEQ!$C$2*$J4*$K4)</f>
        <v>5486503151713.0049</v>
      </c>
      <c r="AF4" s="99">
        <f>IF(ISBLANK(Calculations!AF4),"",Calculations!AF4+ 'IRA Buildings Changes'!$G$38)-(SUMIFS(BDEQ!G:G,BDEQ!$AG:$AG,About!$B$2,BDEQ!$AH:$AH,$I4)*BDEQ!$C$2*$J4*$K4)</f>
        <v>5527568823001.9893</v>
      </c>
      <c r="AG4" s="99">
        <f>IF(ISBLANK(Calculations!AG4),"",Calculations!AG4+ 'IRA Buildings Changes'!$G$38)-(SUMIFS(BDEQ!H:H,BDEQ!$AG:$AG,About!$B$2,BDEQ!$AH:$AH,$I4)*BDEQ!$C$2*$J4*$K4)</f>
        <v>5569835203729.4717</v>
      </c>
      <c r="AH4" s="99">
        <f>IF(ISBLANK(Calculations!AH4),"",Calculations!AH4+ 'IRA Buildings Changes'!$G$38)-(SUMIFS(BDEQ!I:I,BDEQ!$AG:$AG,About!$B$2,BDEQ!$AH:$AH,$I4)*BDEQ!$C$2*$J4*$K4)</f>
        <v>5612668266134.292</v>
      </c>
      <c r="AI4" s="99">
        <f>IF(ISBLANK(Calculations!AI4),"",Calculations!AI4+ 'IRA Buildings Changes'!$G$38)-(SUMIFS(BDEQ!J:J,BDEQ!$AG:$AG,About!$B$2,BDEQ!$AH:$AH,$I4)*BDEQ!$C$2*$J4*$K4)</f>
        <v>5657957143133.584</v>
      </c>
      <c r="AJ4" s="99">
        <f>IF(ISBLANK(Calculations!AJ4),"",Calculations!AJ4+ 'IRA Buildings Changes'!$G$38)-(SUMIFS(BDEQ!K:K,BDEQ!$AG:$AG,About!$B$2,BDEQ!$AH:$AH,$I4)*BDEQ!$C$2*$J4*$K4)</f>
        <v>5702033238368.9023</v>
      </c>
      <c r="AK4" s="99">
        <f>IF(ISBLANK(Calculations!AK4),"",Calculations!AK4+ 'IRA Buildings Changes'!$G$38)-(SUMIFS(BDEQ!L:L,BDEQ!$AG:$AG,About!$B$2,BDEQ!$AH:$AH,$I4)*BDEQ!$C$2*$J4*$K4)</f>
        <v>5709198015818.2197</v>
      </c>
      <c r="AL4" s="99">
        <f>IF(ISBLANK(Calculations!AL4),"",Calculations!AL4+ 'IRA Buildings Changes'!$G$38)-(SUMIFS(BDEQ!M:M,BDEQ!$AG:$AG,About!$B$2,BDEQ!$AH:$AH,$I4)*BDEQ!$C$2*$J4*$K4)</f>
        <v>5717095342863.1006</v>
      </c>
      <c r="AM4" s="99">
        <f>IF(ISBLANK(Calculations!AM4),"",Calculations!AM4+ 'IRA Buildings Changes'!$G$38)-(SUMIFS(BDEQ!N:N,BDEQ!$AG:$AG,About!$B$2,BDEQ!$AH:$AH,$I4)*BDEQ!$C$2*$J4*$K4)</f>
        <v>5724751512671.0557</v>
      </c>
      <c r="AN4" s="99">
        <f>IF(ISBLANK(Calculations!AN4),"",Calculations!AN4+ 'IRA Buildings Changes'!$G$38)-(SUMIFS(BDEQ!O:O,BDEQ!$AG:$AG,About!$B$2,BDEQ!$AH:$AH,$I4)*BDEQ!$C$2*$J4*$K4)</f>
        <v>5733206723711.1377</v>
      </c>
      <c r="AO4" s="99">
        <f>IF(ISBLANK(Calculations!AO4),"",Calculations!AO4+ 'IRA Buildings Changes'!$G$38)-(SUMIFS(BDEQ!P:P,BDEQ!$AG:$AG,About!$B$2,BDEQ!$AH:$AH,$I4)*BDEQ!$C$2*$J4*$K4)</f>
        <v>5741247108245.9268</v>
      </c>
      <c r="AP4" s="99">
        <f>IF(ISBLANK(Calculations!AP4),"",Calculations!AP4+ 'IRA Buildings Changes'!$G$38)-(SUMIFS(BDEQ!Q:Q,BDEQ!$AG:$AG,About!$B$2,BDEQ!$AH:$AH,$I4)*BDEQ!$C$2*$J4*$K4)</f>
        <v>5749351045826.4629</v>
      </c>
      <c r="AQ4" s="99">
        <f>IF(ISBLANK(Calculations!AQ4),"",Calculations!AQ4+ 'IRA Buildings Changes'!$G$38)-(SUMIFS(BDEQ!R:R,BDEQ!$AG:$AG,About!$B$2,BDEQ!$AH:$AH,$I4)*BDEQ!$C$2*$J4*$K4)</f>
        <v>5757571985020.6777</v>
      </c>
      <c r="AR4" s="99">
        <f>IF(ISBLANK(Calculations!AR4),"",Calculations!AR4+ 'IRA Buildings Changes'!$G$38)-(SUMIFS(BDEQ!S:S,BDEQ!$AG:$AG,About!$B$2,BDEQ!$AH:$AH,$I4)*BDEQ!$C$2*$J4*$K4)</f>
        <v>5766513225193.3574</v>
      </c>
      <c r="AS4" s="99">
        <f>IF(ISBLANK(Calculations!AS4),"",Calculations!AS4+ 'IRA Buildings Changes'!$G$38)-(SUMIFS(BDEQ!T:T,BDEQ!$AG:$AG,About!$B$2,BDEQ!$AH:$AH,$I4)*BDEQ!$C$2*$J4*$K4)</f>
        <v>5775078070869.7285</v>
      </c>
      <c r="AT4" s="99">
        <f>IF(ISBLANK(Calculations!AT4),"",Calculations!AT4+ 'IRA Buildings Changes'!$G$38)-(SUMIFS(BDEQ!U:U,BDEQ!$AG:$AG,About!$B$2,BDEQ!$AH:$AH,$I4)*BDEQ!$C$2*$J4*$K4)</f>
        <v>5783886760643.7988</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0.63153541173450467</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0.72244613911555766</v>
      </c>
      <c r="K6">
        <f>IF(ISBLANK(Calculations!K6),"",Calculations!K6)</f>
        <v>0.63153541173450467</v>
      </c>
      <c r="L6" t="str">
        <f>IF(ISBLANK(Calculations!L6),"",Calculations!L6)</f>
        <v>RESIDENTIAL</v>
      </c>
      <c r="M6" t="str">
        <f>IF(ISBLANK(Calculations!M6),"",Calculations!M6)</f>
        <v>heating</v>
      </c>
      <c r="N6" t="str">
        <f>IF(ISBLANK(Calculations!N6),"",Calculations!N6)</f>
        <v>natural gas</v>
      </c>
      <c r="O6">
        <f>IF(ISBLANK(Calculations!O6),"",Calculations!O6)</f>
        <v>30130314877351.871</v>
      </c>
      <c r="P6">
        <f>IF(ISBLANK(Calculations!P6),"",Calculations!P6)</f>
        <v>30130314877351.871</v>
      </c>
      <c r="Q6">
        <f>IF(ISBLANK(Calculations!Q6),"",Calculations!Q6)</f>
        <v>30130314877351.871</v>
      </c>
      <c r="R6">
        <f>IF(ISBLANK(Calculations!R6),"",Calculations!R6)</f>
        <v>30255244808818.285</v>
      </c>
      <c r="S6" s="99">
        <f>IF(ISBLANK(Calculations!S6),"",Calculations!S6 + ('IRA Buildings Changes'!$D$38/($AB$3-$R$3)*(S3-$R$3)))</f>
        <v>29502142324791.633</v>
      </c>
      <c r="T6" s="99">
        <f>IF(ISBLANK(Calculations!T6),"",Calculations!T6 + ('IRA Buildings Changes'!$D$38/($AB$3-$R$3)*(T3-$R$3)))</f>
        <v>28741577146692.891</v>
      </c>
      <c r="U6" s="99">
        <f>IF(ISBLANK(Calculations!U6),"",Calculations!U6 + ('IRA Buildings Changes'!$D$38/($AB$3-$R$3)*(U3-$R$3)))</f>
        <v>27949253331840.855</v>
      </c>
      <c r="V6" s="99">
        <f>IF(ISBLANK(Calculations!V6),"",Calculations!V6 + ('IRA Buildings Changes'!$D$38/($AB$3-$R$3)*(V3-$R$3)))</f>
        <v>27151921453701.707</v>
      </c>
      <c r="W6" s="99">
        <f>IF(ISBLANK(Calculations!W6),"",Calculations!W6 + ('IRA Buildings Changes'!$D$38/($AB$3-$R$3)*(W3-$R$3)))</f>
        <v>26360387343182.59</v>
      </c>
      <c r="X6" s="99">
        <f>IF(ISBLANK(Calculations!X6),"",Calculations!X6 + ('IRA Buildings Changes'!$D$38/($AB$3-$R$3)*(X3-$R$3)))</f>
        <v>25557681653786.941</v>
      </c>
      <c r="Y6" s="99">
        <f>IF(ISBLANK(Calculations!Y6),"",Calculations!Y6 + ('IRA Buildings Changes'!$D$38/($AB$3-$R$3)*(Y3-$R$3)))</f>
        <v>24746687433342.59</v>
      </c>
      <c r="Z6" s="99">
        <f>IF(ISBLANK(Calculations!Z6),"",Calculations!Z6 + ('IRA Buildings Changes'!$D$38/($AB$3-$R$3)*(Z3-$R$3)))</f>
        <v>23935992254967.309</v>
      </c>
      <c r="AA6" s="99">
        <f>IF(ISBLANK(Calculations!AA6),"",Calculations!AA6 + ('IRA Buildings Changes'!$D$38/($AB$3-$R$3)*(AA3-$R$3)))</f>
        <v>23135646124925.195</v>
      </c>
      <c r="AB6" s="98">
        <f>IF(ISBLANK(Calculations!AB6),"",Calculations!AB6 + 'IRA Buildings Changes'!D38)</f>
        <v>22342342442297.422</v>
      </c>
      <c r="AC6" s="99">
        <f>IF(ISBLANK(Calculations!AC6),"",Calculations!AC6  + 'IRA Buildings Changes'!$D$38)</f>
        <v>22396809704218.191</v>
      </c>
      <c r="AD6" s="99">
        <f>IF(ISBLANK(Calculations!AD6),"",Calculations!AD6  + 'IRA Buildings Changes'!$D$38)</f>
        <v>22468674842448.945</v>
      </c>
      <c r="AE6" s="99">
        <f>IF(ISBLANK(Calculations!AE6),"",Calculations!AE6  + 'IRA Buildings Changes'!$D$38)</f>
        <v>22561860451558.25</v>
      </c>
      <c r="AF6" s="99">
        <f>IF(ISBLANK(Calculations!AF6),"",Calculations!AF6  + 'IRA Buildings Changes'!$D$38)</f>
        <v>22667981629404.621</v>
      </c>
      <c r="AG6" s="99">
        <f>IF(ISBLANK(Calculations!AG6),"",Calculations!AG6  + 'IRA Buildings Changes'!$D$38)</f>
        <v>22805773213968.156</v>
      </c>
      <c r="AH6" s="99">
        <f>IF(ISBLANK(Calculations!AH6),"",Calculations!AH6  + 'IRA Buildings Changes'!$D$38)</f>
        <v>22962133405218.129</v>
      </c>
      <c r="AI6" s="99">
        <f>IF(ISBLANK(Calculations!AI6),"",Calculations!AI6  + 'IRA Buildings Changes'!$D$38)</f>
        <v>23150408187268.953</v>
      </c>
      <c r="AJ6" s="99">
        <f>IF(ISBLANK(Calculations!AJ6),"",Calculations!AJ6  + 'IRA Buildings Changes'!$D$38)</f>
        <v>23349675283229.293</v>
      </c>
      <c r="AK6" s="99">
        <f>IF(ISBLANK(Calculations!AK6),"",Calculations!AK6  + 'IRA Buildings Changes'!$D$38)</f>
        <v>23270712218899.926</v>
      </c>
      <c r="AL6" s="99">
        <f>IF(ISBLANK(Calculations!AL6),"",Calculations!AL6  + 'IRA Buildings Changes'!$D$38)</f>
        <v>23213617264234.93</v>
      </c>
      <c r="AM6" s="99">
        <f>IF(ISBLANK(Calculations!AM6),"",Calculations!AM6  + 'IRA Buildings Changes'!$D$38)</f>
        <v>23166367111176.859</v>
      </c>
      <c r="AN6" s="99">
        <f>IF(ISBLANK(Calculations!AN6),"",Calculations!AN6  + 'IRA Buildings Changes'!$D$38)</f>
        <v>23136342078367.297</v>
      </c>
      <c r="AO6" s="99">
        <f>IF(ISBLANK(Calculations!AO6),"",Calculations!AO6  + 'IRA Buildings Changes'!$D$38)</f>
        <v>23111255864070.898</v>
      </c>
      <c r="AP6" s="99">
        <f>IF(ISBLANK(Calculations!AP6),"",Calculations!AP6  + 'IRA Buildings Changes'!$D$38)</f>
        <v>23093333247678.031</v>
      </c>
      <c r="AQ6" s="99">
        <f>IF(ISBLANK(Calculations!AQ6),"",Calculations!AQ6  + 'IRA Buildings Changes'!$D$38)</f>
        <v>23079930831536.926</v>
      </c>
      <c r="AR6" s="99">
        <f>IF(ISBLANK(Calculations!AR6),"",Calculations!AR6  + 'IRA Buildings Changes'!$D$38)</f>
        <v>23073745032525.668</v>
      </c>
      <c r="AS6" s="99">
        <f>IF(ISBLANK(Calculations!AS6),"",Calculations!AS6  + 'IRA Buildings Changes'!$D$38)</f>
        <v>23063439975171.719</v>
      </c>
      <c r="AT6" s="99">
        <f>IF(ISBLANK(Calculations!AT6),"",Calculations!AT6  + 'IRA Buildings Changes'!$D$38)</f>
        <v>23052666388392.609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0.99679291379094603</v>
      </c>
      <c r="K7">
        <f>IF(ISBLANK(Calculations!K7),"",Calculations!K7)</f>
        <v>0.63153541173450467</v>
      </c>
      <c r="L7" t="str">
        <f>IF(ISBLANK(Calculations!L7),"",Calculations!L7)</f>
        <v>RESIDENTIAL</v>
      </c>
      <c r="M7" t="str">
        <f>IF(ISBLANK(Calculations!M7),"",Calculations!M7)</f>
        <v>heating</v>
      </c>
      <c r="N7" t="str">
        <f>IF(ISBLANK(Calculations!N7),"",Calculations!N7)</f>
        <v>petroleum diesel</v>
      </c>
      <c r="O7">
        <f>IF(ISBLANK(Calculations!O7),"",Calculations!O7)</f>
        <v>528158909485.77649</v>
      </c>
      <c r="P7">
        <f>IF(ISBLANK(Calculations!P7),"",Calculations!P7)</f>
        <v>528158909485.77649</v>
      </c>
      <c r="Q7">
        <f>IF(ISBLANK(Calculations!Q7),"",Calculations!Q7)</f>
        <v>528158909485.77649</v>
      </c>
      <c r="R7">
        <f>IF(ISBLANK(Calculations!R7),"",Calculations!R7)</f>
        <v>530906167109.62201</v>
      </c>
      <c r="S7">
        <f>IF(ISBLANK(Calculations!S7),"",Calculations!S7)</f>
        <v>532983355322.62897</v>
      </c>
      <c r="T7">
        <f>IF(ISBLANK(Calculations!T7),"",Calculations!T7)</f>
        <v>534697547975.82935</v>
      </c>
      <c r="U7">
        <f>IF(ISBLANK(Calculations!U7),"",Calculations!U7)</f>
        <v>535415985360.70825</v>
      </c>
      <c r="V7">
        <f>IF(ISBLANK(Calculations!V7),"",Calculations!V7)</f>
        <v>535243933472.63104</v>
      </c>
      <c r="W7">
        <f>IF(ISBLANK(Calculations!W7),"",Calculations!W7)</f>
        <v>534059316248.93323</v>
      </c>
      <c r="X7">
        <f>IF(ISBLANK(Calculations!X7),"",Calculations!X7)</f>
        <v>531196013835.12732</v>
      </c>
      <c r="Y7">
        <f>IF(ISBLANK(Calculations!Y7),"",Calculations!Y7)</f>
        <v>526493254077.88861</v>
      </c>
      <c r="Z7">
        <f>IF(ISBLANK(Calculations!Z7),"",Calculations!Z7)</f>
        <v>520035056586.02338</v>
      </c>
      <c r="AA7">
        <f>IF(ISBLANK(Calculations!AA7),"",Calculations!AA7)</f>
        <v>511997261029.96399</v>
      </c>
      <c r="AB7">
        <f>IF(ISBLANK(Calculations!AB7),"",Calculations!AB7)</f>
        <v>502623355604.75226</v>
      </c>
      <c r="AC7">
        <f>IF(ISBLANK(Calculations!AC7),"",Calculations!AC7)</f>
        <v>492137331900.08472</v>
      </c>
      <c r="AD7">
        <f>IF(ISBLANK(Calculations!AD7),"",Calculations!AD7)</f>
        <v>480884813878.22174</v>
      </c>
      <c r="AE7">
        <f>IF(ISBLANK(Calculations!AE7),"",Calculations!AE7)</f>
        <v>469231247978.17975</v>
      </c>
      <c r="AF7">
        <f>IF(ISBLANK(Calculations!AF7),"",Calculations!AF7)</f>
        <v>457441457648.01746</v>
      </c>
      <c r="AG7">
        <f>IF(ISBLANK(Calculations!AG7),"",Calculations!AG7)</f>
        <v>445737030281.56274</v>
      </c>
      <c r="AH7">
        <f>IF(ISBLANK(Calculations!AH7),"",Calculations!AH7)</f>
        <v>433988322828.87488</v>
      </c>
      <c r="AI7">
        <f>IF(ISBLANK(Calculations!AI7),"",Calculations!AI7)</f>
        <v>422305539550.25562</v>
      </c>
      <c r="AJ7">
        <f>IF(ISBLANK(Calculations!AJ7),"",Calculations!AJ7)</f>
        <v>410225222638.27454</v>
      </c>
      <c r="AK7">
        <f>IF(ISBLANK(Calculations!AK7),"",Calculations!AK7)</f>
        <v>394847495397.79614</v>
      </c>
      <c r="AL7">
        <f>IF(ISBLANK(Calculations!AL7),"",Calculations!AL7)</f>
        <v>379434185219.12738</v>
      </c>
      <c r="AM7">
        <f>IF(ISBLANK(Calculations!AM7),"",Calculations!AM7)</f>
        <v>363857228985.44922</v>
      </c>
      <c r="AN7">
        <f>IF(ISBLANK(Calculations!AN7),"",Calculations!AN7)</f>
        <v>348348913921.47137</v>
      </c>
      <c r="AO7">
        <f>IF(ISBLANK(Calculations!AO7),"",Calculations!AO7)</f>
        <v>333016639398.50012</v>
      </c>
      <c r="AP7">
        <f>IF(ISBLANK(Calculations!AP7),"",Calculations!AP7)</f>
        <v>318140636931.83813</v>
      </c>
      <c r="AQ7">
        <f>IF(ISBLANK(Calculations!AQ7),"",Calculations!AQ7)</f>
        <v>303896919269.01367</v>
      </c>
      <c r="AR7">
        <f>IF(ISBLANK(Calculations!AR7),"",Calculations!AR7)</f>
        <v>290460828602.52893</v>
      </c>
      <c r="AS7">
        <f>IF(ISBLANK(Calculations!AS7),"",Calculations!AS7)</f>
        <v>277834186850.08636</v>
      </c>
      <c r="AT7">
        <f>IF(ISBLANK(Calculations!AT7),"",Calculations!AT7)</f>
        <v>266162673817.79636</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0.63153541173450467</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0.63153541173450467</v>
      </c>
      <c r="L9" t="str">
        <f>IF(ISBLANK(Calculations!L9),"",Calculations!L9)</f>
        <v>RESIDENTIAL</v>
      </c>
      <c r="M9" t="str">
        <f>IF(ISBLANK(Calculations!M9),"",Calculations!M9)</f>
        <v>heating</v>
      </c>
      <c r="N9" t="str">
        <f>IF(ISBLANK(Calculations!N9),"",Calculations!N9)</f>
        <v>biomass</v>
      </c>
      <c r="O9">
        <f>IF(ISBLANK(Calculations!O9),"",Calculations!O9)</f>
        <v>2869065375509.8545</v>
      </c>
      <c r="P9">
        <f>IF(ISBLANK(Calculations!P9),"",Calculations!P9)</f>
        <v>2869065375509.8545</v>
      </c>
      <c r="Q9">
        <f>IF(ISBLANK(Calculations!Q9),"",Calculations!Q9)</f>
        <v>2869065375509.8545</v>
      </c>
      <c r="R9">
        <f>IF(ISBLANK(Calculations!R9),"",Calculations!R9)</f>
        <v>2877278020522.2896</v>
      </c>
      <c r="S9">
        <f>IF(ISBLANK(Calculations!S9),"",Calculations!S9)</f>
        <v>2882846857246.9673</v>
      </c>
      <c r="T9">
        <f>IF(ISBLANK(Calculations!T9),"",Calculations!T9)</f>
        <v>2887703147155.6436</v>
      </c>
      <c r="U9">
        <f>IF(ISBLANK(Calculations!U9),"",Calculations!U9)</f>
        <v>2890644561874.3608</v>
      </c>
      <c r="V9">
        <f>IF(ISBLANK(Calculations!V9),"",Calculations!V9)</f>
        <v>2893522877256.2979</v>
      </c>
      <c r="W9">
        <f>IF(ISBLANK(Calculations!W9),"",Calculations!W9)</f>
        <v>2897082726631.9053</v>
      </c>
      <c r="X9">
        <f>IF(ISBLANK(Calculations!X9),"",Calculations!X9)</f>
        <v>2900392762954.0635</v>
      </c>
      <c r="Y9">
        <f>IF(ISBLANK(Calculations!Y9),"",Calculations!Y9)</f>
        <v>2903054566634.2603</v>
      </c>
      <c r="Z9">
        <f>IF(ISBLANK(Calculations!Z9),"",Calculations!Z9)</f>
        <v>2905397883649.9639</v>
      </c>
      <c r="AA9">
        <f>IF(ISBLANK(Calculations!AA9),"",Calculations!AA9)</f>
        <v>2909125318883.8433</v>
      </c>
      <c r="AB9">
        <f>IF(ISBLANK(Calculations!AB9),"",Calculations!AB9)</f>
        <v>2913540752503.813</v>
      </c>
      <c r="AC9">
        <f>IF(ISBLANK(Calculations!AC9),"",Calculations!AC9)</f>
        <v>2918090249510.9468</v>
      </c>
      <c r="AD9">
        <f>IF(ISBLANK(Calculations!AD9),"",Calculations!AD9)</f>
        <v>2924661484176.2827</v>
      </c>
      <c r="AE9">
        <f>IF(ISBLANK(Calculations!AE9),"",Calculations!AE9)</f>
        <v>2933549680929.5669</v>
      </c>
      <c r="AF9">
        <f>IF(ISBLANK(Calculations!AF9),"",Calculations!AF9)</f>
        <v>2944125958094.1084</v>
      </c>
      <c r="AG9">
        <f>IF(ISBLANK(Calculations!AG9),"",Calculations!AG9)</f>
        <v>2958354643118.6475</v>
      </c>
      <c r="AH9">
        <f>IF(ISBLANK(Calculations!AH9),"",Calculations!AH9)</f>
        <v>2974365777773.4951</v>
      </c>
      <c r="AI9">
        <f>IF(ISBLANK(Calculations!AI9),"",Calculations!AI9)</f>
        <v>2992311603265.9546</v>
      </c>
      <c r="AJ9">
        <f>IF(ISBLANK(Calculations!AJ9),"",Calculations!AJ9)</f>
        <v>3010191867020.3345</v>
      </c>
      <c r="AK9">
        <f>IF(ISBLANK(Calculations!AK9),"",Calculations!AK9)</f>
        <v>3007679602328.3721</v>
      </c>
      <c r="AL9">
        <f>IF(ISBLANK(Calculations!AL9),"",Calculations!AL9)</f>
        <v>3005013371994.0049</v>
      </c>
      <c r="AM9">
        <f>IF(ISBLANK(Calculations!AM9),"",Calculations!AM9)</f>
        <v>3000957886600.9878</v>
      </c>
      <c r="AN9">
        <f>IF(ISBLANK(Calculations!AN9),"",Calculations!AN9)</f>
        <v>2996553895148.4985</v>
      </c>
      <c r="AO9">
        <f>IF(ISBLANK(Calculations!AO9),"",Calculations!AO9)</f>
        <v>2991333853668.3315</v>
      </c>
      <c r="AP9">
        <f>IF(ISBLANK(Calculations!AP9),"",Calculations!AP9)</f>
        <v>2986250244216.856</v>
      </c>
      <c r="AQ9">
        <f>IF(ISBLANK(Calculations!AQ9),"",Calculations!AQ9)</f>
        <v>2981590196889.4272</v>
      </c>
      <c r="AR9">
        <f>IF(ISBLANK(Calculations!AR9),"",Calculations!AR9)</f>
        <v>2977924640470.1987</v>
      </c>
      <c r="AS9">
        <f>IF(ISBLANK(Calculations!AS9),"",Calculations!AS9)</f>
        <v>2974303143505.6162</v>
      </c>
      <c r="AT9">
        <f>IF(ISBLANK(Calculations!AT9),"",Calculations!AT9)</f>
        <v>2971194979115.7935</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0.63153541173450467</v>
      </c>
      <c r="L10" t="str">
        <f>IF(ISBLANK(Calculations!L10),"",Calculations!L10)</f>
        <v>RESIDENTIAL</v>
      </c>
      <c r="M10" t="str">
        <f>IF(ISBLANK(Calculations!M10),"",Calculations!M10)</f>
        <v>heating</v>
      </c>
      <c r="N10" t="str">
        <f>IF(ISBLANK(Calculations!N10),"",Calculations!N10)</f>
        <v>kerosene</v>
      </c>
      <c r="O10">
        <f>IF(ISBLANK(Calculations!O10),"",Calculations!O10)</f>
        <v>13262243646.424599</v>
      </c>
      <c r="P10">
        <f>IF(ISBLANK(Calculations!P10),"",Calculations!P10)</f>
        <v>13262243646.424599</v>
      </c>
      <c r="Q10">
        <f>IF(ISBLANK(Calculations!Q10),"",Calculations!Q10)</f>
        <v>13262243646.424599</v>
      </c>
      <c r="R10">
        <f>IF(ISBLANK(Calculations!R10),"",Calculations!R10)</f>
        <v>13286071425.014954</v>
      </c>
      <c r="S10">
        <f>IF(ISBLANK(Calculations!S10),"",Calculations!S10)</f>
        <v>13312183631.879326</v>
      </c>
      <c r="T10">
        <f>IF(ISBLANK(Calculations!T10),"",Calculations!T10)</f>
        <v>13344332229.629074</v>
      </c>
      <c r="U10">
        <f>IF(ISBLANK(Calculations!U10),"",Calculations!U10)</f>
        <v>13376124705.721836</v>
      </c>
      <c r="V10">
        <f>IF(ISBLANK(Calculations!V10),"",Calculations!V10)</f>
        <v>13405637856.324989</v>
      </c>
      <c r="W10">
        <f>IF(ISBLANK(Calculations!W10),"",Calculations!W10)</f>
        <v>13435433700.483292</v>
      </c>
      <c r="X10">
        <f>IF(ISBLANK(Calculations!X10),"",Calculations!X10)</f>
        <v>13463505039.061314</v>
      </c>
      <c r="Y10">
        <f>IF(ISBLANK(Calculations!Y10),"",Calculations!Y10)</f>
        <v>13488382166.70182</v>
      </c>
      <c r="Z10">
        <f>IF(ISBLANK(Calculations!Z10),"",Calculations!Z10)</f>
        <v>13511253021.417145</v>
      </c>
      <c r="AA10">
        <f>IF(ISBLANK(Calculations!AA10),"",Calculations!AA10)</f>
        <v>13536366062.349195</v>
      </c>
      <c r="AB10">
        <f>IF(ISBLANK(Calculations!AB10),"",Calculations!AB10)</f>
        <v>13560202283.068188</v>
      </c>
      <c r="AC10">
        <f>IF(ISBLANK(Calculations!AC10),"",Calculations!AC10)</f>
        <v>13580431500.745457</v>
      </c>
      <c r="AD10">
        <f>IF(ISBLANK(Calculations!AD10),"",Calculations!AD10)</f>
        <v>13604026485.605902</v>
      </c>
      <c r="AE10">
        <f>IF(ISBLANK(Calculations!AE10),"",Calculations!AE10)</f>
        <v>13629354610.572142</v>
      </c>
      <c r="AF10">
        <f>IF(ISBLANK(Calculations!AF10),"",Calculations!AF10)</f>
        <v>13655351534.962725</v>
      </c>
      <c r="AG10">
        <f>IF(ISBLANK(Calculations!AG10),"",Calculations!AG10)</f>
        <v>13685088825.56255</v>
      </c>
      <c r="AH10">
        <f>IF(ISBLANK(Calculations!AH10),"",Calculations!AH10)</f>
        <v>13714839867.155966</v>
      </c>
      <c r="AI10">
        <f>IF(ISBLANK(Calculations!AI10),"",Calculations!AI10)</f>
        <v>13748540178.060312</v>
      </c>
      <c r="AJ10">
        <f>IF(ISBLANK(Calculations!AJ10),"",Calculations!AJ10)</f>
        <v>13781948343.733084</v>
      </c>
      <c r="AK10">
        <f>IF(ISBLANK(Calculations!AK10),"",Calculations!AK10)</f>
        <v>13801875688.904135</v>
      </c>
      <c r="AL10">
        <f>IF(ISBLANK(Calculations!AL10),"",Calculations!AL10)</f>
        <v>13823094461.76309</v>
      </c>
      <c r="AM10">
        <f>IF(ISBLANK(Calculations!AM10),"",Calculations!AM10)</f>
        <v>13841394873.473886</v>
      </c>
      <c r="AN10">
        <f>IF(ISBLANK(Calculations!AN10),"",Calculations!AN10)</f>
        <v>13861175508.333389</v>
      </c>
      <c r="AO10">
        <f>IF(ISBLANK(Calculations!AO10),"",Calculations!AO10)</f>
        <v>13878330816.404177</v>
      </c>
      <c r="AP10">
        <f>IF(ISBLANK(Calculations!AP10),"",Calculations!AP10)</f>
        <v>13895162465.621284</v>
      </c>
      <c r="AQ10">
        <f>IF(ISBLANK(Calculations!AQ10),"",Calculations!AQ10)</f>
        <v>13911761838.615768</v>
      </c>
      <c r="AR10">
        <f>IF(ISBLANK(Calculations!AR10),"",Calculations!AR10)</f>
        <v>13930400535.07127</v>
      </c>
      <c r="AS10">
        <f>IF(ISBLANK(Calculations!AS10),"",Calculations!AS10)</f>
        <v>13946902059.97246</v>
      </c>
      <c r="AT10">
        <f>IF(ISBLANK(Calculations!AT10),"",Calculations!AT10)</f>
        <v>13963494650.508312</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0.63153541173450467</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0.63153541173450467</v>
      </c>
      <c r="C12">
        <f>IF(ISBLANK(Calculations!C12),"",Calculations!C12)</f>
        <v>0.36846458826549539</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0.86874103118784796</v>
      </c>
      <c r="K12">
        <f>IF(ISBLANK(Calculations!K12),"",Calculations!K12)</f>
        <v>0.63153541173450467</v>
      </c>
      <c r="L12" t="str">
        <f>IF(ISBLANK(Calculations!L12),"",Calculations!L12)</f>
        <v>RESIDENTIAL</v>
      </c>
      <c r="M12" t="str">
        <f>IF(ISBLANK(Calculations!M12),"",Calculations!M12)</f>
        <v>heating</v>
      </c>
      <c r="N12" t="str">
        <f>IF(ISBLANK(Calculations!N12),"",Calculations!N12)</f>
        <v>LPG propane or butane</v>
      </c>
      <c r="O12">
        <f>IF(ISBLANK(Calculations!O12),"",Calculations!O12)</f>
        <v>11269629128566.15</v>
      </c>
      <c r="P12">
        <f>IF(ISBLANK(Calculations!P12),"",Calculations!P12)</f>
        <v>11269629128566.15</v>
      </c>
      <c r="Q12">
        <f>IF(ISBLANK(Calculations!Q12),"",Calculations!Q12)</f>
        <v>11269629128566.15</v>
      </c>
      <c r="R12">
        <f>IF(ISBLANK(Calculations!R12),"",Calculations!R12)</f>
        <v>11328768608188.105</v>
      </c>
      <c r="S12">
        <f>IF(ISBLANK(Calculations!S12),"",Calculations!S12)</f>
        <v>11380688211888.324</v>
      </c>
      <c r="T12">
        <f>IF(ISBLANK(Calculations!T12),"",Calculations!T12)</f>
        <v>11434925992443.475</v>
      </c>
      <c r="U12">
        <f>IF(ISBLANK(Calculations!U12),"",Calculations!U12)</f>
        <v>11485933286724.5</v>
      </c>
      <c r="V12">
        <f>IF(ISBLANK(Calculations!V12),"",Calculations!V12)</f>
        <v>11543217582426.553</v>
      </c>
      <c r="W12">
        <f>IF(ISBLANK(Calculations!W12),"",Calculations!W12)</f>
        <v>11610723683185.314</v>
      </c>
      <c r="X12">
        <f>IF(ISBLANK(Calculations!X12),"",Calculations!X12)</f>
        <v>11683858957724.309</v>
      </c>
      <c r="Y12">
        <f>IF(ISBLANK(Calculations!Y12),"",Calculations!Y12)</f>
        <v>11761666211329.305</v>
      </c>
      <c r="Z12">
        <f>IF(ISBLANK(Calculations!Z12),"",Calculations!Z12)</f>
        <v>11843982991170.078</v>
      </c>
      <c r="AA12">
        <f>IF(ISBLANK(Calculations!AA12),"",Calculations!AA12)</f>
        <v>11933747606371.537</v>
      </c>
      <c r="AB12">
        <f>IF(ISBLANK(Calculations!AB12),"",Calculations!AB12)</f>
        <v>12023278329035.184</v>
      </c>
      <c r="AC12">
        <f>IF(ISBLANK(Calculations!AC12),"",Calculations!AC12)</f>
        <v>12107678128504.51</v>
      </c>
      <c r="AD12">
        <f>IF(ISBLANK(Calculations!AD12),"",Calculations!AD12)</f>
        <v>12190675460354.705</v>
      </c>
      <c r="AE12">
        <f>IF(ISBLANK(Calculations!AE12),"",Calculations!AE12)</f>
        <v>12270399951946.15</v>
      </c>
      <c r="AF12">
        <f>IF(ISBLANK(Calculations!AF12),"",Calculations!AF12)</f>
        <v>12339763047582.023</v>
      </c>
      <c r="AG12">
        <f>IF(ISBLANK(Calculations!AG12),"",Calculations!AG12)</f>
        <v>12410456480247.795</v>
      </c>
      <c r="AH12">
        <f>IF(ISBLANK(Calculations!AH12),"",Calculations!AH12)</f>
        <v>12477501320950.502</v>
      </c>
      <c r="AI12">
        <f>IF(ISBLANK(Calculations!AI12),"",Calculations!AI12)</f>
        <v>12547909811994.68</v>
      </c>
      <c r="AJ12">
        <f>IF(ISBLANK(Calculations!AJ12),"",Calculations!AJ12)</f>
        <v>12618114326008.49</v>
      </c>
      <c r="AK12">
        <f>IF(ISBLANK(Calculations!AK12),"",Calculations!AK12)</f>
        <v>12589646599346.105</v>
      </c>
      <c r="AL12">
        <f>IF(ISBLANK(Calculations!AL12),"",Calculations!AL12)</f>
        <v>12567379949807.264</v>
      </c>
      <c r="AM12">
        <f>IF(ISBLANK(Calculations!AM12),"",Calculations!AM12)</f>
        <v>12547586054427.285</v>
      </c>
      <c r="AN12">
        <f>IF(ISBLANK(Calculations!AN12),"",Calculations!AN12)</f>
        <v>12533977592031.094</v>
      </c>
      <c r="AO12">
        <f>IF(ISBLANK(Calculations!AO12),"",Calculations!AO12)</f>
        <v>12522113672726.48</v>
      </c>
      <c r="AP12">
        <f>IF(ISBLANK(Calculations!AP12),"",Calculations!AP12)</f>
        <v>12513146379933.6</v>
      </c>
      <c r="AQ12">
        <f>IF(ISBLANK(Calculations!AQ12),"",Calculations!AQ12)</f>
        <v>12506220460323.199</v>
      </c>
      <c r="AR12">
        <f>IF(ISBLANK(Calculations!AR12),"",Calculations!AR12)</f>
        <v>12502496906491.379</v>
      </c>
      <c r="AS12">
        <f>IF(ISBLANK(Calculations!AS12),"",Calculations!AS12)</f>
        <v>12497430099660.143</v>
      </c>
      <c r="AT12">
        <f>IF(ISBLANK(Calculations!AT12),"",Calculations!AT12)</f>
        <v>12492489177233.291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0.63153541173450467</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7.3947456623963487E-2</v>
      </c>
      <c r="K17">
        <f>IF(ISBLANK(Calculations!K17),"",Calculations!K17)</f>
        <v>0.63153541173450467</v>
      </c>
      <c r="L17" t="str">
        <f>IF(ISBLANK(Calculations!L17),"",Calculations!L17)</f>
        <v>RESIDENTIAL</v>
      </c>
      <c r="M17" t="str">
        <f>IF(ISBLANK(Calculations!M17),"",Calculations!M17)</f>
        <v>cooling</v>
      </c>
      <c r="N17" t="str">
        <f>IF(ISBLANK(Calculations!N17),"",Calculations!N17)</f>
        <v>electricity</v>
      </c>
      <c r="O17">
        <f>P17</f>
        <v>2334648269786.9844</v>
      </c>
      <c r="P17">
        <f>IF(ISBLANK(Calculations!P17),"",Calculations!P17)</f>
        <v>2334648269786.9844</v>
      </c>
      <c r="Q17">
        <f>IF(ISBLANK(Calculations!Q17),"",Calculations!Q17)</f>
        <v>2334648269786.9844</v>
      </c>
      <c r="R17">
        <f>IF(ISBLANK(Calculations!R17),"",Calculations!R17)</f>
        <v>2274313926727.5527</v>
      </c>
      <c r="S17" s="99">
        <f>IF(ISBLANK(Calculations!S17),"",Calculations!S17 + ('IRA Buildings Changes'!$C$38/($AB$16-$R$16)*(S16-$R$16)))</f>
        <v>2404143312715.5869</v>
      </c>
      <c r="T17" s="99">
        <f>IF(ISBLANK(Calculations!T17),"",Calculations!T17 + ('IRA Buildings Changes'!$C$38/($AB$16-$R$16)*(T16-$R$16)))</f>
        <v>2539529614418.5215</v>
      </c>
      <c r="U17" s="99">
        <f>IF(ISBLANK(Calculations!U17),"",Calculations!U17 + ('IRA Buildings Changes'!$C$38/($AB$16-$R$16)*(U16-$R$16)))</f>
        <v>2681107440949.1006</v>
      </c>
      <c r="V17" s="99">
        <f>IF(ISBLANK(Calculations!V17),"",Calculations!V17 + ('IRA Buildings Changes'!$C$38/($AB$16-$R$16)*(V16-$R$16)))</f>
        <v>2829537366144.2075</v>
      </c>
      <c r="W17" s="99">
        <f>IF(ISBLANK(Calculations!W17),"",Calculations!W17 + ('IRA Buildings Changes'!$C$38/($AB$16-$R$16)*(W16-$R$16)))</f>
        <v>2982759645832.0073</v>
      </c>
      <c r="X17" s="99">
        <f>IF(ISBLANK(Calculations!X17),"",Calculations!X17 + ('IRA Buildings Changes'!$C$38/($AB$16-$R$16)*(X16-$R$16)))</f>
        <v>3144594494331.6934</v>
      </c>
      <c r="Y17" s="99">
        <f>IF(ISBLANK(Calculations!Y17),"",Calculations!Y17 + ('IRA Buildings Changes'!$C$38/($AB$16-$R$16)*(Y16-$R$16)))</f>
        <v>3312191072914.1543</v>
      </c>
      <c r="Z17" s="99">
        <f>IF(ISBLANK(Calculations!Z17),"",Calculations!Z17 + ('IRA Buildings Changes'!$C$38/($AB$16-$R$16)*(Z16-$R$16)))</f>
        <v>3484534555829.4756</v>
      </c>
      <c r="AA17" s="99">
        <f>IF(ISBLANK(Calculations!AA17),"",Calculations!AA17 + ('IRA Buildings Changes'!$C$38/($AB$16-$R$16)*(AA16-$R$16)))</f>
        <v>3660684912488.2671</v>
      </c>
      <c r="AB17" s="98">
        <f>IF(ISBLANK(Calculations!AB17),"",Calculations!AB17 + 'IRA Buildings Changes'!$C$38)</f>
        <v>3839688402542.6211</v>
      </c>
      <c r="AC17" s="99">
        <f>IF(ISBLANK(Calculations!AC17),"",Calculations!AC17 + 'IRA Buildings Changes'!$C$38)</f>
        <v>3835325231517.8369</v>
      </c>
      <c r="AD17" s="99">
        <f>IF(ISBLANK(Calculations!AD17),"",Calculations!AD17 + 'IRA Buildings Changes'!$C$38)</f>
        <v>3832355793596.1562</v>
      </c>
      <c r="AE17" s="99">
        <f>IF(ISBLANK(Calculations!AE17),"",Calculations!AE17 + 'IRA Buildings Changes'!$C$38)</f>
        <v>3830394241649.5928</v>
      </c>
      <c r="AF17" s="99">
        <f>IF(ISBLANK(Calculations!AF17),"",Calculations!AF17 + 'IRA Buildings Changes'!$C$38)</f>
        <v>3829208045660.0576</v>
      </c>
      <c r="AG17" s="99">
        <f>IF(ISBLANK(Calculations!AG17),"",Calculations!AG17 + 'IRA Buildings Changes'!$C$38)</f>
        <v>3828643943972.6006</v>
      </c>
      <c r="AH17" s="99">
        <f>IF(ISBLANK(Calculations!AH17),"",Calculations!AH17 + 'IRA Buildings Changes'!$C$38)</f>
        <v>3828569776663.9043</v>
      </c>
      <c r="AI17" s="99">
        <f>IF(ISBLANK(Calculations!AI17),"",Calculations!AI17 + 'IRA Buildings Changes'!$C$38)</f>
        <v>3828893463989.792</v>
      </c>
      <c r="AJ17" s="99">
        <f>IF(ISBLANK(Calculations!AJ17),"",Calculations!AJ17 + 'IRA Buildings Changes'!$C$38)</f>
        <v>3829536494978.8242</v>
      </c>
      <c r="AK17" s="99">
        <f>IF(ISBLANK(Calculations!AK17),"",Calculations!AK17 + 'IRA Buildings Changes'!$C$38)</f>
        <v>3830638824385.2163</v>
      </c>
      <c r="AL17" s="99">
        <f>IF(ISBLANK(Calculations!AL17),"",Calculations!AL17 + 'IRA Buildings Changes'!$C$38)</f>
        <v>3831946260154.7876</v>
      </c>
      <c r="AM17" s="99">
        <f>IF(ISBLANK(Calculations!AM17),"",Calculations!AM17 + 'IRA Buildings Changes'!$C$38)</f>
        <v>3833462621021.5464</v>
      </c>
      <c r="AN17" s="99">
        <f>IF(ISBLANK(Calculations!AN17),"",Calculations!AN17 + 'IRA Buildings Changes'!$C$38)</f>
        <v>3835163319310.8672</v>
      </c>
      <c r="AO17" s="99">
        <f>IF(ISBLANK(Calculations!AO17),"",Calculations!AO17 + 'IRA Buildings Changes'!$C$38)</f>
        <v>3837025270757.6431</v>
      </c>
      <c r="AP17" s="99">
        <f>IF(ISBLANK(Calculations!AP17),"",Calculations!AP17 + 'IRA Buildings Changes'!$C$38)</f>
        <v>3839023591340.7002</v>
      </c>
      <c r="AQ17" s="99">
        <f>IF(ISBLANK(Calculations!AQ17),"",Calculations!AQ17 + 'IRA Buildings Changes'!$C$38)</f>
        <v>3841132581905.9131</v>
      </c>
      <c r="AR17" s="99">
        <f>IF(ISBLANK(Calculations!AR17),"",Calculations!AR17 + 'IRA Buildings Changes'!$C$38)</f>
        <v>3843328611136.3003</v>
      </c>
      <c r="AS17" s="99">
        <f>IF(ISBLANK(Calculations!AS17),"",Calculations!AS17 + 'IRA Buildings Changes'!$C$38)</f>
        <v>3845583644522.6104</v>
      </c>
      <c r="AT17" s="99">
        <f>IF(ISBLANK(Calculations!AT17),"",Calculations!AT17 + 'IRA Buildings Changes'!$C$38)</f>
        <v>3847877872139.146</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0.63153541173450467</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0.63153541173450467</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0.63153541173450467</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0.63153541173450467</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0.63153541173450467</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0.63153541173450467</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0.63153541173450467</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0.63153541173450467</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0.63153541173450467</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5.246994626219964E-2</v>
      </c>
      <c r="K30">
        <f>IF(ISBLANK(Calculations!K30),"",Calculations!K30)</f>
        <v>0.63153541173450467</v>
      </c>
      <c r="L30" t="str">
        <f>IF(ISBLANK(Calculations!L30),"",Calculations!L30)</f>
        <v>RESIDENTIAL</v>
      </c>
      <c r="M30" t="str">
        <f>IF(ISBLANK(Calculations!M30),"",Calculations!M30)</f>
        <v>lighting</v>
      </c>
      <c r="N30" t="str">
        <f>IF(ISBLANK(Calculations!N30),"",Calculations!N30)</f>
        <v>electricity</v>
      </c>
      <c r="O30">
        <f t="shared" si="0"/>
        <v>1656566362786.3481</v>
      </c>
      <c r="P30">
        <f>IF(ISBLANK(Calculations!P30),"",Calculations!P30)</f>
        <v>1656566362786.3481</v>
      </c>
      <c r="Q30">
        <f>IF(ISBLANK(Calculations!Q30),"",Calculations!Q30)</f>
        <v>1656566362786.3481</v>
      </c>
      <c r="R30">
        <f>IF(ISBLANK(Calculations!R30),"",Calculations!R30)</f>
        <v>1644105921375.6267</v>
      </c>
      <c r="S30">
        <f>IF(ISBLANK(Calculations!S30),"",Calculations!S30)</f>
        <v>1632037233530.5361</v>
      </c>
      <c r="T30">
        <f>IF(ISBLANK(Calculations!T30),"",Calculations!T30)</f>
        <v>1621885260863.2258</v>
      </c>
      <c r="U30">
        <f>IF(ISBLANK(Calculations!U30),"",Calculations!U30)</f>
        <v>1616204787305.6338</v>
      </c>
      <c r="V30">
        <f>IF(ISBLANK(Calculations!V30),"",Calculations!V30)</f>
        <v>1615598384013.3813</v>
      </c>
      <c r="W30">
        <f>IF(ISBLANK(Calculations!W30),"",Calculations!W30)</f>
        <v>1616690408559.1851</v>
      </c>
      <c r="X30">
        <f>IF(ISBLANK(Calculations!X30),"",Calculations!X30)</f>
        <v>1617879095906.8379</v>
      </c>
      <c r="Y30">
        <f>IF(ISBLANK(Calculations!Y30),"",Calculations!Y30)</f>
        <v>1619256927740.4575</v>
      </c>
      <c r="Z30">
        <f>IF(ISBLANK(Calculations!Z30),"",Calculations!Z30)</f>
        <v>1621693699034.1189</v>
      </c>
      <c r="AA30">
        <f>IF(ISBLANK(Calculations!AA30),"",Calculations!AA30)</f>
        <v>1626484989998.99</v>
      </c>
      <c r="AB30">
        <f>IF(ISBLANK(Calculations!AB30),"",Calculations!AB30)</f>
        <v>1633441579453.4858</v>
      </c>
      <c r="AC30">
        <f>IF(ISBLANK(Calculations!AC30),"",Calculations!AC30)</f>
        <v>1641843665978.5659</v>
      </c>
      <c r="AD30">
        <f>IF(ISBLANK(Calculations!AD30),"",Calculations!AD30)</f>
        <v>1651116114268.9348</v>
      </c>
      <c r="AE30">
        <f>IF(ISBLANK(Calculations!AE30),"",Calculations!AE30)</f>
        <v>1659465896510.3462</v>
      </c>
      <c r="AF30">
        <f>IF(ISBLANK(Calculations!AF30),"",Calculations!AF30)</f>
        <v>1664840294724.0164</v>
      </c>
      <c r="AG30">
        <f>IF(ISBLANK(Calculations!AG30),"",Calculations!AG30)</f>
        <v>1669331346760.9253</v>
      </c>
      <c r="AH30">
        <f>IF(ISBLANK(Calculations!AH30),"",Calculations!AH30)</f>
        <v>1673280124305.2708</v>
      </c>
      <c r="AI30">
        <f>IF(ISBLANK(Calculations!AI30),"",Calculations!AI30)</f>
        <v>1676862461336.6714</v>
      </c>
      <c r="AJ30">
        <f>IF(ISBLANK(Calculations!AJ30),"",Calculations!AJ30)</f>
        <v>1680170274360.0732</v>
      </c>
      <c r="AK30">
        <f>IF(ISBLANK(Calculations!AK30),"",Calculations!AK30)</f>
        <v>1676605739300.9768</v>
      </c>
      <c r="AL30">
        <f>IF(ISBLANK(Calculations!AL30),"",Calculations!AL30)</f>
        <v>1673414831561.3625</v>
      </c>
      <c r="AM30">
        <f>IF(ISBLANK(Calculations!AM30),"",Calculations!AM30)</f>
        <v>1670755612412.5891</v>
      </c>
      <c r="AN30">
        <f>IF(ISBLANK(Calculations!AN30),"",Calculations!AN30)</f>
        <v>1668743239284.6946</v>
      </c>
      <c r="AO30">
        <f>IF(ISBLANK(Calculations!AO30),"",Calculations!AO30)</f>
        <v>1667359753571.4717</v>
      </c>
      <c r="AP30">
        <f>IF(ISBLANK(Calculations!AP30),"",Calculations!AP30)</f>
        <v>1666537353633.6721</v>
      </c>
      <c r="AQ30">
        <f>IF(ISBLANK(Calculations!AQ30),"",Calculations!AQ30)</f>
        <v>1666167425543.5703</v>
      </c>
      <c r="AR30">
        <f>IF(ISBLANK(Calculations!AR30),"",Calculations!AR30)</f>
        <v>1666139781187.9504</v>
      </c>
      <c r="AS30">
        <f>IF(ISBLANK(Calculations!AS30),"",Calculations!AS30)</f>
        <v>1666386318043.7581</v>
      </c>
      <c r="AT30">
        <f>IF(ISBLANK(Calculations!AT30),"",Calculations!AT30)</f>
        <v>1666874185337.9607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0.63153541173450467</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0.63153541173450467</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0.63153541173450467</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0.63153541173450467</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0.63153541173450467</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0.63153541173450467</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0.63153541173450467</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0.63153541173450467</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0.63153541173450467</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0.27843108573869441</v>
      </c>
      <c r="K43">
        <f>IF(ISBLANK(Calculations!K43),"",Calculations!K43)</f>
        <v>0.63153541173450467</v>
      </c>
      <c r="L43" t="str">
        <f>IF(ISBLANK(Calculations!L43),"",Calculations!L43)</f>
        <v>RESIDENTIAL</v>
      </c>
      <c r="M43" t="str">
        <f>IF(ISBLANK(Calculations!M43),"",Calculations!M43)</f>
        <v>appl</v>
      </c>
      <c r="N43" t="str">
        <f>IF(ISBLANK(Calculations!N43),"",Calculations!N43)</f>
        <v>electricity</v>
      </c>
      <c r="O43">
        <f t="shared" si="0"/>
        <v>8790547805860.6035</v>
      </c>
      <c r="P43">
        <f>IF(ISBLANK(Calculations!P43),"",Calculations!P43)</f>
        <v>8790547805860.6035</v>
      </c>
      <c r="Q43">
        <f>IF(ISBLANK(Calculations!Q43),"",Calculations!Q43)</f>
        <v>8790547805860.6035</v>
      </c>
      <c r="R43">
        <f>IF(ISBLANK(Calculations!R43),"",Calculations!R43)</f>
        <v>8732733657470.2129</v>
      </c>
      <c r="S43">
        <f>IF(ISBLANK(Calculations!S43),"",Calculations!S43)</f>
        <v>8674950172289.5547</v>
      </c>
      <c r="T43">
        <f>IF(ISBLANK(Calculations!T43),"",Calculations!T43)</f>
        <v>8619948621758.4785</v>
      </c>
      <c r="U43">
        <f>IF(ISBLANK(Calculations!U43),"",Calculations!U43)</f>
        <v>8570689159528.377</v>
      </c>
      <c r="V43">
        <f>IF(ISBLANK(Calculations!V43),"",Calculations!V43)</f>
        <v>8530561852972.3809</v>
      </c>
      <c r="W43">
        <f>IF(ISBLANK(Calculations!W43),"",Calculations!W43)</f>
        <v>8500286809185.25</v>
      </c>
      <c r="X43">
        <f>IF(ISBLANK(Calculations!X43),"",Calculations!X43)</f>
        <v>8479381904984.2754</v>
      </c>
      <c r="Y43">
        <f>IF(ISBLANK(Calculations!Y43),"",Calculations!Y43)</f>
        <v>8466529089779.374</v>
      </c>
      <c r="Z43">
        <f>IF(ISBLANK(Calculations!Z43),"",Calculations!Z43)</f>
        <v>8463395734042.6484</v>
      </c>
      <c r="AA43">
        <f>IF(ISBLANK(Calculations!AA43),"",Calculations!AA43)</f>
        <v>8470957507106.5703</v>
      </c>
      <c r="AB43">
        <f>IF(ISBLANK(Calculations!AB43),"",Calculations!AB43)</f>
        <v>8487002861513.3828</v>
      </c>
      <c r="AC43">
        <f>IF(ISBLANK(Calculations!AC43),"",Calculations!AC43)</f>
        <v>8509698270841.6758</v>
      </c>
      <c r="AD43">
        <f>IF(ISBLANK(Calculations!AD43),"",Calculations!AD43)</f>
        <v>8539723187412.3965</v>
      </c>
      <c r="AE43">
        <f>IF(ISBLANK(Calculations!AE43),"",Calculations!AE43)</f>
        <v>8576081711600.8301</v>
      </c>
      <c r="AF43">
        <f>IF(ISBLANK(Calculations!AF43),"",Calculations!AF43)</f>
        <v>8617341278567.8203</v>
      </c>
      <c r="AG43">
        <f>IF(ISBLANK(Calculations!AG43),"",Calculations!AG43)</f>
        <v>8661233358145.6855</v>
      </c>
      <c r="AH43">
        <f>IF(ISBLANK(Calculations!AH43),"",Calculations!AH43)</f>
        <v>8706907634716.752</v>
      </c>
      <c r="AI43">
        <f>IF(ISBLANK(Calculations!AI43),"",Calculations!AI43)</f>
        <v>8753710786115.918</v>
      </c>
      <c r="AJ43">
        <f>IF(ISBLANK(Calculations!AJ43),"",Calculations!AJ43)</f>
        <v>8801179866098.8438</v>
      </c>
      <c r="AK43">
        <f>IF(ISBLANK(Calculations!AK43),"",Calculations!AK43)</f>
        <v>8812546006780.2188</v>
      </c>
      <c r="AL43">
        <f>IF(ISBLANK(Calculations!AL43),"",Calculations!AL43)</f>
        <v>8824164644458.0176</v>
      </c>
      <c r="AM43">
        <f>IF(ISBLANK(Calculations!AM43),"",Calculations!AM43)</f>
        <v>8835991182137.6777</v>
      </c>
      <c r="AN43">
        <f>IF(ISBLANK(Calculations!AN43),"",Calculations!AN43)</f>
        <v>8848039175359.7441</v>
      </c>
      <c r="AO43">
        <f>IF(ISBLANK(Calculations!AO43),"",Calculations!AO43)</f>
        <v>8860351634100.1094</v>
      </c>
      <c r="AP43">
        <f>IF(ISBLANK(Calculations!AP43),"",Calculations!AP43)</f>
        <v>8872943705613.6836</v>
      </c>
      <c r="AQ43">
        <f>IF(ISBLANK(Calculations!AQ43),"",Calculations!AQ43)</f>
        <v>8885771150884.8711</v>
      </c>
      <c r="AR43">
        <f>IF(ISBLANK(Calculations!AR43),"",Calculations!AR43)</f>
        <v>8898859594577.2266</v>
      </c>
      <c r="AS43">
        <f>IF(ISBLANK(Calculations!AS43),"",Calculations!AS43)</f>
        <v>8912145444008.8672</v>
      </c>
      <c r="AT43">
        <f>IF(ISBLANK(Calculations!AT43),"",Calculations!AT43)</f>
        <v>8925575893121.1504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0.63153541173450467</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0.27703301270919406</v>
      </c>
      <c r="K45">
        <f>IF(ISBLANK(Calculations!K45),"",Calculations!K45)</f>
        <v>0.63153541173450467</v>
      </c>
      <c r="L45" t="str">
        <f>IF(ISBLANK(Calculations!L45),"",Calculations!L45)</f>
        <v>RESIDENTIAL</v>
      </c>
      <c r="M45" t="str">
        <f>IF(ISBLANK(Calculations!M45),"",Calculations!M45)</f>
        <v>appl</v>
      </c>
      <c r="N45" t="str">
        <f>IF(ISBLANK(Calculations!N45),"",Calculations!N45)</f>
        <v>natural gas</v>
      </c>
      <c r="O45">
        <f t="shared" si="0"/>
        <v>11553929701345.242</v>
      </c>
      <c r="P45">
        <f>IF(ISBLANK(Calculations!P45),"",Calculations!P45)</f>
        <v>11553929701345.242</v>
      </c>
      <c r="Q45">
        <f>IF(ISBLANK(Calculations!Q45),"",Calculations!Q45)</f>
        <v>11553929701345.242</v>
      </c>
      <c r="R45">
        <f>IF(ISBLANK(Calculations!R45),"",Calculations!R45)</f>
        <v>11562192209313.332</v>
      </c>
      <c r="S45">
        <f>IF(ISBLANK(Calculations!S45),"",Calculations!S45)</f>
        <v>11573230420681.562</v>
      </c>
      <c r="T45">
        <f>IF(ISBLANK(Calculations!T45),"",Calculations!T45)</f>
        <v>11589272773248.812</v>
      </c>
      <c r="U45">
        <f>IF(ISBLANK(Calculations!U45),"",Calculations!U45)</f>
        <v>11612782737003.709</v>
      </c>
      <c r="V45">
        <f>IF(ISBLANK(Calculations!V45),"",Calculations!V45)</f>
        <v>11646671239061.52</v>
      </c>
      <c r="W45">
        <f>IF(ISBLANK(Calculations!W45),"",Calculations!W45)</f>
        <v>11689448504118.988</v>
      </c>
      <c r="X45">
        <f>IF(ISBLANK(Calculations!X45),"",Calculations!X45)</f>
        <v>11737804390241.369</v>
      </c>
      <c r="Y45">
        <f>IF(ISBLANK(Calculations!Y45),"",Calculations!Y45)</f>
        <v>11788203988057.715</v>
      </c>
      <c r="Z45">
        <f>IF(ISBLANK(Calculations!Z45),"",Calculations!Z45)</f>
        <v>11842239644882.217</v>
      </c>
      <c r="AA45">
        <f>IF(ISBLANK(Calculations!AA45),"",Calculations!AA45)</f>
        <v>11899508680009.703</v>
      </c>
      <c r="AB45">
        <f>IF(ISBLANK(Calculations!AB45),"",Calculations!AB45)</f>
        <v>11957030406798.178</v>
      </c>
      <c r="AC45">
        <f>IF(ISBLANK(Calculations!AC45),"",Calculations!AC45)</f>
        <v>12013975806005.225</v>
      </c>
      <c r="AD45">
        <f>IF(ISBLANK(Calculations!AD45),"",Calculations!AD45)</f>
        <v>12073516206633.762</v>
      </c>
      <c r="AE45">
        <f>IF(ISBLANK(Calculations!AE45),"",Calculations!AE45)</f>
        <v>12136049998328.207</v>
      </c>
      <c r="AF45">
        <f>IF(ISBLANK(Calculations!AF45),"",Calculations!AF45)</f>
        <v>12200784862303.68</v>
      </c>
      <c r="AG45">
        <f>IF(ISBLANK(Calculations!AG45),"",Calculations!AG45)</f>
        <v>12265797950125.607</v>
      </c>
      <c r="AH45">
        <f>IF(ISBLANK(Calculations!AH45),"",Calculations!AH45)</f>
        <v>12331150219206.15</v>
      </c>
      <c r="AI45">
        <f>IF(ISBLANK(Calculations!AI45),"",Calculations!AI45)</f>
        <v>12396418310710.619</v>
      </c>
      <c r="AJ45">
        <f>IF(ISBLANK(Calculations!AJ45),"",Calculations!AJ45)</f>
        <v>12461402608256.248</v>
      </c>
      <c r="AK45">
        <f>IF(ISBLANK(Calculations!AK45),"",Calculations!AK45)</f>
        <v>12472889751790.066</v>
      </c>
      <c r="AL45">
        <f>IF(ISBLANK(Calculations!AL45),"",Calculations!AL45)</f>
        <v>12484228518291.707</v>
      </c>
      <c r="AM45">
        <f>IF(ISBLANK(Calculations!AM45),"",Calculations!AM45)</f>
        <v>12495766578908.641</v>
      </c>
      <c r="AN45">
        <f>IF(ISBLANK(Calculations!AN45),"",Calculations!AN45)</f>
        <v>12507775405646.141</v>
      </c>
      <c r="AO45">
        <f>IF(ISBLANK(Calculations!AO45),"",Calculations!AO45)</f>
        <v>12520404591618.725</v>
      </c>
      <c r="AP45">
        <f>IF(ISBLANK(Calculations!AP45),"",Calculations!AP45)</f>
        <v>12533672298037.707</v>
      </c>
      <c r="AQ45">
        <f>IF(ISBLANK(Calculations!AQ45),"",Calculations!AQ45)</f>
        <v>12547723086239.213</v>
      </c>
      <c r="AR45">
        <f>IF(ISBLANK(Calculations!AR45),"",Calculations!AR45)</f>
        <v>12562482677739.451</v>
      </c>
      <c r="AS45">
        <f>IF(ISBLANK(Calculations!AS45),"",Calculations!AS45)</f>
        <v>12578022652738.875</v>
      </c>
      <c r="AT45">
        <f>IF(ISBLANK(Calculations!AT45),"",Calculations!AT45)</f>
        <v>12594360757388.055</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3.2070862090540233E-3</v>
      </c>
      <c r="K46">
        <f>IF(ISBLANK(Calculations!K46),"",Calculations!K46)</f>
        <v>0.63153541173450467</v>
      </c>
      <c r="L46" t="str">
        <f>IF(ISBLANK(Calculations!L46),"",Calculations!L46)</f>
        <v>RESIDENTIAL</v>
      </c>
      <c r="M46" t="str">
        <f>IF(ISBLANK(Calculations!M46),"",Calculations!M46)</f>
        <v>appl</v>
      </c>
      <c r="N46" t="str">
        <f>IF(ISBLANK(Calculations!N46),"",Calculations!N46)</f>
        <v>petroleum diesel</v>
      </c>
      <c r="O46">
        <f t="shared" si="0"/>
        <v>1699300959.4730039</v>
      </c>
      <c r="P46">
        <f>IF(ISBLANK(Calculations!P46),"",Calculations!P46)</f>
        <v>1699300959.4730039</v>
      </c>
      <c r="Q46">
        <f>IF(ISBLANK(Calculations!Q46),"",Calculations!Q46)</f>
        <v>1699300959.4730039</v>
      </c>
      <c r="R46">
        <f>IF(ISBLANK(Calculations!R46),"",Calculations!R46)</f>
        <v>1628943978.4728231</v>
      </c>
      <c r="S46">
        <f>IF(ISBLANK(Calculations!S46),"",Calculations!S46)</f>
        <v>1542635235.1950555</v>
      </c>
      <c r="T46">
        <f>IF(ISBLANK(Calculations!T46),"",Calculations!T46)</f>
        <v>1448332131.4175787</v>
      </c>
      <c r="U46">
        <f>IF(ISBLANK(Calculations!U46),"",Calculations!U46)</f>
        <v>1354296793.0519526</v>
      </c>
      <c r="V46">
        <f>IF(ISBLANK(Calculations!V46),"",Calculations!V46)</f>
        <v>1267991281.5115077</v>
      </c>
      <c r="W46">
        <f>IF(ISBLANK(Calculations!W46),"",Calculations!W46)</f>
        <v>1194382773.3118148</v>
      </c>
      <c r="X46">
        <f>IF(ISBLANK(Calculations!X46),"",Calculations!X46)</f>
        <v>1135907947.4064293</v>
      </c>
      <c r="Y46">
        <f>IF(ISBLANK(Calculations!Y46),"",Calculations!Y46)</f>
        <v>1092706723.6616333</v>
      </c>
      <c r="Z46">
        <f>IF(ISBLANK(Calculations!Z46),"",Calculations!Z46)</f>
        <v>1063660369.2528586</v>
      </c>
      <c r="AA46">
        <f>IF(ISBLANK(Calculations!AA46),"",Calculations!AA46)</f>
        <v>1046296031.3401625</v>
      </c>
      <c r="AB46">
        <f>IF(ISBLANK(Calculations!AB46),"",Calculations!AB46)</f>
        <v>1037433102.2240468</v>
      </c>
      <c r="AC46">
        <f>IF(ISBLANK(Calculations!AC46),"",Calculations!AC46)</f>
        <v>1034249846.1033248</v>
      </c>
      <c r="AD46">
        <f>IF(ISBLANK(Calculations!AD46),"",Calculations!AD46)</f>
        <v>1034874440.1851913</v>
      </c>
      <c r="AE46">
        <f>IF(ISBLANK(Calculations!AE46),"",Calculations!AE46)</f>
        <v>1037798585.5747688</v>
      </c>
      <c r="AF46">
        <f>IF(ISBLANK(Calculations!AF46),"",Calculations!AF46)</f>
        <v>1041964854.6308835</v>
      </c>
      <c r="AG46">
        <f>IF(ISBLANK(Calculations!AG46),"",Calculations!AG46)</f>
        <v>1046636031.6623527</v>
      </c>
      <c r="AH46">
        <f>IF(ISBLANK(Calculations!AH46),"",Calculations!AH46)</f>
        <v>1051544625.2889346</v>
      </c>
      <c r="AI46">
        <f>IF(ISBLANK(Calculations!AI46),"",Calculations!AI46)</f>
        <v>1056529785.336225</v>
      </c>
      <c r="AJ46">
        <f>IF(ISBLANK(Calculations!AJ46),"",Calculations!AJ46)</f>
        <v>1061516913.5290207</v>
      </c>
      <c r="AK46">
        <f>IF(ISBLANK(Calculations!AK46),"",Calculations!AK46)</f>
        <v>1062321029.6220607</v>
      </c>
      <c r="AL46">
        <f>IF(ISBLANK(Calculations!AL46),"",Calculations!AL46)</f>
        <v>1063134602.9984605</v>
      </c>
      <c r="AM46">
        <f>IF(ISBLANK(Calculations!AM46),"",Calculations!AM46)</f>
        <v>1063988342.1882362</v>
      </c>
      <c r="AN46">
        <f>IF(ISBLANK(Calculations!AN46),"",Calculations!AN46)</f>
        <v>1064906284.8998015</v>
      </c>
      <c r="AO46">
        <f>IF(ISBLANK(Calculations!AO46),"",Calculations!AO46)</f>
        <v>1065901421.4837005</v>
      </c>
      <c r="AP46">
        <f>IF(ISBLANK(Calculations!AP46),"",Calculations!AP46)</f>
        <v>1066967631.4495006</v>
      </c>
      <c r="AQ46">
        <f>IF(ISBLANK(Calculations!AQ46),"",Calculations!AQ46)</f>
        <v>1068113690.9818479</v>
      </c>
      <c r="AR46">
        <f>IF(ISBLANK(Calculations!AR46),"",Calculations!AR46)</f>
        <v>1069330335.9190587</v>
      </c>
      <c r="AS46">
        <f>IF(ISBLANK(Calculations!AS46),"",Calculations!AS46)</f>
        <v>1070619532.4255399</v>
      </c>
      <c r="AT46">
        <f>IF(ISBLANK(Calculations!AT46),"",Calculations!AT46)</f>
        <v>1071983117.3450992</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0.63153541173450467</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0.63153541173450467</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0.63153541173450467</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0.63153541173450467</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0.13125896881215215</v>
      </c>
      <c r="K51">
        <f>IF(ISBLANK(Calculations!K51),"",Calculations!K51)</f>
        <v>0.63153541173450467</v>
      </c>
      <c r="L51" t="str">
        <f>IF(ISBLANK(Calculations!L51),"",Calculations!L51)</f>
        <v>RESIDENTIAL</v>
      </c>
      <c r="M51" t="str">
        <f>IF(ISBLANK(Calculations!M51),"",Calculations!M51)</f>
        <v>appl</v>
      </c>
      <c r="N51" t="str">
        <f>IF(ISBLANK(Calculations!N51),"",Calculations!N51)</f>
        <v>LPG propane or butane</v>
      </c>
      <c r="O51">
        <f t="shared" si="0"/>
        <v>1702739763872.3127</v>
      </c>
      <c r="P51">
        <f>IF(ISBLANK(Calculations!P51),"",Calculations!P51)</f>
        <v>1702739763872.3127</v>
      </c>
      <c r="Q51">
        <f>IF(ISBLANK(Calculations!Q51),"",Calculations!Q51)</f>
        <v>1702739763872.3127</v>
      </c>
      <c r="R51">
        <f>IF(ISBLANK(Calculations!R51),"",Calculations!R51)</f>
        <v>1672732621824.3074</v>
      </c>
      <c r="S51">
        <f>IF(ISBLANK(Calculations!S51),"",Calculations!S51)</f>
        <v>1650265766315.7256</v>
      </c>
      <c r="T51">
        <f>IF(ISBLANK(Calculations!T51),"",Calculations!T51)</f>
        <v>1634331402125.9585</v>
      </c>
      <c r="U51">
        <f>IF(ISBLANK(Calculations!U51),"",Calculations!U51)</f>
        <v>1623906849009.3198</v>
      </c>
      <c r="V51">
        <f>IF(ISBLANK(Calculations!V51),"",Calculations!V51)</f>
        <v>1618268333264.7935</v>
      </c>
      <c r="W51">
        <f>IF(ISBLANK(Calculations!W51),"",Calculations!W51)</f>
        <v>1616337281431.8665</v>
      </c>
      <c r="X51">
        <f>IF(ISBLANK(Calculations!X51),"",Calculations!X51)</f>
        <v>1617045386146.3005</v>
      </c>
      <c r="Y51">
        <f>IF(ISBLANK(Calculations!Y51),"",Calculations!Y51)</f>
        <v>1619424038111.6123</v>
      </c>
      <c r="Z51">
        <f>IF(ISBLANK(Calculations!Z51),"",Calculations!Z51)</f>
        <v>1623376602387.8005</v>
      </c>
      <c r="AA51">
        <f>IF(ISBLANK(Calculations!AA51),"",Calculations!AA51)</f>
        <v>1628543007127.7881</v>
      </c>
      <c r="AB51">
        <f>IF(ISBLANK(Calculations!AB51),"",Calculations!AB51)</f>
        <v>1634246636553.7783</v>
      </c>
      <c r="AC51">
        <f>IF(ISBLANK(Calculations!AC51),"",Calculations!AC51)</f>
        <v>1640113506096.5205</v>
      </c>
      <c r="AD51">
        <f>IF(ISBLANK(Calculations!AD51),"",Calculations!AD51)</f>
        <v>1646407644145.8333</v>
      </c>
      <c r="AE51">
        <f>IF(ISBLANK(Calculations!AE51),"",Calculations!AE51)</f>
        <v>1653096004288.3667</v>
      </c>
      <c r="AF51">
        <f>IF(ISBLANK(Calculations!AF51),"",Calculations!AF51)</f>
        <v>1660085792086.1462</v>
      </c>
      <c r="AG51">
        <f>IF(ISBLANK(Calculations!AG51),"",Calculations!AG51)</f>
        <v>1667106446815.7883</v>
      </c>
      <c r="AH51">
        <f>IF(ISBLANK(Calculations!AH51),"",Calculations!AH51)</f>
        <v>1674189672614.9631</v>
      </c>
      <c r="AI51">
        <f>IF(ISBLANK(Calculations!AI51),"",Calculations!AI51)</f>
        <v>1681290083062.967</v>
      </c>
      <c r="AJ51">
        <f>IF(ISBLANK(Calculations!AJ51),"",Calculations!AJ51)</f>
        <v>1688385955792.3982</v>
      </c>
      <c r="AK51">
        <f>IF(ISBLANK(Calculations!AK51),"",Calculations!AK51)</f>
        <v>1690448347805.1931</v>
      </c>
      <c r="AL51">
        <f>IF(ISBLANK(Calculations!AL51),"",Calculations!AL51)</f>
        <v>1692455382939.2629</v>
      </c>
      <c r="AM51">
        <f>IF(ISBLANK(Calculations!AM51),"",Calculations!AM51)</f>
        <v>1694447189173.0837</v>
      </c>
      <c r="AN51">
        <f>IF(ISBLANK(Calculations!AN51),"",Calculations!AN51)</f>
        <v>1696456930143.1602</v>
      </c>
      <c r="AO51">
        <f>IF(ISBLANK(Calculations!AO51),"",Calculations!AO51)</f>
        <v>1698504876125.7688</v>
      </c>
      <c r="AP51">
        <f>IF(ISBLANK(Calculations!AP51),"",Calculations!AP51)</f>
        <v>1700596341189.3325</v>
      </c>
      <c r="AQ51">
        <f>IF(ISBLANK(Calculations!AQ51),"",Calculations!AQ51)</f>
        <v>1702747638036.1255</v>
      </c>
      <c r="AR51">
        <f>IF(ISBLANK(Calculations!AR51),"",Calculations!AR51)</f>
        <v>1704955196971.4392</v>
      </c>
      <c r="AS51">
        <f>IF(ISBLANK(Calculations!AS51),"",Calculations!AS51)</f>
        <v>1707229831561.6377</v>
      </c>
      <c r="AT51">
        <f>IF(ISBLANK(Calculations!AT51),"",Calculations!AT51)</f>
        <v>1709578264749.0342</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0.63153541173450467</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0.43967354613293474</v>
      </c>
      <c r="K56">
        <f>IF(ISBLANK(Calculations!K56),"",Calculations!K56)</f>
        <v>0.63153541173450467</v>
      </c>
      <c r="L56" t="str">
        <f>IF(ISBLANK(Calculations!L56),"",Calculations!L56)</f>
        <v>RESIDENTIAL</v>
      </c>
      <c r="M56" t="str">
        <f>IF(ISBLANK(Calculations!M56),"",Calculations!M56)</f>
        <v>other</v>
      </c>
      <c r="N56" t="str">
        <f>IF(ISBLANK(Calculations!N56),"",Calculations!N56)</f>
        <v>electricity</v>
      </c>
      <c r="O56">
        <f t="shared" si="0"/>
        <v>13881249343979.746</v>
      </c>
      <c r="P56">
        <f>IF(ISBLANK(Calculations!P56),"",Calculations!P56)</f>
        <v>13881249343979.746</v>
      </c>
      <c r="Q56">
        <f>IF(ISBLANK(Calculations!Q56),"",Calculations!Q56)</f>
        <v>13881249343979.746</v>
      </c>
      <c r="R56">
        <f>IF(ISBLANK(Calculations!R56),"",Calculations!R56)</f>
        <v>13993652168064.105</v>
      </c>
      <c r="S56">
        <f>IF(ISBLANK(Calculations!S56),"",Calculations!S56)</f>
        <v>14110584665613.627</v>
      </c>
      <c r="T56">
        <f>IF(ISBLANK(Calculations!T56),"",Calculations!T56)</f>
        <v>14240235239589.172</v>
      </c>
      <c r="U56">
        <f>IF(ISBLANK(Calculations!U56),"",Calculations!U56)</f>
        <v>14378208443236.121</v>
      </c>
      <c r="V56">
        <f>IF(ISBLANK(Calculations!V56),"",Calculations!V56)</f>
        <v>14508470685654.707</v>
      </c>
      <c r="W56">
        <f>IF(ISBLANK(Calculations!W56),"",Calculations!W56)</f>
        <v>14643139082371.674</v>
      </c>
      <c r="X56">
        <f>IF(ISBLANK(Calculations!X56),"",Calculations!X56)</f>
        <v>14790745442576.166</v>
      </c>
      <c r="Y56">
        <f>IF(ISBLANK(Calculations!Y56),"",Calculations!Y56)</f>
        <v>14928920942319.641</v>
      </c>
      <c r="Z56">
        <f>IF(ISBLANK(Calculations!Z56),"",Calculations!Z56)</f>
        <v>15060708053707.627</v>
      </c>
      <c r="AA56">
        <f>IF(ISBLANK(Calculations!AA56),"",Calculations!AA56)</f>
        <v>15188713681257.596</v>
      </c>
      <c r="AB56">
        <f>IF(ISBLANK(Calculations!AB56),"",Calculations!AB56)</f>
        <v>15311696610309.59</v>
      </c>
      <c r="AC56">
        <f>IF(ISBLANK(Calculations!AC56),"",Calculations!AC56)</f>
        <v>15448540359285.48</v>
      </c>
      <c r="AD56">
        <f>IF(ISBLANK(Calculations!AD56),"",Calculations!AD56)</f>
        <v>15605992688481.664</v>
      </c>
      <c r="AE56">
        <f>IF(ISBLANK(Calculations!AE56),"",Calculations!AE56)</f>
        <v>15779193424619.375</v>
      </c>
      <c r="AF56">
        <f>IF(ISBLANK(Calculations!AF56),"",Calculations!AF56)</f>
        <v>15952928581919.422</v>
      </c>
      <c r="AG56">
        <f>IF(ISBLANK(Calculations!AG56),"",Calculations!AG56)</f>
        <v>16121146390436.295</v>
      </c>
      <c r="AH56">
        <f>IF(ISBLANK(Calculations!AH56),"",Calculations!AH56)</f>
        <v>16294299325038.939</v>
      </c>
      <c r="AI56">
        <f>IF(ISBLANK(Calculations!AI56),"",Calculations!AI56)</f>
        <v>16459381926472.311</v>
      </c>
      <c r="AJ56">
        <f>IF(ISBLANK(Calculations!AJ56),"",Calculations!AJ56)</f>
        <v>16613966832784.586</v>
      </c>
      <c r="AK56">
        <f>IF(ISBLANK(Calculations!AK56),"",Calculations!AK56)</f>
        <v>16733968762505.256</v>
      </c>
      <c r="AL56">
        <f>IF(ISBLANK(Calculations!AL56),"",Calculations!AL56)</f>
        <v>16855058655164.607</v>
      </c>
      <c r="AM56">
        <f>IF(ISBLANK(Calculations!AM56),"",Calculations!AM56)</f>
        <v>16980851358449.184</v>
      </c>
      <c r="AN56">
        <f>IF(ISBLANK(Calculations!AN56),"",Calculations!AN56)</f>
        <v>17106097976996.881</v>
      </c>
      <c r="AO56">
        <f>IF(ISBLANK(Calculations!AO56),"",Calculations!AO56)</f>
        <v>17229770490994.039</v>
      </c>
      <c r="AP56">
        <f>IF(ISBLANK(Calculations!AP56),"",Calculations!AP56)</f>
        <v>17337927391525.584</v>
      </c>
      <c r="AQ56">
        <f>IF(ISBLANK(Calculations!AQ56),"",Calculations!AQ56)</f>
        <v>17429197443755.836</v>
      </c>
      <c r="AR56">
        <f>IF(ISBLANK(Calculations!AR56),"",Calculations!AR56)</f>
        <v>17515741645020.953</v>
      </c>
      <c r="AS56">
        <f>IF(ISBLANK(Calculations!AS56),"",Calculations!AS56)</f>
        <v>17607647840080.227</v>
      </c>
      <c r="AT56">
        <f>IF(ISBLANK(Calculations!AT56),"",Calculations!AT56)</f>
        <v>17706834017727.578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0.63153541173450467</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0.63153541173450467</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0.63153541173450467</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0.63153541173450467</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0.63153541173450467</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0.63153541173450467</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0.63153541173450467</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0.63153541173450467</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0.63153541173450467</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0.15547796524220772</v>
      </c>
      <c r="K69">
        <f>IF(ISBLANK(Calculations!K69),"",Calculations!K69)</f>
        <v>0.36846458826549539</v>
      </c>
      <c r="L69" t="str">
        <f>IF(ISBLANK(Calculations!L69),"",Calculations!L69)</f>
        <v>RESIDENTIAL</v>
      </c>
      <c r="M69" t="str">
        <f>IF(ISBLANK(Calculations!M69),"",Calculations!M69)</f>
        <v>heating</v>
      </c>
      <c r="N69" t="str">
        <f>IF(ISBLANK(Calculations!N69),"",Calculations!N69)</f>
        <v>electricity</v>
      </c>
      <c r="O69">
        <f t="shared" si="0"/>
        <v>2858499252170.0757</v>
      </c>
      <c r="P69">
        <f>IF(ISBLANK(Calculations!P69),"",Calculations!P69)-(SUMIFS(BDEQ!B:B,BDEQ!$AG:$AG,About!$B$2,BDEQ!$AH:$AH,$I69)*BDEQ!$C$2*$J69*$K69)</f>
        <v>2858499252170.0757</v>
      </c>
      <c r="Q69">
        <f>IF(ISBLANK(Calculations!Q69),"",Calculations!Q69)-(SUMIFS(BDEQ!C:C,BDEQ!$AG:$AG,About!$B$2,BDEQ!$AH:$AH,$I69)*BDEQ!$C$2*$J69*$K69)</f>
        <v>2858499252170.0757</v>
      </c>
      <c r="R69">
        <f>IF(ISBLANK(Calculations!R69),"",Calculations!R69)-(SUMIFS(BDEQ!D:D,BDEQ!$AG:$AG,About!$B$2,BDEQ!$AH:$AH,$I69)*BDEQ!$C$2*$J69*$K69)</f>
        <v>2882613199979.5181</v>
      </c>
      <c r="S69" s="99">
        <f>IF(ISBLANK(Calculations!S69),"",Calculations!S69+('IRA Buildings Changes'!$G$39/($AB$68-$R$68)*(S68-$R$68)))-(SUMIFS(BDEQ!E:E,BDEQ!$AG:$AG,About!$B$2,BDEQ!$AH:$AH,$I69)*BDEQ!$C$2*$J69*$K69)</f>
        <v>2907673255733.1128</v>
      </c>
      <c r="T69" s="99">
        <f>IF(ISBLANK(Calculations!T69),"",Calculations!T69+('IRA Buildings Changes'!$G$39/($AB$68-$R$68)*(T68-$R$68)))-(SUMIFS(BDEQ!F:F,BDEQ!$AG:$AG,About!$B$2,BDEQ!$AH:$AH,$I69)*BDEQ!$C$2*$J69*$K69)</f>
        <v>2932908413534.7681</v>
      </c>
      <c r="U69" s="99">
        <f>IF(ISBLANK(Calculations!U69),"",Calculations!U69+('IRA Buildings Changes'!$G$39/($AB$68-$R$68)*(U68-$R$68)))-(SUMIFS(BDEQ!G:G,BDEQ!$AG:$AG,About!$B$2,BDEQ!$AH:$AH,$I69)*BDEQ!$C$2*$J69*$K69)</f>
        <v>2956875064267.1846</v>
      </c>
      <c r="V69" s="99">
        <f>IF(ISBLANK(Calculations!V69),"",Calculations!V69+('IRA Buildings Changes'!$G$39/($AB$68-$R$68)*(V68-$R$68)))-(SUMIFS(BDEQ!H:H,BDEQ!$AG:$AG,About!$B$2,BDEQ!$AH:$AH,$I69)*BDEQ!$C$2*$J69*$K69)</f>
        <v>2980619345282.8276</v>
      </c>
      <c r="W69" s="99">
        <f>IF(ISBLANK(Calculations!W69),"",Calculations!W69+('IRA Buildings Changes'!$G$39/($AB$68-$R$68)*(W68-$R$68)))-(SUMIFS(BDEQ!I:I,BDEQ!$AG:$AG,About!$B$2,BDEQ!$AH:$AH,$I69)*BDEQ!$C$2*$J69*$K69)</f>
        <v>3005067740366.0469</v>
      </c>
      <c r="X69" s="99">
        <f>IF(ISBLANK(Calculations!X69),"",Calculations!X69+('IRA Buildings Changes'!$G$39/($AB$68-$R$68)*(X68-$R$68)))-(SUMIFS(BDEQ!J:J,BDEQ!$AG:$AG,About!$B$2,BDEQ!$AH:$AH,$I69)*BDEQ!$C$2*$J69*$K69)</f>
        <v>3028614837234.688</v>
      </c>
      <c r="Y69" s="99">
        <f>IF(ISBLANK(Calculations!Y69),"",Calculations!Y69+('IRA Buildings Changes'!$G$39/($AB$68-$R$68)*(Y68-$R$68)))-(SUMIFS(BDEQ!K:K,BDEQ!$AG:$AG,About!$B$2,BDEQ!$AH:$AH,$I69)*BDEQ!$C$2*$J69*$K69)</f>
        <v>3051481261166.1396</v>
      </c>
      <c r="Z69" s="99">
        <f>IF(ISBLANK(Calculations!Z69),"",Calculations!Z69+('IRA Buildings Changes'!$G$39/($AB$68-$R$68)*(Z68-$R$68)))-(SUMIFS(BDEQ!L:L,BDEQ!$AG:$AG,About!$B$2,BDEQ!$AH:$AH,$I69)*BDEQ!$C$2*$J69*$K69)</f>
        <v>3074970696138.144</v>
      </c>
      <c r="AA69" s="99">
        <f>IF(ISBLANK(Calculations!AA69),"",Calculations!AA69+('IRA Buildings Changes'!$G$39/($AB$68-$R$68)*(AA68-$R$68)))-(SUMIFS(BDEQ!M:M,BDEQ!$AG:$AG,About!$B$2,BDEQ!$AH:$AH,$I69)*BDEQ!$C$2*$J69*$K69)</f>
        <v>3098645962843.6147</v>
      </c>
      <c r="AB69" s="98">
        <f>IF(ISBLANK(Calculations!AB69),"",Calculations!AB69 + 'IRA Buildings Changes'!$G$39)-(SUMIFS(BDEQ!N:N,BDEQ!$AG:$AG,About!$B$2,BDEQ!$AH:$AH,$I69)*BDEQ!$C$2*$J69*$K69)</f>
        <v>3122456032123.5049</v>
      </c>
      <c r="AC69" s="99">
        <f>IF(ISBLANK(Calculations!AC69),"",Calculations!AC69 + 'IRA Buildings Changes'!$G$39)-(SUMIFS(BDEQ!O:O,BDEQ!$AG:$AG,About!$B$2,BDEQ!$AH:$AH,$I69)*BDEQ!$C$2*$J69*$K69)</f>
        <v>3143909320417.7559</v>
      </c>
      <c r="AD69" s="99">
        <f>IF(ISBLANK(Calculations!AD69),"",Calculations!AD69 + 'IRA Buildings Changes'!$G$39)-(SUMIFS(BDEQ!P:P,BDEQ!$AG:$AG,About!$B$2,BDEQ!$AH:$AH,$I69)*BDEQ!$C$2*$J69*$K69)</f>
        <v>3165779921377.6289</v>
      </c>
      <c r="AE69" s="99">
        <f>IF(ISBLANK(Calculations!AE69),"",Calculations!AE69 + 'IRA Buildings Changes'!$G$39)-(SUMIFS(BDEQ!Q:Q,BDEQ!$AG:$AG,About!$B$2,BDEQ!$AH:$AH,$I69)*BDEQ!$C$2*$J69*$K69)</f>
        <v>3188756010061.0146</v>
      </c>
      <c r="AF69" s="99">
        <f>IF(ISBLANK(Calculations!AF69),"",Calculations!AF69 + 'IRA Buildings Changes'!$G$39)-(SUMIFS(BDEQ!R:R,BDEQ!$AG:$AG,About!$B$2,BDEQ!$AH:$AH,$I69)*BDEQ!$C$2*$J69*$K69)</f>
        <v>3212263684692.9814</v>
      </c>
      <c r="AG69" s="99">
        <f>IF(ISBLANK(Calculations!AG69),"",Calculations!AG69 + 'IRA Buildings Changes'!$G$39)-(SUMIFS(BDEQ!S:S,BDEQ!$AG:$AG,About!$B$2,BDEQ!$AH:$AH,$I69)*BDEQ!$C$2*$J69*$K69)</f>
        <v>3236474035380.2212</v>
      </c>
      <c r="AH69" s="99">
        <f>IF(ISBLANK(Calculations!AH69),"",Calculations!AH69 + 'IRA Buildings Changes'!$G$39)-(SUMIFS(BDEQ!T:T,BDEQ!$AG:$AG,About!$B$2,BDEQ!$AH:$AH,$I69)*BDEQ!$C$2*$J69*$K69)</f>
        <v>3261060243179.5273</v>
      </c>
      <c r="AI69" s="99">
        <f>IF(ISBLANK(Calculations!AI69),"",Calculations!AI69 + 'IRA Buildings Changes'!$G$39)-(SUMIFS(BDEQ!U:U,BDEQ!$AG:$AG,About!$B$2,BDEQ!$AH:$AH,$I69)*BDEQ!$C$2*$J69*$K69)</f>
        <v>3286855893772.6245</v>
      </c>
      <c r="AJ69" s="99">
        <f>IF(ISBLANK(Calculations!AJ69),"",Calculations!AJ69 + 'IRA Buildings Changes'!$G$39)-(SUMIFS(BDEQ!V:V,BDEQ!$AG:$AG,About!$B$2,BDEQ!$AH:$AH,$I69)*BDEQ!$C$2*$J69*$K69)</f>
        <v>3311992258226.0742</v>
      </c>
      <c r="AK69" s="99">
        <f>IF(ISBLANK(Calculations!AK69),"",Calculations!AK69 + 'IRA Buildings Changes'!$G$39)-(SUMIFS(BDEQ!W:W,BDEQ!$AG:$AG,About!$B$2,BDEQ!$AH:$AH,$I69)*BDEQ!$C$2*$J69*$K69)</f>
        <v>3315695280380.6924</v>
      </c>
      <c r="AL69" s="99">
        <f>IF(ISBLANK(Calculations!AL69),"",Calculations!AL69 + 'IRA Buildings Changes'!$G$39)-(SUMIFS(BDEQ!X:X,BDEQ!$AG:$AG,About!$B$2,BDEQ!$AH:$AH,$I69)*BDEQ!$C$2*$J69*$K69)</f>
        <v>3319735245158.6431</v>
      </c>
      <c r="AM69" s="99">
        <f>IF(ISBLANK(Calculations!AM69),"",Calculations!AM69 + 'IRA Buildings Changes'!$G$39)-(SUMIFS(BDEQ!Y:Y,BDEQ!$AG:$AG,About!$B$2,BDEQ!$AH:$AH,$I69)*BDEQ!$C$2*$J69*$K69)</f>
        <v>3323570500137.3511</v>
      </c>
      <c r="AN69" s="99">
        <f>IF(ISBLANK(Calculations!AN69),"",Calculations!AN69 + 'IRA Buildings Changes'!$G$39)-(SUMIFS(BDEQ!Z:Z,BDEQ!$AG:$AG,About!$B$2,BDEQ!$AH:$AH,$I69)*BDEQ!$C$2*$J69*$K69)</f>
        <v>3328128251240.0791</v>
      </c>
      <c r="AO69" s="99">
        <f>IF(ISBLANK(Calculations!AO69),"",Calculations!AO69 + 'IRA Buildings Changes'!$G$39)-(SUMIFS(BDEQ!AA:AA,BDEQ!$AG:$AG,About!$B$2,BDEQ!$AH:$AH,$I69)*BDEQ!$C$2*$J69*$K69)</f>
        <v>3332165034296.2256</v>
      </c>
      <c r="AP69" s="99">
        <f>IF(ISBLANK(Calculations!AP69),"",Calculations!AP69 + 'IRA Buildings Changes'!$G$39)-(SUMIFS(BDEQ!AB:AB,BDEQ!$AG:$AG,About!$B$2,BDEQ!$AH:$AH,$I69)*BDEQ!$C$2*$J69*$K69)</f>
        <v>3336048490173.9038</v>
      </c>
      <c r="AQ69" s="99">
        <f>IF(ISBLANK(Calculations!AQ69),"",Calculations!AQ69 + 'IRA Buildings Changes'!$G$39)-(SUMIFS(BDEQ!AC:AC,BDEQ!$AG:$AG,About!$B$2,BDEQ!$AH:$AH,$I69)*BDEQ!$C$2*$J69*$K69)</f>
        <v>3340370406403.8447</v>
      </c>
      <c r="AR69" s="99">
        <f>IF(ISBLANK(Calculations!AR69),"",Calculations!AR69 + 'IRA Buildings Changes'!$G$39)-(SUMIFS(BDEQ!AD:AD,BDEQ!$AG:$AG,About!$B$2,BDEQ!$AH:$AH,$I69)*BDEQ!$C$2*$J69*$K69)</f>
        <v>3344861027556.7925</v>
      </c>
      <c r="AS69" s="99">
        <f>IF(ISBLANK(Calculations!AS69),"",Calculations!AS69 + 'IRA Buildings Changes'!$G$39)-(SUMIFS(BDEQ!AE:AE,BDEQ!$AG:$AG,About!$B$2,BDEQ!$AH:$AH,$I69)*BDEQ!$C$2*$J69*$K69)</f>
        <v>3349264178161.7017</v>
      </c>
      <c r="AT69" s="99">
        <f>IF(ISBLANK(Calculations!AT69),"",Calculations!AT69 + 'IRA Buildings Changes'!$G$39)-(SUMIFS(BDEQ!AF:AF,BDEQ!$AG:$AG,About!$B$2,BDEQ!$AH:$AH,$I69)*BDEQ!$C$2*$J69*$K69)</f>
        <v>3354404586262.1606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0.36846458826549539</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0.72244613911555766</v>
      </c>
      <c r="K71">
        <f>IF(ISBLANK(Calculations!K71),"",Calculations!K71)</f>
        <v>0.36846458826549539</v>
      </c>
      <c r="L71" t="str">
        <f>IF(ISBLANK(Calculations!L71),"",Calculations!L71)</f>
        <v>RESIDENTIAL</v>
      </c>
      <c r="M71" t="str">
        <f>IF(ISBLANK(Calculations!M71),"",Calculations!M71)</f>
        <v>heating</v>
      </c>
      <c r="N71" t="str">
        <f>IF(ISBLANK(Calculations!N71),"",Calculations!N71)</f>
        <v>natural gas</v>
      </c>
      <c r="O71">
        <f t="shared" si="0"/>
        <v>17579305703700.445</v>
      </c>
      <c r="P71">
        <f>IF(ISBLANK(Calculations!P71),"",Calculations!P71)</f>
        <v>17579305703700.445</v>
      </c>
      <c r="Q71">
        <f>IF(ISBLANK(Calculations!Q71),"",Calculations!Q71)</f>
        <v>17579305703700.445</v>
      </c>
      <c r="R71">
        <f>IF(ISBLANK(Calculations!R71),"",Calculations!R71)</f>
        <v>17652195133025.367</v>
      </c>
      <c r="S71" s="99">
        <f>IF(ISBLANK(Calculations!S71),"",Calculations!S71 + ('IRA Buildings Changes'!$D$39/($AB$68-$R$68)*(S68-$R$68)))</f>
        <v>17212803150339.117</v>
      </c>
      <c r="T71" s="99">
        <f>IF(ISBLANK(Calculations!T71),"",Calculations!T71 + ('IRA Buildings Changes'!$D$39/($AB$68-$R$68)*(T68-$R$68)))</f>
        <v>16769057114899.002</v>
      </c>
      <c r="U71" s="99">
        <f>IF(ISBLANK(Calculations!U71),"",Calculations!U71 + ('IRA Buildings Changes'!$D$39/($AB$68-$R$68)*(U68-$R$68)))</f>
        <v>16306781741597.949</v>
      </c>
      <c r="V71" s="99">
        <f>IF(ISBLANK(Calculations!V71),"",Calculations!V71 + ('IRA Buildings Changes'!$D$39/($AB$68-$R$68)*(V68-$R$68)))</f>
        <v>15841584451421.285</v>
      </c>
      <c r="W71" s="99">
        <f>IF(ISBLANK(Calculations!W71),"",Calculations!W71 + ('IRA Buildings Changes'!$D$39/($AB$68-$R$68)*(W68-$R$68)))</f>
        <v>15379769825176.492</v>
      </c>
      <c r="X71" s="99">
        <f>IF(ISBLANK(Calculations!X71),"",Calculations!X71 + ('IRA Buildings Changes'!$D$39/($AB$68-$R$68)*(X68-$R$68)))</f>
        <v>14911437225221.068</v>
      </c>
      <c r="Y71" s="99">
        <f>IF(ISBLANK(Calculations!Y71),"",Calculations!Y71 + ('IRA Buildings Changes'!$D$39/($AB$68-$R$68)*(Y68-$R$68)))</f>
        <v>14438268744136.195</v>
      </c>
      <c r="Z71" s="99">
        <f>IF(ISBLANK(Calculations!Z71),"",Calculations!Z71 + ('IRA Buildings Changes'!$D$39/($AB$68-$R$68)*(Z68-$R$68)))</f>
        <v>13965274736898.406</v>
      </c>
      <c r="AA71" s="99">
        <f>IF(ISBLANK(Calculations!AA71),"",Calculations!AA71 + ('IRA Buildings Changes'!$D$39/($AB$68-$R$68)*(AA68-$R$68)))</f>
        <v>13498318804109.285</v>
      </c>
      <c r="AB71" s="98">
        <f>IF(ISBLANK(Calculations!AB71),"",Calculations!AB71 + 'IRA Buildings Changes'!D39)</f>
        <v>13035471734320.854</v>
      </c>
      <c r="AC71" s="99">
        <f>IF(ISBLANK(Calculations!AC71),"",Calculations!AC71 + 'IRA Buildings Changes'!$D$39)</f>
        <v>13067250248818.506</v>
      </c>
      <c r="AD71" s="99">
        <f>IF(ISBLANK(Calculations!AD71),"",Calculations!AD71 + 'IRA Buildings Changes'!$D$39)</f>
        <v>13109179423456.729</v>
      </c>
      <c r="AE71" s="99">
        <f>IF(ISBLANK(Calculations!AE71),"",Calculations!AE71 + 'IRA Buildings Changes'!$D$39)</f>
        <v>13163547866547.557</v>
      </c>
      <c r="AF71" s="99">
        <f>IF(ISBLANK(Calculations!AF71),"",Calculations!AF71 + 'IRA Buildings Changes'!$D$39)</f>
        <v>13225463469971.947</v>
      </c>
      <c r="AG71" s="99">
        <f>IF(ISBLANK(Calculations!AG71),"",Calculations!AG71 + 'IRA Buildings Changes'!$D$39)</f>
        <v>13305856934105.986</v>
      </c>
      <c r="AH71" s="99">
        <f>IF(ISBLANK(Calculations!AH71),"",Calculations!AH71 + 'IRA Buildings Changes'!$D$39)</f>
        <v>13397084112217.506</v>
      </c>
      <c r="AI71" s="99">
        <f>IF(ISBLANK(Calculations!AI71),"",Calculations!AI71 + 'IRA Buildings Changes'!$D$39)</f>
        <v>13506931618406.592</v>
      </c>
      <c r="AJ71" s="99">
        <f>IF(ISBLANK(Calculations!AJ71),"",Calculations!AJ71 + 'IRA Buildings Changes'!$D$39)</f>
        <v>13623192507508.967</v>
      </c>
      <c r="AK71" s="99">
        <f>IF(ISBLANK(Calculations!AK71),"",Calculations!AK71 + 'IRA Buildings Changes'!$D$39)</f>
        <v>13577122101248.779</v>
      </c>
      <c r="AL71" s="99">
        <f>IF(ISBLANK(Calculations!AL71),"",Calculations!AL71 + 'IRA Buildings Changes'!$D$39)</f>
        <v>13543810479173.787</v>
      </c>
      <c r="AM71" s="99">
        <f>IF(ISBLANK(Calculations!AM71),"",Calculations!AM71 + 'IRA Buildings Changes'!$D$39)</f>
        <v>13516242732585.822</v>
      </c>
      <c r="AN71" s="99">
        <f>IF(ISBLANK(Calculations!AN71),"",Calculations!AN71 + 'IRA Buildings Changes'!$D$39)</f>
        <v>13498724852913.092</v>
      </c>
      <c r="AO71" s="99">
        <f>IF(ISBLANK(Calculations!AO71),"",Calculations!AO71 + 'IRA Buildings Changes'!$D$39)</f>
        <v>13484088489773.178</v>
      </c>
      <c r="AP71" s="99">
        <f>IF(ISBLANK(Calculations!AP71),"",Calculations!AP71 + 'IRA Buildings Changes'!$D$39)</f>
        <v>13473631673976.104</v>
      </c>
      <c r="AQ71" s="99">
        <f>IF(ISBLANK(Calculations!AQ71),"",Calculations!AQ71 + 'IRA Buildings Changes'!$D$39)</f>
        <v>13465812135034.287</v>
      </c>
      <c r="AR71" s="99">
        <f>IF(ISBLANK(Calculations!AR71),"",Calculations!AR71 + 'IRA Buildings Changes'!$D$39)</f>
        <v>13462203077104.318</v>
      </c>
      <c r="AS71" s="99">
        <f>IF(ISBLANK(Calculations!AS71),"",Calculations!AS71 + 'IRA Buildings Changes'!$D$39)</f>
        <v>13456190668861.768</v>
      </c>
      <c r="AT71" s="99">
        <f>IF(ISBLANK(Calculations!AT71),"",Calculations!AT71 + 'IRA Buildings Changes'!$D$39)</f>
        <v>13449904900648.385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0.99679291379094603</v>
      </c>
      <c r="K72">
        <f>IF(ISBLANK(Calculations!K72),"",Calculations!K72)</f>
        <v>0.36846458826549539</v>
      </c>
      <c r="L72" t="str">
        <f>IF(ISBLANK(Calculations!L72),"",Calculations!L72)</f>
        <v>RESIDENTIAL</v>
      </c>
      <c r="M72" t="str">
        <f>IF(ISBLANK(Calculations!M72),"",Calculations!M72)</f>
        <v>heating</v>
      </c>
      <c r="N72" t="str">
        <f>IF(ISBLANK(Calculations!N72),"",Calculations!N72)</f>
        <v>petroleum diesel</v>
      </c>
      <c r="O72">
        <f t="shared" si="0"/>
        <v>308150345184.82733</v>
      </c>
      <c r="P72">
        <f>IF(ISBLANK(Calculations!P72),"",Calculations!P72)</f>
        <v>308150345184.82733</v>
      </c>
      <c r="Q72">
        <f>IF(ISBLANK(Calculations!Q72),"",Calculations!Q72)</f>
        <v>308150345184.82733</v>
      </c>
      <c r="R72">
        <f>IF(ISBLANK(Calculations!R72),"",Calculations!R72)</f>
        <v>309753211992.32635</v>
      </c>
      <c r="S72">
        <f>IF(ISBLANK(Calculations!S72),"",Calculations!S72)</f>
        <v>310965131839.47076</v>
      </c>
      <c r="T72">
        <f>IF(ISBLANK(Calculations!T72),"",Calculations!T72)</f>
        <v>311965264656.14764</v>
      </c>
      <c r="U72">
        <f>IF(ISBLANK(Calculations!U72),"",Calculations!U72)</f>
        <v>312384431547.33893</v>
      </c>
      <c r="V72">
        <f>IF(ISBLANK(Calculations!V72),"",Calculations!V72)</f>
        <v>312284049166.67944</v>
      </c>
      <c r="W72">
        <f>IF(ISBLANK(Calculations!W72),"",Calculations!W72)</f>
        <v>311592893153.14215</v>
      </c>
      <c r="X72">
        <f>IF(ISBLANK(Calculations!X72),"",Calculations!X72)</f>
        <v>309922320885.3338</v>
      </c>
      <c r="Y72">
        <f>IF(ISBLANK(Calculations!Y72),"",Calculations!Y72)</f>
        <v>307178531059.03827</v>
      </c>
      <c r="Z72">
        <f>IF(ISBLANK(Calculations!Z72),"",Calculations!Z72)</f>
        <v>303410544283.37701</v>
      </c>
      <c r="AA72">
        <f>IF(ISBLANK(Calculations!AA72),"",Calculations!AA72)</f>
        <v>298720952892.14917</v>
      </c>
      <c r="AB72">
        <f>IF(ISBLANK(Calculations!AB72),"",Calculations!AB72)</f>
        <v>293251818242.27405</v>
      </c>
      <c r="AC72">
        <f>IF(ISBLANK(Calculations!AC72),"",Calculations!AC72)</f>
        <v>287133826542.85242</v>
      </c>
      <c r="AD72">
        <f>IF(ISBLANK(Calculations!AD72),"",Calculations!AD72)</f>
        <v>280568629496.35834</v>
      </c>
      <c r="AE72">
        <f>IF(ISBLANK(Calculations!AE72),"",Calculations!AE72)</f>
        <v>273769444080.30927</v>
      </c>
      <c r="AF72">
        <f>IF(ISBLANK(Calculations!AF72),"",Calculations!AF72)</f>
        <v>266890779544.60464</v>
      </c>
      <c r="AG72">
        <f>IF(ISBLANK(Calculations!AG72),"",Calculations!AG72)</f>
        <v>260061919388.33969</v>
      </c>
      <c r="AH72">
        <f>IF(ISBLANK(Calculations!AH72),"",Calculations!AH72)</f>
        <v>253207224348.64761</v>
      </c>
      <c r="AI72">
        <f>IF(ISBLANK(Calculations!AI72),"",Calculations!AI72)</f>
        <v>246390992272.71591</v>
      </c>
      <c r="AJ72">
        <f>IF(ISBLANK(Calculations!AJ72),"",Calculations!AJ72)</f>
        <v>239342822186.9487</v>
      </c>
      <c r="AK72">
        <f>IF(ISBLANK(Calculations!AK72),"",Calculations!AK72)</f>
        <v>230370802834.05136</v>
      </c>
      <c r="AL72">
        <f>IF(ISBLANK(Calculations!AL72),"",Calculations!AL72)</f>
        <v>221378022883.36969</v>
      </c>
      <c r="AM72">
        <f>IF(ISBLANK(Calculations!AM72),"",Calculations!AM72)</f>
        <v>212289764872.13919</v>
      </c>
      <c r="AN72">
        <f>IF(ISBLANK(Calculations!AN72),"",Calculations!AN72)</f>
        <v>203241555035.34476</v>
      </c>
      <c r="AO72">
        <f>IF(ISBLANK(Calculations!AO72),"",Calculations!AO72)</f>
        <v>194296054728.77585</v>
      </c>
      <c r="AP72">
        <f>IF(ISBLANK(Calculations!AP72),"",Calculations!AP72)</f>
        <v>185616762923.33167</v>
      </c>
      <c r="AQ72">
        <f>IF(ISBLANK(Calculations!AQ72),"",Calculations!AQ72)</f>
        <v>177306372933.34174</v>
      </c>
      <c r="AR72">
        <f>IF(ISBLANK(Calculations!AR72),"",Calculations!AR72)</f>
        <v>169467186842.84674</v>
      </c>
      <c r="AS72">
        <f>IF(ISBLANK(Calculations!AS72),"",Calculations!AS72)</f>
        <v>162100267636.03345</v>
      </c>
      <c r="AT72">
        <f>IF(ISBLANK(Calculations!AT72),"",Calculations!AT72)</f>
        <v>155290611100.59592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0.36846458826549539</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0.36846458826549539</v>
      </c>
      <c r="L74" t="str">
        <f>IF(ISBLANK(Calculations!L74),"",Calculations!L74)</f>
        <v>RESIDENTIAL</v>
      </c>
      <c r="M74" t="str">
        <f>IF(ISBLANK(Calculations!M74),"",Calculations!M74)</f>
        <v>heating</v>
      </c>
      <c r="N74" t="str">
        <f>IF(ISBLANK(Calculations!N74),"",Calculations!N74)</f>
        <v>biomass</v>
      </c>
      <c r="O74">
        <f t="shared" si="0"/>
        <v>1673934624490.1455</v>
      </c>
      <c r="P74">
        <f>IF(ISBLANK(Calculations!P74),"",Calculations!P74)</f>
        <v>1673934624490.1455</v>
      </c>
      <c r="Q74">
        <f>IF(ISBLANK(Calculations!Q74),"",Calculations!Q74)</f>
        <v>1673934624490.1455</v>
      </c>
      <c r="R74">
        <f>IF(ISBLANK(Calculations!R74),"",Calculations!R74)</f>
        <v>1678726230482.2253</v>
      </c>
      <c r="S74">
        <f>IF(ISBLANK(Calculations!S74),"",Calculations!S74)</f>
        <v>1681975326404.2427</v>
      </c>
      <c r="T74">
        <f>IF(ISBLANK(Calculations!T74),"",Calculations!T74)</f>
        <v>1684808692243.1968</v>
      </c>
      <c r="U74">
        <f>IF(ISBLANK(Calculations!U74),"",Calculations!U74)</f>
        <v>1686524838548.0786</v>
      </c>
      <c r="V74">
        <f>IF(ISBLANK(Calculations!V74),"",Calculations!V74)</f>
        <v>1688204170019.2795</v>
      </c>
      <c r="W74">
        <f>IF(ISBLANK(Calculations!W74),"",Calculations!W74)</f>
        <v>1690281137375.5007</v>
      </c>
      <c r="X74">
        <f>IF(ISBLANK(Calculations!X74),"",Calculations!X74)</f>
        <v>1692212353183.7134</v>
      </c>
      <c r="Y74">
        <f>IF(ISBLANK(Calculations!Y74),"",Calculations!Y74)</f>
        <v>1693765362530.21</v>
      </c>
      <c r="Z74">
        <f>IF(ISBLANK(Calculations!Z74),"",Calculations!Z74)</f>
        <v>1695132553226.604</v>
      </c>
      <c r="AA74">
        <f>IF(ISBLANK(Calculations!AA74),"",Calculations!AA74)</f>
        <v>1697307297291.9695</v>
      </c>
      <c r="AB74">
        <f>IF(ISBLANK(Calculations!AB74),"",Calculations!AB74)</f>
        <v>1699883448843.5151</v>
      </c>
      <c r="AC74">
        <f>IF(ISBLANK(Calculations!AC74),"",Calculations!AC74)</f>
        <v>1702537818670.4495</v>
      </c>
      <c r="AD74">
        <f>IF(ISBLANK(Calculations!AD74),"",Calculations!AD74)</f>
        <v>1706371756135.1895</v>
      </c>
      <c r="AE74">
        <f>IF(ISBLANK(Calculations!AE74),"",Calculations!AE74)</f>
        <v>1711557507711.8538</v>
      </c>
      <c r="AF74">
        <f>IF(ISBLANK(Calculations!AF74),"",Calculations!AF74)</f>
        <v>1717728157113.938</v>
      </c>
      <c r="AG74">
        <f>IF(ISBLANK(Calculations!AG74),"",Calculations!AG74)</f>
        <v>1726029776424.1316</v>
      </c>
      <c r="AH74">
        <f>IF(ISBLANK(Calculations!AH74),"",Calculations!AH74)</f>
        <v>1735371352571.1584</v>
      </c>
      <c r="AI74">
        <f>IF(ISBLANK(Calculations!AI74),"",Calculations!AI74)</f>
        <v>1745841709542.9116</v>
      </c>
      <c r="AJ74">
        <f>IF(ISBLANK(Calculations!AJ74),"",Calculations!AJ74)</f>
        <v>1756273815011.4578</v>
      </c>
      <c r="AK74">
        <f>IF(ISBLANK(Calculations!AK74),"",Calculations!AK74)</f>
        <v>1754808053063.4531</v>
      </c>
      <c r="AL74">
        <f>IF(ISBLANK(Calculations!AL74),"",Calculations!AL74)</f>
        <v>1753252461018.8594</v>
      </c>
      <c r="AM74">
        <f>IF(ISBLANK(Calculations!AM74),"",Calculations!AM74)</f>
        <v>1750886318554.3369</v>
      </c>
      <c r="AN74">
        <f>IF(ISBLANK(Calculations!AN74),"",Calculations!AN74)</f>
        <v>1748316842849.3889</v>
      </c>
      <c r="AO74">
        <f>IF(ISBLANK(Calculations!AO74),"",Calculations!AO74)</f>
        <v>1745271248890.6338</v>
      </c>
      <c r="AP74">
        <f>IF(ISBLANK(Calculations!AP74),"",Calculations!AP74)</f>
        <v>1742305255173.3599</v>
      </c>
      <c r="AQ74">
        <f>IF(ISBLANK(Calculations!AQ74),"",Calculations!AQ74)</f>
        <v>1739586385593.1365</v>
      </c>
      <c r="AR74">
        <f>IF(ISBLANK(Calculations!AR74),"",Calculations!AR74)</f>
        <v>1737447744256.9912</v>
      </c>
      <c r="AS74">
        <f>IF(ISBLANK(Calculations!AS74),"",Calculations!AS74)</f>
        <v>1735334809078.4321</v>
      </c>
      <c r="AT74">
        <f>IF(ISBLANK(Calculations!AT74),"",Calculations!AT74)</f>
        <v>1733521373931.5222</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0.36846458826549539</v>
      </c>
      <c r="L75" t="str">
        <f>IF(ISBLANK(Calculations!L75),"",Calculations!L75)</f>
        <v>RESIDENTIAL</v>
      </c>
      <c r="M75" t="str">
        <f>IF(ISBLANK(Calculations!M75),"",Calculations!M75)</f>
        <v>heating</v>
      </c>
      <c r="N75" t="str">
        <f>IF(ISBLANK(Calculations!N75),"",Calculations!N75)</f>
        <v>kerosene</v>
      </c>
      <c r="O75">
        <f t="shared" si="0"/>
        <v>7737756353.5754032</v>
      </c>
      <c r="P75">
        <f>IF(ISBLANK(Calculations!P75),"",Calculations!P75)</f>
        <v>7737756353.5754032</v>
      </c>
      <c r="Q75">
        <f>IF(ISBLANK(Calculations!Q75),"",Calculations!Q75)</f>
        <v>7737756353.5754032</v>
      </c>
      <c r="R75">
        <f>IF(ISBLANK(Calculations!R75),"",Calculations!R75)</f>
        <v>7751658491.863204</v>
      </c>
      <c r="S75">
        <f>IF(ISBLANK(Calculations!S75),"",Calculations!S75)</f>
        <v>7766893462.6537714</v>
      </c>
      <c r="T75">
        <f>IF(ISBLANK(Calculations!T75),"",Calculations!T75)</f>
        <v>7785650320.3264704</v>
      </c>
      <c r="U75">
        <f>IF(ISBLANK(Calculations!U75),"",Calculations!U75)</f>
        <v>7804199401.4956274</v>
      </c>
      <c r="V75">
        <f>IF(ISBLANK(Calculations!V75),"",Calculations!V75)</f>
        <v>7821418627.3432198</v>
      </c>
      <c r="W75">
        <f>IF(ISBLANK(Calculations!W75),"",Calculations!W75)</f>
        <v>7838802788.6203508</v>
      </c>
      <c r="X75">
        <f>IF(ISBLANK(Calculations!X75),"",Calculations!X75)</f>
        <v>7855180800.0810299</v>
      </c>
      <c r="Y75">
        <f>IF(ISBLANK(Calculations!Y75),"",Calculations!Y75)</f>
        <v>7869695173.1834221</v>
      </c>
      <c r="Z75">
        <f>IF(ISBLANK(Calculations!Z75),"",Calculations!Z75)</f>
        <v>7883039001.4302292</v>
      </c>
      <c r="AA75">
        <f>IF(ISBLANK(Calculations!AA75),"",Calculations!AA75)</f>
        <v>7897691016.3690405</v>
      </c>
      <c r="AB75">
        <f>IF(ISBLANK(Calculations!AB75),"",Calculations!AB75)</f>
        <v>7911598080.1533298</v>
      </c>
      <c r="AC75">
        <f>IF(ISBLANK(Calculations!AC75),"",Calculations!AC75)</f>
        <v>7923400665.1293907</v>
      </c>
      <c r="AD75">
        <f>IF(ISBLANK(Calculations!AD75),"",Calculations!AD75)</f>
        <v>7937166981.665556</v>
      </c>
      <c r="AE75">
        <f>IF(ISBLANK(Calculations!AE75),"",Calculations!AE75)</f>
        <v>7951944485.7671728</v>
      </c>
      <c r="AF75">
        <f>IF(ISBLANK(Calculations!AF75),"",Calculations!AF75)</f>
        <v>7967112195.8650703</v>
      </c>
      <c r="AG75">
        <f>IF(ISBLANK(Calculations!AG75),"",Calculations!AG75)</f>
        <v>7984462194.5086975</v>
      </c>
      <c r="AH75">
        <f>IF(ISBLANK(Calculations!AH75),"",Calculations!AH75)</f>
        <v>8001820216.0661583</v>
      </c>
      <c r="AI75">
        <f>IF(ISBLANK(Calculations!AI75),"",Calculations!AI75)</f>
        <v>8021482409.1135521</v>
      </c>
      <c r="AJ75">
        <f>IF(ISBLANK(Calculations!AJ75),"",Calculations!AJ75)</f>
        <v>8040974152.2218523</v>
      </c>
      <c r="AK75">
        <f>IF(ISBLANK(Calculations!AK75),"",Calculations!AK75)</f>
        <v>8052600611.9535551</v>
      </c>
      <c r="AL75">
        <f>IF(ISBLANK(Calculations!AL75),"",Calculations!AL75)</f>
        <v>8064980545.4611654</v>
      </c>
      <c r="AM75">
        <f>IF(ISBLANK(Calculations!AM75),"",Calculations!AM75)</f>
        <v>8075657783.0963259</v>
      </c>
      <c r="AN75">
        <f>IF(ISBLANK(Calculations!AN75),"",Calculations!AN75)</f>
        <v>8087198645.7996845</v>
      </c>
      <c r="AO75">
        <f>IF(ISBLANK(Calculations!AO75),"",Calculations!AO75)</f>
        <v>8097207781.3246574</v>
      </c>
      <c r="AP75">
        <f>IF(ISBLANK(Calculations!AP75),"",Calculations!AP75)</f>
        <v>8107028080.5246305</v>
      </c>
      <c r="AQ75">
        <f>IF(ISBLANK(Calculations!AQ75),"",Calculations!AQ75)</f>
        <v>8116712859.9087029</v>
      </c>
      <c r="AR75">
        <f>IF(ISBLANK(Calculations!AR75),"",Calculations!AR75)</f>
        <v>8127587467.2350283</v>
      </c>
      <c r="AS75">
        <f>IF(ISBLANK(Calculations!AS75),"",Calculations!AS75)</f>
        <v>8137215157.8846636</v>
      </c>
      <c r="AT75">
        <f>IF(ISBLANK(Calculations!AT75),"",Calculations!AT75)</f>
        <v>8146895980.0942364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0.36846458826549539</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0.86874103118784796</v>
      </c>
      <c r="K77">
        <f>IF(ISBLANK(Calculations!K77),"",Calculations!K77)</f>
        <v>0.36846458826549539</v>
      </c>
      <c r="L77" t="str">
        <f>IF(ISBLANK(Calculations!L77),"",Calculations!L77)</f>
        <v>RESIDENTIAL</v>
      </c>
      <c r="M77" t="str">
        <f>IF(ISBLANK(Calculations!M77),"",Calculations!M77)</f>
        <v>heating</v>
      </c>
      <c r="N77" t="str">
        <f>IF(ISBLANK(Calculations!N77),"",Calculations!N77)</f>
        <v>LPG propane or butane</v>
      </c>
      <c r="O77">
        <f t="shared" si="0"/>
        <v>6575180393063.4375</v>
      </c>
      <c r="P77">
        <f>IF(ISBLANK(Calculations!P77),"",Calculations!P77)</f>
        <v>6575180393063.4375</v>
      </c>
      <c r="Q77">
        <f>IF(ISBLANK(Calculations!Q77),"",Calculations!Q77)</f>
        <v>6575180393063.4375</v>
      </c>
      <c r="R77">
        <f>IF(ISBLANK(Calculations!R77),"",Calculations!R77)</f>
        <v>6609684877854.3867</v>
      </c>
      <c r="S77">
        <f>IF(ISBLANK(Calculations!S77),"",Calculations!S77)</f>
        <v>6639976980315.8574</v>
      </c>
      <c r="T77">
        <f>IF(ISBLANK(Calculations!T77),"",Calculations!T77)</f>
        <v>6671621605635.917</v>
      </c>
      <c r="U77">
        <f>IF(ISBLANK(Calculations!U77),"",Calculations!U77)</f>
        <v>6701381428025.2529</v>
      </c>
      <c r="V77">
        <f>IF(ISBLANK(Calculations!V77),"",Calculations!V77)</f>
        <v>6734803519704.9023</v>
      </c>
      <c r="W77">
        <f>IF(ISBLANK(Calculations!W77),"",Calculations!W77)</f>
        <v>6774189446700.1455</v>
      </c>
      <c r="X77">
        <f>IF(ISBLANK(Calculations!X77),"",Calculations!X77)</f>
        <v>6816859672818.873</v>
      </c>
      <c r="Y77">
        <f>IF(ISBLANK(Calculations!Y77),"",Calculations!Y77)</f>
        <v>6862255730000.9941</v>
      </c>
      <c r="Z77">
        <f>IF(ISBLANK(Calculations!Z77),"",Calculations!Z77)</f>
        <v>6910282836363.9902</v>
      </c>
      <c r="AA77">
        <f>IF(ISBLANK(Calculations!AA77),"",Calculations!AA77)</f>
        <v>6962655326277.3838</v>
      </c>
      <c r="AB77">
        <f>IF(ISBLANK(Calculations!AB77),"",Calculations!AB77)</f>
        <v>7014891353347.9316</v>
      </c>
      <c r="AC77">
        <f>IF(ISBLANK(Calculations!AC77),"",Calculations!AC77)</f>
        <v>7064133781853.6338</v>
      </c>
      <c r="AD77">
        <f>IF(ISBLANK(Calculations!AD77),"",Calculations!AD77)</f>
        <v>7112557951170.3232</v>
      </c>
      <c r="AE77">
        <f>IF(ISBLANK(Calculations!AE77),"",Calculations!AE77)</f>
        <v>7159072606442.3662</v>
      </c>
      <c r="AF77">
        <f>IF(ISBLANK(Calculations!AF77),"",Calculations!AF77)</f>
        <v>7199541983138.2783</v>
      </c>
      <c r="AG77">
        <f>IF(ISBLANK(Calculations!AG77),"",Calculations!AG77)</f>
        <v>7240787534973.1738</v>
      </c>
      <c r="AH77">
        <f>IF(ISBLANK(Calculations!AH77),"",Calculations!AH77)</f>
        <v>7279904343256.3389</v>
      </c>
      <c r="AI77">
        <f>IF(ISBLANK(Calculations!AI77),"",Calculations!AI77)</f>
        <v>7320983648044.2305</v>
      </c>
      <c r="AJ77">
        <f>IF(ISBLANK(Calculations!AJ77),"",Calculations!AJ77)</f>
        <v>7361943943967.1973</v>
      </c>
      <c r="AK77">
        <f>IF(ISBLANK(Calculations!AK77),"",Calculations!AK77)</f>
        <v>7345334662858.6348</v>
      </c>
      <c r="AL77">
        <f>IF(ISBLANK(Calculations!AL77),"",Calculations!AL77)</f>
        <v>7332343353579.7969</v>
      </c>
      <c r="AM77">
        <f>IF(ISBLANK(Calculations!AM77),"",Calculations!AM77)</f>
        <v>7320794754125.4561</v>
      </c>
      <c r="AN77">
        <f>IF(ISBLANK(Calculations!AN77),"",Calculations!AN77)</f>
        <v>7312854999045.1064</v>
      </c>
      <c r="AO77">
        <f>IF(ISBLANK(Calculations!AO77),"",Calculations!AO77)</f>
        <v>7305933084516.54</v>
      </c>
      <c r="AP77">
        <f>IF(ISBLANK(Calculations!AP77),"",Calculations!AP77)</f>
        <v>7300701184950.1953</v>
      </c>
      <c r="AQ77">
        <f>IF(ISBLANK(Calculations!AQ77),"",Calculations!AQ77)</f>
        <v>7296660309220.6816</v>
      </c>
      <c r="AR77">
        <f>IF(ISBLANK(Calculations!AR77),"",Calculations!AR77)</f>
        <v>7294487829730.168</v>
      </c>
      <c r="AS77">
        <f>IF(ISBLANK(Calculations!AS77),"",Calculations!AS77)</f>
        <v>7291531639375.3555</v>
      </c>
      <c r="AT77">
        <f>IF(ISBLANK(Calculations!AT77),"",Calculations!AT77)</f>
        <v>7288648895329.916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0.36846458826549539</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7.3947456623963487E-2</v>
      </c>
      <c r="K82">
        <f>IF(ISBLANK(Calculations!K82),"",Calculations!K82)</f>
        <v>0.36846458826549539</v>
      </c>
      <c r="L82" t="str">
        <f>IF(ISBLANK(Calculations!L82),"",Calculations!L82)</f>
        <v>RESIDENTIAL</v>
      </c>
      <c r="M82" t="str">
        <f>IF(ISBLANK(Calculations!M82),"",Calculations!M82)</f>
        <v>cooling</v>
      </c>
      <c r="N82" t="str">
        <f>IF(ISBLANK(Calculations!N82),"",Calculations!N82)</f>
        <v>electricity</v>
      </c>
      <c r="O82">
        <f t="shared" ref="O82:O145" si="1">P82</f>
        <v>1359541521721.0186</v>
      </c>
      <c r="P82">
        <f>IF(ISBLANK(Calculations!P82),"",Calculations!P82)-(SUMIFS(BDEQ!B:B,BDEQ!$AG:$AG,About!$B$2,BDEQ!$AH:$AH,$I82)*BDEQ!$C$2*$J82*$K82)</f>
        <v>1359541521721.0186</v>
      </c>
      <c r="Q82">
        <f>IF(ISBLANK(Calculations!Q82),"",Calculations!Q82)-(SUMIFS(BDEQ!C:C,BDEQ!$AG:$AG,About!$B$2,BDEQ!$AH:$AH,$I82)*BDEQ!$C$2*$J82*$K82)</f>
        <v>1359541521721.0186</v>
      </c>
      <c r="R82">
        <f>IF(ISBLANK(Calculations!R82),"",Calculations!R82)-(SUMIFS(BDEQ!D:D,BDEQ!$AG:$AG,About!$B$2,BDEQ!$AH:$AH,$I82)*BDEQ!$C$2*$J82*$K82)</f>
        <v>1323977701916.083</v>
      </c>
      <c r="S82" s="99">
        <f>IF(ISBLANK(Calculations!S82),"",Calculations!S82 + ('IRA Buildings Changes'!$C$39/($AB$81-$R$81)*(S81-$R$81)))-(SUMIFS(BDEQ!E:E,BDEQ!$AG:$AG,About!$B$2,BDEQ!$AH:$AH,$I82)*BDEQ!$C$2*$J82*$K82)</f>
        <v>1399356111636.7529</v>
      </c>
      <c r="T82" s="99">
        <f>IF(ISBLANK(Calculations!T82),"",Calculations!T82 + ('IRA Buildings Changes'!$C$39/($AB$81-$R$81)*(T81-$R$81)))-(SUMIFS(BDEQ!F:F,BDEQ!$AG:$AG,About!$B$2,BDEQ!$AH:$AH,$I82)*BDEQ!$C$2*$J82*$K82)</f>
        <v>1477983054603.8389</v>
      </c>
      <c r="U82" s="99">
        <f>IF(ISBLANK(Calculations!U82),"",Calculations!U82 + ('IRA Buildings Changes'!$C$39/($AB$81-$R$81)*(U81-$R$81)))-(SUMIFS(BDEQ!G:G,BDEQ!$AG:$AG,About!$B$2,BDEQ!$AH:$AH,$I82)*BDEQ!$C$2*$J82*$K82)</f>
        <v>1560334209008.7224</v>
      </c>
      <c r="V82" s="99">
        <f>IF(ISBLANK(Calculations!V82),"",Calculations!V82 + ('IRA Buildings Changes'!$C$39/($AB$81-$R$81)*(V81-$R$81)))-(SUMIFS(BDEQ!H:H,BDEQ!$AG:$AG,About!$B$2,BDEQ!$AH:$AH,$I82)*BDEQ!$C$2*$J82*$K82)</f>
        <v>1646651360024.8333</v>
      </c>
      <c r="W82" s="99">
        <f>IF(ISBLANK(Calculations!W82),"",Calculations!W82 + ('IRA Buildings Changes'!$C$39/($AB$81-$R$81)*(W81-$R$81)))-(SUMIFS(BDEQ!I:I,BDEQ!$AG:$AG,About!$B$2,BDEQ!$AH:$AH,$I82)*BDEQ!$C$2*$J82*$K82)</f>
        <v>1735807792680.3218</v>
      </c>
      <c r="X82" s="99">
        <f>IF(ISBLANK(Calculations!X82),"",Calculations!X82 + ('IRA Buildings Changes'!$C$39/($AB$81-$R$81)*(X81-$R$81)))-(SUMIFS(BDEQ!J:J,BDEQ!$AG:$AG,About!$B$2,BDEQ!$AH:$AH,$I82)*BDEQ!$C$2*$J82*$K82)</f>
        <v>1830052689890.9285</v>
      </c>
      <c r="Y82" s="99">
        <f>IF(ISBLANK(Calculations!Y82),"",Calculations!Y82 + ('IRA Buildings Changes'!$C$39/($AB$81-$R$81)*(Y81-$R$81)))-(SUMIFS(BDEQ!K:K,BDEQ!$AG:$AG,About!$B$2,BDEQ!$AH:$AH,$I82)*BDEQ!$C$2*$J82*$K82)</f>
        <v>1927605807783.189</v>
      </c>
      <c r="Z82" s="99">
        <f>IF(ISBLANK(Calculations!Z82),"",Calculations!Z82 + ('IRA Buildings Changes'!$C$39/($AB$81-$R$81)*(Z81-$R$81)))-(SUMIFS(BDEQ!L:L,BDEQ!$AG:$AG,About!$B$2,BDEQ!$AH:$AH,$I82)*BDEQ!$C$2*$J82*$K82)</f>
        <v>2028020566541.3835</v>
      </c>
      <c r="AA82" s="99">
        <f>IF(ISBLANK(Calculations!AA82),"",Calculations!AA82 + ('IRA Buildings Changes'!$C$39/($AB$81-$R$81)*(AA81-$R$81)))-(SUMIFS(BDEQ!M:M,BDEQ!$AG:$AG,About!$B$2,BDEQ!$AH:$AH,$I82)*BDEQ!$C$2*$J82*$K82)</f>
        <v>2130577616445.6216</v>
      </c>
      <c r="AB82" s="98">
        <f>IF(ISBLANK(Calculations!AB82),"",Calculations!AB82 + 'IRA Buildings Changes'!C39)-(SUMIFS(BDEQ!N:N,BDEQ!$AG:$AG,About!$B$2,BDEQ!$AH:$AH,$I82)*BDEQ!$C$2*$J82*$K82)</f>
        <v>2234870131801.5747</v>
      </c>
      <c r="AC82" s="99">
        <f>IF(ISBLANK(Calculations!AC82),"",Calculations!AC82  + 'IRA Buildings Changes'!$C$39)-(SUMIFS(BDEQ!O:O,BDEQ!$AG:$AG,About!$B$2,BDEQ!$AH:$AH,$I82)*BDEQ!$C$2*$J82*$K82)</f>
        <v>2232104748574.439</v>
      </c>
      <c r="AD82" s="99">
        <f>IF(ISBLANK(Calculations!AD82),"",Calculations!AD82  + 'IRA Buildings Changes'!$C$39)-(SUMIFS(BDEQ!P:P,BDEQ!$AG:$AG,About!$B$2,BDEQ!$AH:$AH,$I82)*BDEQ!$C$2*$J82*$K82)</f>
        <v>2230179751451.1167</v>
      </c>
      <c r="AE82" s="99">
        <f>IF(ISBLANK(Calculations!AE82),"",Calculations!AE82  + 'IRA Buildings Changes'!$C$39)-(SUMIFS(BDEQ!Q:Q,BDEQ!$AG:$AG,About!$B$2,BDEQ!$AH:$AH,$I82)*BDEQ!$C$2*$J82*$K82)</f>
        <v>2228957004941.8818</v>
      </c>
      <c r="AF82" s="99">
        <f>IF(ISBLANK(Calculations!AF82),"",Calculations!AF82  + 'IRA Buildings Changes'!$C$39)-(SUMIFS(BDEQ!R:R,BDEQ!$AG:$AG,About!$B$2,BDEQ!$AH:$AH,$I82)*BDEQ!$C$2*$J82*$K82)</f>
        <v>2228049628485.7397</v>
      </c>
      <c r="AG82" s="99">
        <f>IF(ISBLANK(Calculations!AG82),"",Calculations!AG82  + 'IRA Buildings Changes'!$C$39)-(SUMIFS(BDEQ!S:S,BDEQ!$AG:$AG,About!$B$2,BDEQ!$AH:$AH,$I82)*BDEQ!$C$2*$J82*$K82)</f>
        <v>2227506167226.2554</v>
      </c>
      <c r="AH82" s="99">
        <f>IF(ISBLANK(Calculations!AH82),"",Calculations!AH82  + 'IRA Buildings Changes'!$C$39)-(SUMIFS(BDEQ!T:T,BDEQ!$AG:$AG,About!$B$2,BDEQ!$AH:$AH,$I82)*BDEQ!$C$2*$J82*$K82)</f>
        <v>2227270143551.4751</v>
      </c>
      <c r="AI82" s="99">
        <f>IF(ISBLANK(Calculations!AI82),"",Calculations!AI82  + 'IRA Buildings Changes'!$C$39)-(SUMIFS(BDEQ!U:U,BDEQ!$AG:$AG,About!$B$2,BDEQ!$AH:$AH,$I82)*BDEQ!$C$2*$J82*$K82)</f>
        <v>2227157096629.5601</v>
      </c>
      <c r="AJ82" s="99">
        <f>IF(ISBLANK(Calculations!AJ82),"",Calculations!AJ82  + 'IRA Buildings Changes'!$C$39)-(SUMIFS(BDEQ!V:V,BDEQ!$AG:$AG,About!$B$2,BDEQ!$AH:$AH,$I82)*BDEQ!$C$2*$J82*$K82)</f>
        <v>2227255969098.5083</v>
      </c>
      <c r="AK82" s="99">
        <f>IF(ISBLANK(Calculations!AK82),"",Calculations!AK82  + 'IRA Buildings Changes'!$C$39)-(SUMIFS(BDEQ!W:W,BDEQ!$AG:$AG,About!$B$2,BDEQ!$AH:$AH,$I82)*BDEQ!$C$2*$J82*$K82)</f>
        <v>2227675208301.9937</v>
      </c>
      <c r="AL82" s="99">
        <f>IF(ISBLANK(Calculations!AL82),"",Calculations!AL82  + 'IRA Buildings Changes'!$C$39)-(SUMIFS(BDEQ!X:X,BDEQ!$AG:$AG,About!$B$2,BDEQ!$AH:$AH,$I82)*BDEQ!$C$2*$J82*$K82)</f>
        <v>2228167662098.5679</v>
      </c>
      <c r="AM82" s="99">
        <f>IF(ISBLANK(Calculations!AM82),"",Calculations!AM82  + 'IRA Buildings Changes'!$C$39)-(SUMIFS(BDEQ!Y:Y,BDEQ!$AG:$AG,About!$B$2,BDEQ!$AH:$AH,$I82)*BDEQ!$C$2*$J82*$K82)</f>
        <v>2228751680956.1763</v>
      </c>
      <c r="AN82" s="99">
        <f>IF(ISBLANK(Calculations!AN82),"",Calculations!AN82  + 'IRA Buildings Changes'!$C$39)-(SUMIFS(BDEQ!Z:Z,BDEQ!$AG:$AG,About!$B$2,BDEQ!$AH:$AH,$I82)*BDEQ!$C$2*$J82*$K82)</f>
        <v>2229565044471.458</v>
      </c>
      <c r="AO82" s="99">
        <f>IF(ISBLANK(Calculations!AO82),"",Calculations!AO82  + 'IRA Buildings Changes'!$C$39)-(SUMIFS(BDEQ!AA:AA,BDEQ!$AG:$AG,About!$B$2,BDEQ!$AH:$AH,$I82)*BDEQ!$C$2*$J82*$K82)</f>
        <v>2230339867429.4048</v>
      </c>
      <c r="AP82" s="99">
        <f>IF(ISBLANK(Calculations!AP82),"",Calculations!AP82  + 'IRA Buildings Changes'!$C$39)-(SUMIFS(BDEQ!AB:AB,BDEQ!$AG:$AG,About!$B$2,BDEQ!$AH:$AH,$I82)*BDEQ!$C$2*$J82*$K82)</f>
        <v>2231103871369.3931</v>
      </c>
      <c r="AQ82" s="99">
        <f>IF(ISBLANK(Calculations!AQ82),"",Calculations!AQ82  + 'IRA Buildings Changes'!$C$39)-(SUMIFS(BDEQ!AC:AC,BDEQ!$AG:$AG,About!$B$2,BDEQ!$AH:$AH,$I82)*BDEQ!$C$2*$J82*$K82)</f>
        <v>2232108288252.2397</v>
      </c>
      <c r="AR82" s="99">
        <f>IF(ISBLANK(Calculations!AR82),"",Calculations!AR82  + 'IRA Buildings Changes'!$C$39)-(SUMIFS(BDEQ!AD:AD,BDEQ!$AG:$AG,About!$B$2,BDEQ!$AH:$AH,$I82)*BDEQ!$C$2*$J82*$K82)</f>
        <v>2233043850110.9463</v>
      </c>
      <c r="AS82" s="99">
        <f>IF(ISBLANK(Calculations!AS82),"",Calculations!AS82  + 'IRA Buildings Changes'!$C$39)-(SUMIFS(BDEQ!AE:AE,BDEQ!$AG:$AG,About!$B$2,BDEQ!$AH:$AH,$I82)*BDEQ!$C$2*$J82*$K82)</f>
        <v>2234076713719.3687</v>
      </c>
      <c r="AT82" s="99">
        <f>IF(ISBLANK(Calculations!AT82),"",Calculations!AT82  + 'IRA Buildings Changes'!$C$39)-(SUMIFS(BDEQ!AF:AF,BDEQ!$AG:$AG,About!$B$2,BDEQ!$AH:$AH,$I82)*BDEQ!$C$2*$J82*$K82)</f>
        <v>2235415263574.8589</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0.36846458826549539</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0.36846458826549539</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0.36846458826549539</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0.36846458826549539</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0.36846458826549539</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0.36846458826549539</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0.36846458826549539</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0.36846458826549539</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0.36846458826549539</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5.246994626219964E-2</v>
      </c>
      <c r="K95">
        <f>IF(ISBLANK(Calculations!K95),"",Calculations!K95)</f>
        <v>0.36846458826549539</v>
      </c>
      <c r="L95" t="str">
        <f>IF(ISBLANK(Calculations!L95),"",Calculations!L95)</f>
        <v>RESIDENTIAL</v>
      </c>
      <c r="M95" t="str">
        <f>IF(ISBLANK(Calculations!M95),"",Calculations!M95)</f>
        <v>lighting</v>
      </c>
      <c r="N95" t="str">
        <f>IF(ISBLANK(Calculations!N95),"",Calculations!N95)</f>
        <v>electricity</v>
      </c>
      <c r="O95">
        <f t="shared" si="1"/>
        <v>964672401766.06763</v>
      </c>
      <c r="P95">
        <f>IF(ISBLANK(Calculations!P95),"",Calculations!P95)-(SUMIFS(BDEQ!B:B,BDEQ!$AG:$AG,About!$B$2,BDEQ!$AH:$AH,$I95)*BDEQ!$C$2*$J95*$K95)</f>
        <v>964672401766.06763</v>
      </c>
      <c r="Q95">
        <f>IF(ISBLANK(Calculations!Q95),"",Calculations!Q95)-(SUMIFS(BDEQ!C:C,BDEQ!$AG:$AG,About!$B$2,BDEQ!$AH:$AH,$I95)*BDEQ!$C$2*$J95*$K95)</f>
        <v>964672401766.06763</v>
      </c>
      <c r="R95">
        <f>IF(ISBLANK(Calculations!R95),"",Calculations!R95)-(SUMIFS(BDEQ!D:D,BDEQ!$AG:$AG,About!$B$2,BDEQ!$AH:$AH,$I95)*BDEQ!$C$2*$J95*$K95)</f>
        <v>957145448645.30481</v>
      </c>
      <c r="S95">
        <f>IF(ISBLANK(Calculations!S95),"",Calculations!S95)-(SUMIFS(BDEQ!E:E,BDEQ!$AG:$AG,About!$B$2,BDEQ!$AH:$AH,$I95)*BDEQ!$C$2*$J95*$K95)</f>
        <v>949841832762.98438</v>
      </c>
      <c r="T95">
        <f>IF(ISBLANK(Calculations!T95),"",Calculations!T95)-(SUMIFS(BDEQ!F:F,BDEQ!$AG:$AG,About!$B$2,BDEQ!$AH:$AH,$I95)*BDEQ!$C$2*$J95*$K95)</f>
        <v>943661045819.8645</v>
      </c>
      <c r="U95">
        <f>IF(ISBLANK(Calculations!U95),"",Calculations!U95)-(SUMIFS(BDEQ!G:G,BDEQ!$AG:$AG,About!$B$2,BDEQ!$AH:$AH,$I95)*BDEQ!$C$2*$J95*$K95)</f>
        <v>940168459004.56738</v>
      </c>
      <c r="V95">
        <f>IF(ISBLANK(Calculations!V95),"",Calculations!V95)-(SUMIFS(BDEQ!H:H,BDEQ!$AG:$AG,About!$B$2,BDEQ!$AH:$AH,$I95)*BDEQ!$C$2*$J95*$K95)</f>
        <v>939613730148.69397</v>
      </c>
      <c r="W95">
        <f>IF(ISBLANK(Calculations!W95),"",Calculations!W95)-(SUMIFS(BDEQ!I:I,BDEQ!$AG:$AG,About!$B$2,BDEQ!$AH:$AH,$I95)*BDEQ!$C$2*$J95*$K95)</f>
        <v>940080602198.29395</v>
      </c>
      <c r="X95">
        <f>IF(ISBLANK(Calculations!X95),"",Calculations!X95)-(SUMIFS(BDEQ!J:J,BDEQ!$AG:$AG,About!$B$2,BDEQ!$AH:$AH,$I95)*BDEQ!$C$2*$J95*$K95)</f>
        <v>940648946780.60498</v>
      </c>
      <c r="Y95">
        <f>IF(ISBLANK(Calculations!Y95),"",Calculations!Y95)-(SUMIFS(BDEQ!K:K,BDEQ!$AG:$AG,About!$B$2,BDEQ!$AH:$AH,$I95)*BDEQ!$C$2*$J95*$K95)</f>
        <v>941289743579.22632</v>
      </c>
      <c r="Z95">
        <f>IF(ISBLANK(Calculations!Z95),"",Calculations!Z95)-(SUMIFS(BDEQ!L:L,BDEQ!$AG:$AG,About!$B$2,BDEQ!$AH:$AH,$I95)*BDEQ!$C$2*$J95*$K95)</f>
        <v>942613717465.62769</v>
      </c>
      <c r="AA95">
        <f>IF(ISBLANK(Calculations!AA95),"",Calculations!AA95)-(SUMIFS(BDEQ!M:M,BDEQ!$AG:$AG,About!$B$2,BDEQ!$AH:$AH,$I95)*BDEQ!$C$2*$J95*$K95)</f>
        <v>945255504539.20117</v>
      </c>
      <c r="AB95">
        <f>IF(ISBLANK(Calculations!AB95),"",Calculations!AB95)-(SUMIFS(BDEQ!N:N,BDEQ!$AG:$AG,About!$B$2,BDEQ!$AH:$AH,$I95)*BDEQ!$C$2*$J95*$K95)</f>
        <v>949210873989.75256</v>
      </c>
      <c r="AC95">
        <f>IF(ISBLANK(Calculations!AC95),"",Calculations!AC95)-(SUMIFS(BDEQ!O:O,BDEQ!$AG:$AG,About!$B$2,BDEQ!$AH:$AH,$I95)*BDEQ!$C$2*$J95*$K95)</f>
        <v>953957101549.22449</v>
      </c>
      <c r="AD95">
        <f>IF(ISBLANK(Calculations!AD95),"",Calculations!AD95)-(SUMIFS(BDEQ!P:P,BDEQ!$AG:$AG,About!$B$2,BDEQ!$AH:$AH,$I95)*BDEQ!$C$2*$J95*$K95)</f>
        <v>959230451413.47534</v>
      </c>
      <c r="AE95">
        <f>IF(ISBLANK(Calculations!AE95),"",Calculations!AE95)-(SUMIFS(BDEQ!Q:Q,BDEQ!$AG:$AG,About!$B$2,BDEQ!$AH:$AH,$I95)*BDEQ!$C$2*$J95*$K95)</f>
        <v>964046515185.14404</v>
      </c>
      <c r="AF95">
        <f>IF(ISBLANK(Calculations!AF95),"",Calculations!AF95)-(SUMIFS(BDEQ!R:R,BDEQ!$AG:$AG,About!$B$2,BDEQ!$AH:$AH,$I95)*BDEQ!$C$2*$J95*$K95)</f>
        <v>967029400246.13953</v>
      </c>
      <c r="AG95">
        <f>IF(ISBLANK(Calculations!AG95),"",Calculations!AG95)-(SUMIFS(BDEQ!S:S,BDEQ!$AG:$AG,About!$B$2,BDEQ!$AH:$AH,$I95)*BDEQ!$C$2*$J95*$K95)</f>
        <v>969497584052.90308</v>
      </c>
      <c r="AH95">
        <f>IF(ISBLANK(Calculations!AH95),"",Calculations!AH95)-(SUMIFS(BDEQ!T:T,BDEQ!$AG:$AG,About!$B$2,BDEQ!$AH:$AH,$I95)*BDEQ!$C$2*$J95*$K95)</f>
        <v>971664700551.6217</v>
      </c>
      <c r="AI95">
        <f>IF(ISBLANK(Calculations!AI95),"",Calculations!AI95)-(SUMIFS(BDEQ!U:U,BDEQ!$AG:$AG,About!$B$2,BDEQ!$AH:$AH,$I95)*BDEQ!$C$2*$J95*$K95)</f>
        <v>973540572959.42017</v>
      </c>
      <c r="AJ95">
        <f>IF(ISBLANK(Calculations!AJ95),"",Calculations!AJ95)-(SUMIFS(BDEQ!V:V,BDEQ!$AG:$AG,About!$B$2,BDEQ!$AH:$AH,$I95)*BDEQ!$C$2*$J95*$K95)</f>
        <v>975274441580.40881</v>
      </c>
      <c r="AK95">
        <f>IF(ISBLANK(Calculations!AK95),"",Calculations!AK95)-(SUMIFS(BDEQ!W:W,BDEQ!$AG:$AG,About!$B$2,BDEQ!$AH:$AH,$I95)*BDEQ!$C$2*$J95*$K95)</f>
        <v>973035865868.17749</v>
      </c>
      <c r="AL95">
        <f>IF(ISBLANK(Calculations!AL95),"",Calculations!AL95)-(SUMIFS(BDEQ!X:X,BDEQ!$AG:$AG,About!$B$2,BDEQ!$AH:$AH,$I95)*BDEQ!$C$2*$J95*$K95)</f>
        <v>970982319026.12402</v>
      </c>
      <c r="AM95">
        <f>IF(ISBLANK(Calculations!AM95),"",Calculations!AM95)-(SUMIFS(BDEQ!Y:Y,BDEQ!$AG:$AG,About!$B$2,BDEQ!$AH:$AH,$I95)*BDEQ!$C$2*$J95*$K95)</f>
        <v>969217460518.83374</v>
      </c>
      <c r="AN95">
        <f>IF(ISBLANK(Calculations!AN95),"",Calculations!AN95)-(SUMIFS(BDEQ!Z:Z,BDEQ!$AG:$AG,About!$B$2,BDEQ!$AH:$AH,$I95)*BDEQ!$C$2*$J95*$K95)</f>
        <v>967916419528.20264</v>
      </c>
      <c r="AO95">
        <f>IF(ISBLANK(Calculations!AO95),"",Calculations!AO95)-(SUMIFS(BDEQ!AA:AA,BDEQ!$AG:$AG,About!$B$2,BDEQ!$AH:$AH,$I95)*BDEQ!$C$2*$J95*$K95)</f>
        <v>966888194929.43201</v>
      </c>
      <c r="AP95">
        <f>IF(ISBLANK(Calculations!AP95),"",Calculations!AP95)-(SUMIFS(BDEQ!AB:AB,BDEQ!$AG:$AG,About!$B$2,BDEQ!$AH:$AH,$I95)*BDEQ!$C$2*$J95*$K95)</f>
        <v>966123200013.15161</v>
      </c>
      <c r="AQ95">
        <f>IF(ISBLANK(Calculations!AQ95),"",Calculations!AQ95)-(SUMIFS(BDEQ!AC:AC,BDEQ!$AG:$AG,About!$B$2,BDEQ!$AH:$AH,$I95)*BDEQ!$C$2*$J95*$K95)</f>
        <v>965746967317.24365</v>
      </c>
      <c r="AR95">
        <f>IF(ISBLANK(Calculations!AR95),"",Calculations!AR95)-(SUMIFS(BDEQ!AD:AD,BDEQ!$AG:$AG,About!$B$2,BDEQ!$AH:$AH,$I95)*BDEQ!$C$2*$J95*$K95)</f>
        <v>965485548148.71228</v>
      </c>
      <c r="AS95">
        <f>IF(ISBLANK(Calculations!AS95),"",Calculations!AS95)-(SUMIFS(BDEQ!AE:AE,BDEQ!$AG:$AG,About!$B$2,BDEQ!$AH:$AH,$I95)*BDEQ!$C$2*$J95*$K95)</f>
        <v>965428712216.92102</v>
      </c>
      <c r="AT95">
        <f>IF(ISBLANK(Calculations!AT95),"",Calculations!AT95)-(SUMIFS(BDEQ!AF:AF,BDEQ!$AG:$AG,About!$B$2,BDEQ!$AH:$AH,$I95)*BDEQ!$C$2*$J95*$K95)</f>
        <v>965713354722.07019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0.36846458826549539</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0.36846458826549539</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0.36846458826549539</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0.36846458826549539</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0.36846458826549539</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0.36846458826549539</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0.36846458826549539</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0.36846458826549539</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0.36846458826549539</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0.27843108573869441</v>
      </c>
      <c r="K108">
        <f>IF(ISBLANK(Calculations!K108),"",Calculations!K108)</f>
        <v>0.36846458826549539</v>
      </c>
      <c r="L108" t="str">
        <f>IF(ISBLANK(Calculations!L108),"",Calculations!L108)</f>
        <v>RESIDENTIAL</v>
      </c>
      <c r="M108" t="str">
        <f>IF(ISBLANK(Calculations!M108),"",Calculations!M108)</f>
        <v>appl</v>
      </c>
      <c r="N108" t="str">
        <f>IF(ISBLANK(Calculations!N108),"",Calculations!N108)</f>
        <v>electricity</v>
      </c>
      <c r="O108">
        <f t="shared" si="1"/>
        <v>5119021522600.2842</v>
      </c>
      <c r="P108">
        <f>IF(ISBLANK(Calculations!P108),"",Calculations!P108)-(SUMIFS(BDEQ!B:B,BDEQ!$AG:$AG,About!$B$2,BDEQ!$AH:$AH,$I108)*BDEQ!$C$2*$J108*$K108)</f>
        <v>5119021522600.2842</v>
      </c>
      <c r="Q108">
        <f>IF(ISBLANK(Calculations!Q108),"",Calculations!Q108)-(SUMIFS(BDEQ!C:C,BDEQ!$AG:$AG,About!$B$2,BDEQ!$AH:$AH,$I108)*BDEQ!$C$2*$J108*$K108)</f>
        <v>5119021522600.2842</v>
      </c>
      <c r="R108">
        <f>IF(ISBLANK(Calculations!R108),"",Calculations!R108)-(SUMIFS(BDEQ!D:D,BDEQ!$AG:$AG,About!$B$2,BDEQ!$AH:$AH,$I108)*BDEQ!$C$2*$J108*$K108)</f>
        <v>5083926513243.4961</v>
      </c>
      <c r="S108">
        <f>IF(ISBLANK(Calculations!S108),"",Calculations!S108)-(SUMIFS(BDEQ!E:E,BDEQ!$AG:$AG,About!$B$2,BDEQ!$AH:$AH,$I108)*BDEQ!$C$2*$J108*$K108)</f>
        <v>5048821649487.3145</v>
      </c>
      <c r="T108">
        <f>IF(ISBLANK(Calculations!T108),"",Calculations!T108)-(SUMIFS(BDEQ!F:F,BDEQ!$AG:$AG,About!$B$2,BDEQ!$AH:$AH,$I108)*BDEQ!$C$2*$J108*$K108)</f>
        <v>5015363954166.4268</v>
      </c>
      <c r="U108">
        <f>IF(ISBLANK(Calculations!U108),"",Calculations!U108)-(SUMIFS(BDEQ!G:G,BDEQ!$AG:$AG,About!$B$2,BDEQ!$AH:$AH,$I108)*BDEQ!$C$2*$J108*$K108)</f>
        <v>4985677440972.3809</v>
      </c>
      <c r="V108">
        <f>IF(ISBLANK(Calculations!V108),"",Calculations!V108)-(SUMIFS(BDEQ!H:H,BDEQ!$AG:$AG,About!$B$2,BDEQ!$AH:$AH,$I108)*BDEQ!$C$2*$J108*$K108)</f>
        <v>4961199246926.8779</v>
      </c>
      <c r="W108">
        <f>IF(ISBLANK(Calculations!W108),"",Calculations!W108)-(SUMIFS(BDEQ!I:I,BDEQ!$AG:$AG,About!$B$2,BDEQ!$AH:$AH,$I108)*BDEQ!$C$2*$J108*$K108)</f>
        <v>4942632009999.9961</v>
      </c>
      <c r="X108">
        <f>IF(ISBLANK(Calculations!X108),"",Calculations!X108)-(SUMIFS(BDEQ!J:J,BDEQ!$AG:$AG,About!$B$2,BDEQ!$AH:$AH,$I108)*BDEQ!$C$2*$J108*$K108)</f>
        <v>4929770902317.1514</v>
      </c>
      <c r="Y108">
        <f>IF(ISBLANK(Calculations!Y108),"",Calculations!Y108)-(SUMIFS(BDEQ!K:K,BDEQ!$AG:$AG,About!$B$2,BDEQ!$AH:$AH,$I108)*BDEQ!$C$2*$J108*$K108)</f>
        <v>4921406595178.125</v>
      </c>
      <c r="Z108">
        <f>IF(ISBLANK(Calculations!Z108),"",Calculations!Z108)-(SUMIFS(BDEQ!L:L,BDEQ!$AG:$AG,About!$B$2,BDEQ!$AH:$AH,$I108)*BDEQ!$C$2*$J108*$K108)</f>
        <v>4919059795649.2773</v>
      </c>
      <c r="AA108">
        <f>IF(ISBLANK(Calculations!AA108),"",Calculations!AA108)-(SUMIFS(BDEQ!M:M,BDEQ!$AG:$AG,About!$B$2,BDEQ!$AH:$AH,$I108)*BDEQ!$C$2*$J108*$K108)</f>
        <v>4922656283750.5137</v>
      </c>
      <c r="AB108">
        <f>IF(ISBLANK(Calculations!AB108),"",Calculations!AB108)-(SUMIFS(BDEQ!N:N,BDEQ!$AG:$AG,About!$B$2,BDEQ!$AH:$AH,$I108)*BDEQ!$C$2*$J108*$K108)</f>
        <v>4931469132444.9639</v>
      </c>
      <c r="AC108">
        <f>IF(ISBLANK(Calculations!AC108),"",Calculations!AC108)-(SUMIFS(BDEQ!O:O,BDEQ!$AG:$AG,About!$B$2,BDEQ!$AH:$AH,$I108)*BDEQ!$C$2*$J108*$K108)</f>
        <v>4943883281746.4307</v>
      </c>
      <c r="AD108">
        <f>IF(ISBLANK(Calculations!AD108),"",Calculations!AD108)-(SUMIFS(BDEQ!P:P,BDEQ!$AG:$AG,About!$B$2,BDEQ!$AH:$AH,$I108)*BDEQ!$C$2*$J108*$K108)</f>
        <v>4960676278513.8096</v>
      </c>
      <c r="AE108">
        <f>IF(ISBLANK(Calculations!AE108),"",Calculations!AE108)-(SUMIFS(BDEQ!Q:Q,BDEQ!$AG:$AG,About!$B$2,BDEQ!$AH:$AH,$I108)*BDEQ!$C$2*$J108*$K108)</f>
        <v>4981594590041.8115</v>
      </c>
      <c r="AF108">
        <f>IF(ISBLANK(Calculations!AF108),"",Calculations!AF108)-(SUMIFS(BDEQ!R:R,BDEQ!$AG:$AG,About!$B$2,BDEQ!$AH:$AH,$I108)*BDEQ!$C$2*$J108*$K108)</f>
        <v>5004856517196.0713</v>
      </c>
      <c r="AG108">
        <f>IF(ISBLANK(Calculations!AG108),"",Calculations!AG108)-(SUMIFS(BDEQ!S:S,BDEQ!$AG:$AG,About!$B$2,BDEQ!$AH:$AH,$I108)*BDEQ!$C$2*$J108*$K108)</f>
        <v>5029657974745.3408</v>
      </c>
      <c r="AH108">
        <f>IF(ISBLANK(Calculations!AH108),"",Calculations!AH108)-(SUMIFS(BDEQ!T:T,BDEQ!$AG:$AG,About!$B$2,BDEQ!$AH:$AH,$I108)*BDEQ!$C$2*$J108*$K108)</f>
        <v>5055580530044.0791</v>
      </c>
      <c r="AI108">
        <f>IF(ISBLANK(Calculations!AI108),"",Calculations!AI108)-(SUMIFS(BDEQ!U:U,BDEQ!$AG:$AG,About!$B$2,BDEQ!$AH:$AH,$I108)*BDEQ!$C$2*$J108*$K108)</f>
        <v>5081750746697.3721</v>
      </c>
      <c r="AJ108">
        <f>IF(ISBLANK(Calculations!AJ108),"",Calculations!AJ108)-(SUMIFS(BDEQ!V:V,BDEQ!$AG:$AG,About!$B$2,BDEQ!$AH:$AH,$I108)*BDEQ!$C$2*$J108*$K108)</f>
        <v>5108405887677.2969</v>
      </c>
      <c r="AK108">
        <f>IF(ISBLANK(Calculations!AK108),"",Calculations!AK108)-(SUMIFS(BDEQ!W:W,BDEQ!$AG:$AG,About!$B$2,BDEQ!$AH:$AH,$I108)*BDEQ!$C$2*$J108*$K108)</f>
        <v>5114194311392.4805</v>
      </c>
      <c r="AL108">
        <f>IF(ISBLANK(Calculations!AL108),"",Calculations!AL108)-(SUMIFS(BDEQ!X:X,BDEQ!$AG:$AG,About!$B$2,BDEQ!$AH:$AH,$I108)*BDEQ!$C$2*$J108*$K108)</f>
        <v>5119955144507.2041</v>
      </c>
      <c r="AM108">
        <f>IF(ISBLANK(Calculations!AM108),"",Calculations!AM108)-(SUMIFS(BDEQ!Y:Y,BDEQ!$AG:$AG,About!$B$2,BDEQ!$AH:$AH,$I108)*BDEQ!$C$2*$J108*$K108)</f>
        <v>5125723072411.4189</v>
      </c>
      <c r="AN108">
        <f>IF(ISBLANK(Calculations!AN108),"",Calculations!AN108)-(SUMIFS(BDEQ!Z:Z,BDEQ!$AG:$AG,About!$B$2,BDEQ!$AH:$AH,$I108)*BDEQ!$C$2*$J108*$K108)</f>
        <v>5132078793854.2354</v>
      </c>
      <c r="AO108">
        <f>IF(ISBLANK(Calculations!AO108),"",Calculations!AO108)-(SUMIFS(BDEQ!AA:AA,BDEQ!$AG:$AG,About!$B$2,BDEQ!$AH:$AH,$I108)*BDEQ!$C$2*$J108*$K108)</f>
        <v>5138089458086.5078</v>
      </c>
      <c r="AP108">
        <f>IF(ISBLANK(Calculations!AP108),"",Calculations!AP108)-(SUMIFS(BDEQ!AB:AB,BDEQ!$AG:$AG,About!$B$2,BDEQ!$AH:$AH,$I108)*BDEQ!$C$2*$J108*$K108)</f>
        <v>5143922946816.0537</v>
      </c>
      <c r="AQ108">
        <f>IF(ISBLANK(Calculations!AQ108),"",Calculations!AQ108)-(SUMIFS(BDEQ!AC:AC,BDEQ!$AG:$AG,About!$B$2,BDEQ!$AH:$AH,$I108)*BDEQ!$C$2*$J108*$K108)</f>
        <v>5150555857867.9229</v>
      </c>
      <c r="AR108">
        <f>IF(ISBLANK(Calculations!AR108),"",Calculations!AR108)-(SUMIFS(BDEQ!AD:AD,BDEQ!$AG:$AG,About!$B$2,BDEQ!$AH:$AH,$I108)*BDEQ!$C$2*$J108*$K108)</f>
        <v>5156890582287.7051</v>
      </c>
      <c r="AS108">
        <f>IF(ISBLANK(Calculations!AS108),"",Calculations!AS108)-(SUMIFS(BDEQ!AE:AE,BDEQ!$AG:$AG,About!$B$2,BDEQ!$AH:$AH,$I108)*BDEQ!$C$2*$J108*$K108)</f>
        <v>5163577226644.9141</v>
      </c>
      <c r="AT108">
        <f>IF(ISBLANK(Calculations!AT108),"",Calculations!AT108)-(SUMIFS(BDEQ!AF:AF,BDEQ!$AG:$AG,About!$B$2,BDEQ!$AH:$AH,$I108)*BDEQ!$C$2*$J108*$K108)</f>
        <v>5171413121213.0215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0.36846458826549539</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0.27703301270919406</v>
      </c>
      <c r="K110">
        <f>IF(ISBLANK(Calculations!K110),"",Calculations!K110)</f>
        <v>0.36846458826549539</v>
      </c>
      <c r="L110" t="str">
        <f>IF(ISBLANK(Calculations!L110),"",Calculations!L110)</f>
        <v>RESIDENTIAL</v>
      </c>
      <c r="M110" t="str">
        <f>IF(ISBLANK(Calculations!M110),"",Calculations!M110)</f>
        <v>appl</v>
      </c>
      <c r="N110" t="str">
        <f>IF(ISBLANK(Calculations!N110),"",Calculations!N110)</f>
        <v>natural gas</v>
      </c>
      <c r="O110">
        <f t="shared" si="1"/>
        <v>6741053424957.2236</v>
      </c>
      <c r="P110">
        <f>IF(ISBLANK(Calculations!P110),"",Calculations!P110)</f>
        <v>6741053424957.2236</v>
      </c>
      <c r="Q110">
        <f>IF(ISBLANK(Calculations!Q110),"",Calculations!Q110)</f>
        <v>6741053424957.2236</v>
      </c>
      <c r="R110">
        <f>IF(ISBLANK(Calculations!R110),"",Calculations!R110)</f>
        <v>6745874123115.9238</v>
      </c>
      <c r="S110">
        <f>IF(ISBLANK(Calculations!S110),"",Calculations!S110)</f>
        <v>6752314284556.4561</v>
      </c>
      <c r="T110">
        <f>IF(ISBLANK(Calculations!T110),"",Calculations!T110)</f>
        <v>6761674074559.7871</v>
      </c>
      <c r="U110">
        <f>IF(ISBLANK(Calculations!U110),"",Calculations!U110)</f>
        <v>6775390786171.0859</v>
      </c>
      <c r="V110">
        <f>IF(ISBLANK(Calculations!V110),"",Calculations!V110)</f>
        <v>6795162777932.1992</v>
      </c>
      <c r="W110">
        <f>IF(ISBLANK(Calculations!W110),"",Calculations!W110)</f>
        <v>6820120851642.166</v>
      </c>
      <c r="X110">
        <f>IF(ISBLANK(Calculations!X110),"",Calculations!X110)</f>
        <v>6848333729873.9043</v>
      </c>
      <c r="Y110">
        <f>IF(ISBLANK(Calculations!Y110),"",Calculations!Y110)</f>
        <v>6877738996329.4189</v>
      </c>
      <c r="Z110">
        <f>IF(ISBLANK(Calculations!Z110),"",Calculations!Z110)</f>
        <v>6909265694078.3418</v>
      </c>
      <c r="AA110">
        <f>IF(ISBLANK(Calculations!AA110),"",Calculations!AA110)</f>
        <v>6942678882090.4854</v>
      </c>
      <c r="AB110">
        <f>IF(ISBLANK(Calculations!AB110),"",Calculations!AB110)</f>
        <v>6976239501152.5654</v>
      </c>
      <c r="AC110">
        <f>IF(ISBLANK(Calculations!AC110),"",Calculations!AC110)</f>
        <v>7009463866219.9355</v>
      </c>
      <c r="AD110">
        <f>IF(ISBLANK(Calculations!AD110),"",Calculations!AD110)</f>
        <v>7044202265358.1602</v>
      </c>
      <c r="AE110">
        <f>IF(ISBLANK(Calculations!AE110),"",Calculations!AE110)</f>
        <v>7080687136010.292</v>
      </c>
      <c r="AF110">
        <f>IF(ISBLANK(Calculations!AF110),"",Calculations!AF110)</f>
        <v>7118456205737.7285</v>
      </c>
      <c r="AG110">
        <f>IF(ISBLANK(Calculations!AG110),"",Calculations!AG110)</f>
        <v>7156387603076.7676</v>
      </c>
      <c r="AH110">
        <f>IF(ISBLANK(Calculations!AH110),"",Calculations!AH110)</f>
        <v>7194516893171.2734</v>
      </c>
      <c r="AI110">
        <f>IF(ISBLANK(Calculations!AI110),"",Calculations!AI110)</f>
        <v>7232597070491.8428</v>
      </c>
      <c r="AJ110">
        <f>IF(ISBLANK(Calculations!AJ110),"",Calculations!AJ110)</f>
        <v>7270511670360.6123</v>
      </c>
      <c r="AK110">
        <f>IF(ISBLANK(Calculations!AK110),"",Calculations!AK110)</f>
        <v>7277213757898.2061</v>
      </c>
      <c r="AL110">
        <f>IF(ISBLANK(Calculations!AL110),"",Calculations!AL110)</f>
        <v>7283829275971.834</v>
      </c>
      <c r="AM110">
        <f>IF(ISBLANK(Calculations!AM110),"",Calculations!AM110)</f>
        <v>7290561070698.79</v>
      </c>
      <c r="AN110">
        <f>IF(ISBLANK(Calculations!AN110),"",Calculations!AN110)</f>
        <v>7297567530379.7002</v>
      </c>
      <c r="AO110">
        <f>IF(ISBLANK(Calculations!AO110),"",Calculations!AO110)</f>
        <v>7304935933992.6279</v>
      </c>
      <c r="AP110">
        <f>IF(ISBLANK(Calculations!AP110),"",Calculations!AP110)</f>
        <v>7312676877559.7842</v>
      </c>
      <c r="AQ110">
        <f>IF(ISBLANK(Calculations!AQ110),"",Calculations!AQ110)</f>
        <v>7320874704305.959</v>
      </c>
      <c r="AR110">
        <f>IF(ISBLANK(Calculations!AR110),"",Calculations!AR110)</f>
        <v>7329486077008.1895</v>
      </c>
      <c r="AS110">
        <f>IF(ISBLANK(Calculations!AS110),"",Calculations!AS110)</f>
        <v>7338552758596.3086</v>
      </c>
      <c r="AT110">
        <f>IF(ISBLANK(Calculations!AT110),"",Calculations!AT110)</f>
        <v>7348085102928.457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3.2070862090540233E-3</v>
      </c>
      <c r="K111">
        <f>IF(ISBLANK(Calculations!K111),"",Calculations!K111)</f>
        <v>0.36846458826549539</v>
      </c>
      <c r="L111" t="str">
        <f>IF(ISBLANK(Calculations!L111),"",Calculations!L111)</f>
        <v>RESIDENTIAL</v>
      </c>
      <c r="M111" t="str">
        <f>IF(ISBLANK(Calculations!M111),"",Calculations!M111)</f>
        <v>appl</v>
      </c>
      <c r="N111" t="str">
        <f>IF(ISBLANK(Calculations!N111),"",Calculations!N111)</f>
        <v>petroleum diesel</v>
      </c>
      <c r="O111">
        <f t="shared" si="1"/>
        <v>991444369.92332184</v>
      </c>
      <c r="P111">
        <f>IF(ISBLANK(Calculations!P111),"",Calculations!P111)</f>
        <v>991444369.92332184</v>
      </c>
      <c r="Q111">
        <f>IF(ISBLANK(Calculations!Q111),"",Calculations!Q111)</f>
        <v>991444369.92332184</v>
      </c>
      <c r="R111">
        <f>IF(ISBLANK(Calculations!R111),"",Calculations!R111)</f>
        <v>950395118.28336275</v>
      </c>
      <c r="S111">
        <f>IF(ISBLANK(Calculations!S111),"",Calculations!S111)</f>
        <v>900038930.86354423</v>
      </c>
      <c r="T111">
        <f>IF(ISBLANK(Calculations!T111),"",Calculations!T111)</f>
        <v>845018493.90959251</v>
      </c>
      <c r="U111">
        <f>IF(ISBLANK(Calculations!U111),"",Calculations!U111)</f>
        <v>790154282.6721977</v>
      </c>
      <c r="V111">
        <f>IF(ISBLANK(Calculations!V111),"",Calculations!V111)</f>
        <v>739799980.7852248</v>
      </c>
      <c r="W111">
        <f>IF(ISBLANK(Calculations!W111),"",Calculations!W111)</f>
        <v>696853650.04480505</v>
      </c>
      <c r="X111">
        <f>IF(ISBLANK(Calculations!X111),"",Calculations!X111)</f>
        <v>662736952.46810246</v>
      </c>
      <c r="Y111">
        <f>IF(ISBLANK(Calculations!Y111),"",Calculations!Y111)</f>
        <v>637531523.24922013</v>
      </c>
      <c r="Z111">
        <f>IF(ISBLANK(Calculations!Z111),"",Calculations!Z111)</f>
        <v>620584646.13199186</v>
      </c>
      <c r="AA111">
        <f>IF(ISBLANK(Calculations!AA111),"",Calculations!AA111)</f>
        <v>610453553.71718633</v>
      </c>
      <c r="AB111">
        <f>IF(ISBLANK(Calculations!AB111),"",Calculations!AB111)</f>
        <v>605282544.35347271</v>
      </c>
      <c r="AC111">
        <f>IF(ISBLANK(Calculations!AC111),"",Calculations!AC111)</f>
        <v>603425297.50068879</v>
      </c>
      <c r="AD111">
        <f>IF(ISBLANK(Calculations!AD111),"",Calculations!AD111)</f>
        <v>603789712.22222579</v>
      </c>
      <c r="AE111">
        <f>IF(ISBLANK(Calculations!AE111),"",Calculations!AE111)</f>
        <v>605495782.86684716</v>
      </c>
      <c r="AF111">
        <f>IF(ISBLANK(Calculations!AF111),"",Calculations!AF111)</f>
        <v>607926561.22676265</v>
      </c>
      <c r="AG111">
        <f>IF(ISBLANK(Calculations!AG111),"",Calculations!AG111)</f>
        <v>610651924.34913838</v>
      </c>
      <c r="AH111">
        <f>IF(ISBLANK(Calculations!AH111),"",Calculations!AH111)</f>
        <v>613515806.39909935</v>
      </c>
      <c r="AI111">
        <f>IF(ISBLANK(Calculations!AI111),"",Calculations!AI111)</f>
        <v>616424360.55161726</v>
      </c>
      <c r="AJ111">
        <f>IF(ISBLANK(Calculations!AJ111),"",Calculations!AJ111)</f>
        <v>619334063.00383413</v>
      </c>
      <c r="AK111">
        <f>IF(ISBLANK(Calculations!AK111),"",Calculations!AK111)</f>
        <v>619803218.49319279</v>
      </c>
      <c r="AL111">
        <f>IF(ISBLANK(Calculations!AL111),"",Calculations!AL111)</f>
        <v>620277891.76343048</v>
      </c>
      <c r="AM111">
        <f>IF(ISBLANK(Calculations!AM111),"",Calculations!AM111)</f>
        <v>620775999.47552669</v>
      </c>
      <c r="AN111">
        <f>IF(ISBLANK(Calculations!AN111),"",Calculations!AN111)</f>
        <v>621311566.24974644</v>
      </c>
      <c r="AO111">
        <f>IF(ISBLANK(Calculations!AO111),"",Calculations!AO111)</f>
        <v>621892171.20845687</v>
      </c>
      <c r="AP111">
        <f>IF(ISBLANK(Calculations!AP111),"",Calculations!AP111)</f>
        <v>622514243.39752722</v>
      </c>
      <c r="AQ111">
        <f>IF(ISBLANK(Calculations!AQ111),"",Calculations!AQ111)</f>
        <v>623182903.21591222</v>
      </c>
      <c r="AR111">
        <f>IF(ISBLANK(Calculations!AR111),"",Calculations!AR111)</f>
        <v>623892745.55812299</v>
      </c>
      <c r="AS111">
        <f>IF(ISBLANK(Calculations!AS111),"",Calculations!AS111)</f>
        <v>624644917.56800163</v>
      </c>
      <c r="AT111">
        <f>IF(ISBLANK(Calculations!AT111),"",Calculations!AT111)</f>
        <v>625440490.93825901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0.36846458826549539</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0.36846458826549539</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0.36846458826549539</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0.36846458826549539</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0.13125896881215215</v>
      </c>
      <c r="K116">
        <f>IF(ISBLANK(Calculations!K116),"",Calculations!K116)</f>
        <v>0.36846458826549539</v>
      </c>
      <c r="L116" t="str">
        <f>IF(ISBLANK(Calculations!L116),"",Calculations!L116)</f>
        <v>RESIDENTIAL</v>
      </c>
      <c r="M116" t="str">
        <f>IF(ISBLANK(Calculations!M116),"",Calculations!M116)</f>
        <v>appl</v>
      </c>
      <c r="N116" t="str">
        <f>IF(ISBLANK(Calculations!N116),"",Calculations!N116)</f>
        <v>LPG propane or butane</v>
      </c>
      <c r="O116">
        <f t="shared" si="1"/>
        <v>993450714498.10486</v>
      </c>
      <c r="P116">
        <f>IF(ISBLANK(Calculations!P116),"",Calculations!P116)</f>
        <v>993450714498.10486</v>
      </c>
      <c r="Q116">
        <f>IF(ISBLANK(Calculations!Q116),"",Calculations!Q116)</f>
        <v>993450714498.10486</v>
      </c>
      <c r="R116">
        <f>IF(ISBLANK(Calculations!R116),"",Calculations!R116)</f>
        <v>975943273055.70679</v>
      </c>
      <c r="S116">
        <f>IF(ISBLANK(Calculations!S116),"",Calculations!S116)</f>
        <v>962835155108.9176</v>
      </c>
      <c r="T116">
        <f>IF(ISBLANK(Calculations!T116),"",Calculations!T116)</f>
        <v>953538370112.60266</v>
      </c>
      <c r="U116">
        <f>IF(ISBLANK(Calculations!U116),"",Calculations!U116)</f>
        <v>947456242965.64734</v>
      </c>
      <c r="V116">
        <f>IF(ISBLANK(Calculations!V116),"",Calculations!V116)</f>
        <v>944166493343.32703</v>
      </c>
      <c r="W116">
        <f>IF(ISBLANK(Calculations!W116),"",Calculations!W116)</f>
        <v>943039835668.52686</v>
      </c>
      <c r="X116">
        <f>IF(ISBLANK(Calculations!X116),"",Calculations!X116)</f>
        <v>943452974040.8252</v>
      </c>
      <c r="Y116">
        <f>IF(ISBLANK(Calculations!Y116),"",Calculations!Y116)</f>
        <v>944840780647.92957</v>
      </c>
      <c r="Z116">
        <f>IF(ISBLANK(Calculations!Z116),"",Calculations!Z116)</f>
        <v>947146874560.57129</v>
      </c>
      <c r="AA116">
        <f>IF(ISBLANK(Calculations!AA116),"",Calculations!AA116)</f>
        <v>950161174566.49512</v>
      </c>
      <c r="AB116">
        <f>IF(ISBLANK(Calculations!AB116),"",Calculations!AB116)</f>
        <v>953488914276.75854</v>
      </c>
      <c r="AC116">
        <f>IF(ISBLANK(Calculations!AC116),"",Calculations!AC116)</f>
        <v>956911895205.94617</v>
      </c>
      <c r="AD116">
        <f>IF(ISBLANK(Calculations!AD116),"",Calculations!AD116)</f>
        <v>960584162733.20422</v>
      </c>
      <c r="AE116">
        <f>IF(ISBLANK(Calculations!AE116),"",Calculations!AE116)</f>
        <v>964486436177.09778</v>
      </c>
      <c r="AF116">
        <f>IF(ISBLANK(Calculations!AF116),"",Calculations!AF116)</f>
        <v>968564575320.39368</v>
      </c>
      <c r="AG116">
        <f>IF(ISBLANK(Calculations!AG116),"",Calculations!AG116)</f>
        <v>972660723543.03577</v>
      </c>
      <c r="AH116">
        <f>IF(ISBLANK(Calculations!AH116),"",Calculations!AH116)</f>
        <v>976793378385.80444</v>
      </c>
      <c r="AI116">
        <f>IF(ISBLANK(Calculations!AI116),"",Calculations!AI116)</f>
        <v>980936059482.7428</v>
      </c>
      <c r="AJ116">
        <f>IF(ISBLANK(Calculations!AJ116),"",Calculations!AJ116)</f>
        <v>985076093081.89331</v>
      </c>
      <c r="AK116">
        <f>IF(ISBLANK(Calculations!AK116),"",Calculations!AK116)</f>
        <v>986279380197.25781</v>
      </c>
      <c r="AL116">
        <f>IF(ISBLANK(Calculations!AL116),"",Calculations!AL116)</f>
        <v>987450369757.88794</v>
      </c>
      <c r="AM116">
        <f>IF(ISBLANK(Calculations!AM116),"",Calculations!AM116)</f>
        <v>988612474131.15454</v>
      </c>
      <c r="AN116">
        <f>IF(ISBLANK(Calculations!AN116),"",Calculations!AN116)</f>
        <v>989785042391.46118</v>
      </c>
      <c r="AO116">
        <f>IF(ISBLANK(Calculations!AO116),"",Calculations!AO116)</f>
        <v>990979901079.11475</v>
      </c>
      <c r="AP116">
        <f>IF(ISBLANK(Calculations!AP116),"",Calculations!AP116)</f>
        <v>992200150647.38708</v>
      </c>
      <c r="AQ116">
        <f>IF(ISBLANK(Calculations!AQ116),"",Calculations!AQ116)</f>
        <v>993455308619.78552</v>
      </c>
      <c r="AR116">
        <f>IF(ISBLANK(Calculations!AR116),"",Calculations!AR116)</f>
        <v>994743292284.76819</v>
      </c>
      <c r="AS116">
        <f>IF(ISBLANK(Calculations!AS116),"",Calculations!AS116)</f>
        <v>996070410736.33691</v>
      </c>
      <c r="AT116">
        <f>IF(ISBLANK(Calculations!AT116),"",Calculations!AT116)</f>
        <v>997440586424.64319</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0.36846458826549539</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0.43967354613293474</v>
      </c>
      <c r="K121">
        <f>IF(ISBLANK(Calculations!K121),"",Calculations!K121)</f>
        <v>0.36846458826549539</v>
      </c>
      <c r="L121" t="str">
        <f>IF(ISBLANK(Calculations!L121),"",Calculations!L121)</f>
        <v>RESIDENTIAL</v>
      </c>
      <c r="M121" t="str">
        <f>IF(ISBLANK(Calculations!M121),"",Calculations!M121)</f>
        <v>other</v>
      </c>
      <c r="N121" t="str">
        <f>IF(ISBLANK(Calculations!N121),"",Calculations!N121)</f>
        <v>electricity</v>
      </c>
      <c r="O121">
        <f t="shared" si="1"/>
        <v>8083502384804.6396</v>
      </c>
      <c r="P121">
        <f>IF(ISBLANK(Calculations!P121),"",Calculations!P121)-(SUMIFS(BDEQ!B:B,BDEQ!$AG:$AG,About!$B$2,BDEQ!$AH:$AH,$I121)*BDEQ!$C$2*$J121*$K121)</f>
        <v>8083502384804.6396</v>
      </c>
      <c r="Q121">
        <f>IF(ISBLANK(Calculations!Q121),"",Calculations!Q121)-(SUMIFS(BDEQ!C:C,BDEQ!$AG:$AG,About!$B$2,BDEQ!$AH:$AH,$I121)*BDEQ!$C$2*$J121*$K121)</f>
        <v>8083502384804.6396</v>
      </c>
      <c r="R121">
        <f>IF(ISBLANK(Calculations!R121),"",Calculations!R121)-(SUMIFS(BDEQ!D:D,BDEQ!$AG:$AG,About!$B$2,BDEQ!$AH:$AH,$I121)*BDEQ!$C$2*$J121*$K121)</f>
        <v>8146929409125.6328</v>
      </c>
      <c r="S121">
        <f>IF(ISBLANK(Calculations!S121),"",Calculations!S121)-(SUMIFS(BDEQ!E:E,BDEQ!$AG:$AG,About!$B$2,BDEQ!$AH:$AH,$I121)*BDEQ!$C$2*$J121*$K121)</f>
        <v>8212955425549.0039</v>
      </c>
      <c r="T121">
        <f>IF(ISBLANK(Calculations!T121),"",Calculations!T121)-(SUMIFS(BDEQ!F:F,BDEQ!$AG:$AG,About!$B$2,BDEQ!$AH:$AH,$I121)*BDEQ!$C$2*$J121*$K121)</f>
        <v>8286439716583.4004</v>
      </c>
      <c r="U121">
        <f>IF(ISBLANK(Calculations!U121),"",Calculations!U121)-(SUMIFS(BDEQ!G:G,BDEQ!$AG:$AG,About!$B$2,BDEQ!$AH:$AH,$I121)*BDEQ!$C$2*$J121*$K121)</f>
        <v>8365444595115.8408</v>
      </c>
      <c r="V121">
        <f>IF(ISBLANK(Calculations!V121),"",Calculations!V121)-(SUMIFS(BDEQ!H:H,BDEQ!$AG:$AG,About!$B$2,BDEQ!$AH:$AH,$I121)*BDEQ!$C$2*$J121*$K121)</f>
        <v>8439761443667.7891</v>
      </c>
      <c r="W121">
        <f>IF(ISBLANK(Calculations!W121),"",Calculations!W121)-(SUMIFS(BDEQ!I:I,BDEQ!$AG:$AG,About!$B$2,BDEQ!$AH:$AH,$I121)*BDEQ!$C$2*$J121*$K121)</f>
        <v>8516905996116.4229</v>
      </c>
      <c r="X121">
        <f>IF(ISBLANK(Calculations!X121),"",Calculations!X121)-(SUMIFS(BDEQ!J:J,BDEQ!$AG:$AG,About!$B$2,BDEQ!$AH:$AH,$I121)*BDEQ!$C$2*$J121*$K121)</f>
        <v>8601976816374.9727</v>
      </c>
      <c r="Y121">
        <f>IF(ISBLANK(Calculations!Y121),"",Calculations!Y121)-(SUMIFS(BDEQ!K:K,BDEQ!$AG:$AG,About!$B$2,BDEQ!$AH:$AH,$I121)*BDEQ!$C$2*$J121*$K121)</f>
        <v>8681227665041.7246</v>
      </c>
      <c r="Z121">
        <f>IF(ISBLANK(Calculations!Z121),"",Calculations!Z121)-(SUMIFS(BDEQ!L:L,BDEQ!$AG:$AG,About!$B$2,BDEQ!$AH:$AH,$I121)*BDEQ!$C$2*$J121*$K121)</f>
        <v>8757298832263.959</v>
      </c>
      <c r="AA121">
        <f>IF(ISBLANK(Calculations!AA121),"",Calculations!AA121)-(SUMIFS(BDEQ!M:M,BDEQ!$AG:$AG,About!$B$2,BDEQ!$AH:$AH,$I121)*BDEQ!$C$2*$J121*$K121)</f>
        <v>8830695191299.0469</v>
      </c>
      <c r="AB121">
        <f>IF(ISBLANK(Calculations!AB121),"",Calculations!AB121)-(SUMIFS(BDEQ!N:N,BDEQ!$AG:$AG,About!$B$2,BDEQ!$AH:$AH,$I121)*BDEQ!$C$2*$J121*$K121)</f>
        <v>8901582210095.8555</v>
      </c>
      <c r="AC121">
        <f>IF(ISBLANK(Calculations!AC121),"",Calculations!AC121)-(SUMIFS(BDEQ!O:O,BDEQ!$AG:$AG,About!$B$2,BDEQ!$AH:$AH,$I121)*BDEQ!$C$2*$J121*$K121)</f>
        <v>8980116241985.291</v>
      </c>
      <c r="AD121">
        <f>IF(ISBLANK(Calculations!AD121),"",Calculations!AD121)-(SUMIFS(BDEQ!P:P,BDEQ!$AG:$AG,About!$B$2,BDEQ!$AH:$AH,$I121)*BDEQ!$C$2*$J121*$K121)</f>
        <v>9070836056409.5977</v>
      </c>
      <c r="AE121">
        <f>IF(ISBLANK(Calculations!AE121),"",Calculations!AE121)-(SUMIFS(BDEQ!Q:Q,BDEQ!$AG:$AG,About!$B$2,BDEQ!$AH:$AH,$I121)*BDEQ!$C$2*$J121*$K121)</f>
        <v>9171423208153.1387</v>
      </c>
      <c r="AF121">
        <f>IF(ISBLANK(Calculations!AF121),"",Calculations!AF121)-(SUMIFS(BDEQ!R:R,BDEQ!$AG:$AG,About!$B$2,BDEQ!$AH:$AH,$I121)*BDEQ!$C$2*$J121*$K121)</f>
        <v>9271507562305.9551</v>
      </c>
      <c r="AG121">
        <f>IF(ISBLANK(Calculations!AG121),"",Calculations!AG121)-(SUMIFS(BDEQ!S:S,BDEQ!$AG:$AG,About!$B$2,BDEQ!$AH:$AH,$I121)*BDEQ!$C$2*$J121*$K121)</f>
        <v>9368378562488.9434</v>
      </c>
      <c r="AH121">
        <f>IF(ISBLANK(Calculations!AH121),"",Calculations!AH121)-(SUMIFS(BDEQ!T:T,BDEQ!$AG:$AG,About!$B$2,BDEQ!$AH:$AH,$I121)*BDEQ!$C$2*$J121*$K121)</f>
        <v>9468257288140.291</v>
      </c>
      <c r="AI121">
        <f>IF(ISBLANK(Calculations!AI121),"",Calculations!AI121)-(SUMIFS(BDEQ!U:U,BDEQ!$AG:$AG,About!$B$2,BDEQ!$AH:$AH,$I121)*BDEQ!$C$2*$J121*$K121)</f>
        <v>9562778467953.7715</v>
      </c>
      <c r="AJ121">
        <f>IF(ISBLANK(Calculations!AJ121),"",Calculations!AJ121)-(SUMIFS(BDEQ!V:V,BDEQ!$AG:$AG,About!$B$2,BDEQ!$AH:$AH,$I121)*BDEQ!$C$2*$J121*$K121)</f>
        <v>9651327062173.8613</v>
      </c>
      <c r="AK121">
        <f>IF(ISBLANK(Calculations!AK121),"",Calculations!AK121)-(SUMIFS(BDEQ!W:W,BDEQ!$AG:$AG,About!$B$2,BDEQ!$AH:$AH,$I121)*BDEQ!$C$2*$J121*$K121)</f>
        <v>9720009991870.3105</v>
      </c>
      <c r="AL121">
        <f>IF(ISBLANK(Calculations!AL121),"",Calculations!AL121)-(SUMIFS(BDEQ!X:X,BDEQ!$AG:$AG,About!$B$2,BDEQ!$AH:$AH,$I121)*BDEQ!$C$2*$J121*$K121)</f>
        <v>9789051486127.0938</v>
      </c>
      <c r="AM121">
        <f>IF(ISBLANK(Calculations!AM121),"",Calculations!AM121)-(SUMIFS(BDEQ!Y:Y,BDEQ!$AG:$AG,About!$B$2,BDEQ!$AH:$AH,$I121)*BDEQ!$C$2*$J121*$K121)</f>
        <v>9860656460845.4023</v>
      </c>
      <c r="AN121">
        <f>IF(ISBLANK(Calculations!AN121),"",Calculations!AN121)-(SUMIFS(BDEQ!Z:Z,BDEQ!$AG:$AG,About!$B$2,BDEQ!$AH:$AH,$I121)*BDEQ!$C$2*$J121*$K121)</f>
        <v>9932666986181.0684</v>
      </c>
      <c r="AO121">
        <f>IF(ISBLANK(Calculations!AO121),"",Calculations!AO121)-(SUMIFS(BDEQ!AA:AA,BDEQ!$AG:$AG,About!$B$2,BDEQ!$AH:$AH,$I121)*BDEQ!$C$2*$J121*$K121)</f>
        <v>10002970571004.586</v>
      </c>
      <c r="AP121">
        <f>IF(ISBLANK(Calculations!AP121),"",Calculations!AP121)-(SUMIFS(BDEQ!AB:AB,BDEQ!$AG:$AG,About!$B$2,BDEQ!$AH:$AH,$I121)*BDEQ!$C$2*$J121*$K121)</f>
        <v>10063684295098.664</v>
      </c>
      <c r="AQ121">
        <f>IF(ISBLANK(Calculations!AQ121),"",Calculations!AQ121)-(SUMIFS(BDEQ!AC:AC,BDEQ!$AG:$AG,About!$B$2,BDEQ!$AH:$AH,$I121)*BDEQ!$C$2*$J121*$K121)</f>
        <v>10115591036325.719</v>
      </c>
      <c r="AR121">
        <f>IF(ISBLANK(Calculations!AR121),"",Calculations!AR121)-(SUMIFS(BDEQ!AD:AD,BDEQ!$AG:$AG,About!$B$2,BDEQ!$AH:$AH,$I121)*BDEQ!$C$2*$J121*$K121)</f>
        <v>10164029182434.738</v>
      </c>
      <c r="AS121">
        <f>IF(ISBLANK(Calculations!AS121),"",Calculations!AS121)-(SUMIFS(BDEQ!AE:AE,BDEQ!$AG:$AG,About!$B$2,BDEQ!$AH:$AH,$I121)*BDEQ!$C$2*$J121*$K121)</f>
        <v>10215969590176.869</v>
      </c>
      <c r="AT121">
        <f>IF(ISBLANK(Calculations!AT121),"",Calculations!AT121)-(SUMIFS(BDEQ!AF:AF,BDEQ!$AG:$AG,About!$B$2,BDEQ!$AH:$AH,$I121)*BDEQ!$C$2*$J121*$K121)</f>
        <v>10273839019870.582</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0.36846458826549539</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0.36846458826549539</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0.36846458826549539</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0.36846458826549539</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0.36846458826549539</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0.36846458826549539</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0.36846458826549539</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0.36846458826549539</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0.36846458826549539</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3.3352381551856929E-2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1380955358154.6362</v>
      </c>
      <c r="P134">
        <f>IF(ISBLANK(Calculations!P134),"",Calculations!P134)</f>
        <v>1380955358154.6362</v>
      </c>
      <c r="Q134">
        <f>IF(ISBLANK(Calculations!Q134),"",Calculations!Q134)</f>
        <v>1380955358154.6362</v>
      </c>
      <c r="R134">
        <f>IF(ISBLANK(Calculations!R134),"",Calculations!R134)</f>
        <v>1381105002827.051</v>
      </c>
      <c r="S134">
        <f>IF(ISBLANK(Calculations!S134),"",Calculations!S134)</f>
        <v>1380959824757.2532</v>
      </c>
      <c r="T134">
        <f>IF(ISBLANK(Calculations!T134),"",Calculations!T134)</f>
        <v>1380601290370.8657</v>
      </c>
      <c r="U134">
        <f>IF(ISBLANK(Calculations!U134),"",Calculations!U134)</f>
        <v>1380179740904.3333</v>
      </c>
      <c r="V134">
        <f>IF(ISBLANK(Calculations!V134),"",Calculations!V134)</f>
        <v>1380192121989.1357</v>
      </c>
      <c r="W134">
        <f>IF(ISBLANK(Calculations!W134),"",Calculations!W134)</f>
        <v>1380532052365.5864</v>
      </c>
      <c r="X134">
        <f>IF(ISBLANK(Calculations!X134),"",Calculations!X134)</f>
        <v>1381451700437.165</v>
      </c>
      <c r="Y134">
        <f>IF(ISBLANK(Calculations!Y134),"",Calculations!Y134)</f>
        <v>1382835514043.9993</v>
      </c>
      <c r="Z134">
        <f>IF(ISBLANK(Calculations!Z134),"",Calculations!Z134)</f>
        <v>1384685928114.4429</v>
      </c>
      <c r="AA134">
        <f>IF(ISBLANK(Calculations!AA134),"",Calculations!AA134)</f>
        <v>1386986472855.718</v>
      </c>
      <c r="AB134">
        <f>IF(ISBLANK(Calculations!AB134),"",Calculations!AB134)</f>
        <v>1389394379138.0645</v>
      </c>
      <c r="AC134">
        <f>IF(ISBLANK(Calculations!AC134),"",Calculations!AC134)</f>
        <v>1391727130459.1733</v>
      </c>
      <c r="AD134">
        <f>IF(ISBLANK(Calculations!AD134),"",Calculations!AD134)</f>
        <v>1393897403508.0547</v>
      </c>
      <c r="AE134">
        <f>IF(ISBLANK(Calculations!AE134),"",Calculations!AE134)</f>
        <v>1395782942162.5996</v>
      </c>
      <c r="AF134">
        <f>IF(ISBLANK(Calculations!AF134),"",Calculations!AF134)</f>
        <v>1397247530117.5337</v>
      </c>
      <c r="AG134">
        <f>IF(ISBLANK(Calculations!AG134),"",Calculations!AG134)</f>
        <v>1398027368470.9902</v>
      </c>
      <c r="AH134">
        <f>IF(ISBLANK(Calculations!AH134),"",Calculations!AH134)</f>
        <v>1398555977572.0105</v>
      </c>
      <c r="AI134">
        <f>IF(ISBLANK(Calculations!AI134),"",Calculations!AI134)</f>
        <v>1398438445515.8301</v>
      </c>
      <c r="AJ134">
        <f>IF(ISBLANK(Calculations!AJ134),"",Calculations!AJ134)</f>
        <v>1398063571343.8313</v>
      </c>
      <c r="AK134">
        <f>IF(ISBLANK(Calculations!AK134),"",Calculations!AK134)</f>
        <v>1397600776451.1968</v>
      </c>
      <c r="AL134">
        <f>IF(ISBLANK(Calculations!AL134),"",Calculations!AL134)</f>
        <v>1396886897227.9753</v>
      </c>
      <c r="AM134">
        <f>IF(ISBLANK(Calculations!AM134),"",Calculations!AM134)</f>
        <v>1396226525784.0334</v>
      </c>
      <c r="AN134">
        <f>IF(ISBLANK(Calculations!AN134),"",Calculations!AN134)</f>
        <v>1395589935086.6667</v>
      </c>
      <c r="AO134">
        <f>IF(ISBLANK(Calculations!AO134),"",Calculations!AO134)</f>
        <v>1395016382046.0354</v>
      </c>
      <c r="AP134">
        <f>IF(ISBLANK(Calculations!AP134),"",Calculations!AP134)</f>
        <v>1394453909719.4248</v>
      </c>
      <c r="AQ134">
        <f>IF(ISBLANK(Calculations!AQ134),"",Calculations!AQ134)</f>
        <v>1393888932370.0591</v>
      </c>
      <c r="AR134">
        <f>IF(ISBLANK(Calculations!AR134),"",Calculations!AR134)</f>
        <v>1393311157138.0171</v>
      </c>
      <c r="AS134">
        <f>IF(ISBLANK(Calculations!AS134),"",Calculations!AS134)</f>
        <v>1392662527664.96</v>
      </c>
      <c r="AT134">
        <f>IF(ISBLANK(Calculations!AT134),"",Calculations!AT134)</f>
        <v>1391889157861.3472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0.58305169273961166</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31719761240113.094</v>
      </c>
      <c r="P136">
        <f>IF(ISBLANK(Calculations!P136),"",Calculations!P136)</f>
        <v>31719761240113.094</v>
      </c>
      <c r="Q136">
        <f>IF(ISBLANK(Calculations!Q136),"",Calculations!Q136)</f>
        <v>31719761240113.094</v>
      </c>
      <c r="R136">
        <f>IF(ISBLANK(Calculations!R136),"",Calculations!R136)</f>
        <v>31652221870434.988</v>
      </c>
      <c r="S136" s="99">
        <f>IF(ISBLANK(Calculations!S136),"",Calculations!S136 + ('IRA Buildings Changes'!$F$38/($AB$133-$R$133)*(S133-$R$133)))</f>
        <v>31546723028651.645</v>
      </c>
      <c r="T136" s="99">
        <f>IF(ISBLANK(Calculations!T136),"",Calculations!T136 + ('IRA Buildings Changes'!$F$38/($AB$133-$R$133)*(T133-$R$133)))</f>
        <v>31432991531456.152</v>
      </c>
      <c r="U136" s="99">
        <f>IF(ISBLANK(Calculations!U136),"",Calculations!U136 + ('IRA Buildings Changes'!$F$38/($AB$133-$R$133)*(U133-$R$133)))</f>
        <v>31313004623308.82</v>
      </c>
      <c r="V136" s="99">
        <f>IF(ISBLANK(Calculations!V136),"",Calculations!V136 + ('IRA Buildings Changes'!$F$38/($AB$133-$R$133)*(V133-$R$133)))</f>
        <v>31196973361588.449</v>
      </c>
      <c r="W136" s="99">
        <f>IF(ISBLANK(Calculations!W136),"",Calculations!W136 + ('IRA Buildings Changes'!$F$38/($AB$133-$R$133)*(W133-$R$133)))</f>
        <v>31081881932154.562</v>
      </c>
      <c r="X136" s="99">
        <f>IF(ISBLANK(Calculations!X136),"",Calculations!X136 + ('IRA Buildings Changes'!$F$38/($AB$133-$R$133)*(X133-$R$133)))</f>
        <v>30973750509861.676</v>
      </c>
      <c r="Y136" s="99">
        <f>IF(ISBLANK(Calculations!Y136),"",Calculations!Y136 + ('IRA Buildings Changes'!$F$38/($AB$133-$R$133)*(Y133-$R$133)))</f>
        <v>30871098096196.074</v>
      </c>
      <c r="Z136" s="99">
        <f>IF(ISBLANK(Calculations!Z136),"",Calculations!Z136 + ('IRA Buildings Changes'!$F$38/($AB$133-$R$133)*(Z133-$R$133)))</f>
        <v>30776451655209.777</v>
      </c>
      <c r="AA136" s="99">
        <f>IF(ISBLANK(Calculations!AA136),"",Calculations!AA136 + ('IRA Buildings Changes'!$F$38/($AB$133-$R$133)*(AA133-$R$133)))</f>
        <v>30691578799487.387</v>
      </c>
      <c r="AB136" s="98">
        <f>IF(ISBLANK(Calculations!AB136),"",Calculations!AB136 + 'IRA Buildings Changes'!F38)</f>
        <v>30612816718867.191</v>
      </c>
      <c r="AC136" s="99">
        <f>IF(ISBLANK(Calculations!AC136),"",Calculations!AC136 + 'IRA Buildings Changes'!$F$38)</f>
        <v>30569747059333.73</v>
      </c>
      <c r="AD136" s="99">
        <f>IF(ISBLANK(Calculations!AD136),"",Calculations!AD136 + 'IRA Buildings Changes'!$F$38)</f>
        <v>30535149426141.234</v>
      </c>
      <c r="AE136" s="99">
        <f>IF(ISBLANK(Calculations!AE136),"",Calculations!AE136 + 'IRA Buildings Changes'!$F$38)</f>
        <v>30509309576608.719</v>
      </c>
      <c r="AF136" s="99">
        <f>IF(ISBLANK(Calculations!AF136),"",Calculations!AF136 + 'IRA Buildings Changes'!$F$38)</f>
        <v>30490580435394.496</v>
      </c>
      <c r="AG136" s="99">
        <f>IF(ISBLANK(Calculations!AG136),"",Calculations!AG136 + 'IRA Buildings Changes'!$F$38)</f>
        <v>30473334248480.023</v>
      </c>
      <c r="AH136" s="99">
        <f>IF(ISBLANK(Calculations!AH136),"",Calculations!AH136 + 'IRA Buildings Changes'!$F$38)</f>
        <v>30466746264708.855</v>
      </c>
      <c r="AI136" s="99">
        <f>IF(ISBLANK(Calculations!AI136),"",Calculations!AI136 + 'IRA Buildings Changes'!$F$38)</f>
        <v>30459845216506.156</v>
      </c>
      <c r="AJ136" s="99">
        <f>IF(ISBLANK(Calculations!AJ136),"",Calculations!AJ136 + 'IRA Buildings Changes'!$F$38)</f>
        <v>30458979183756.125</v>
      </c>
      <c r="AK136" s="99">
        <f>IF(ISBLANK(Calculations!AK136),"",Calculations!AK136 + 'IRA Buildings Changes'!$F$38)</f>
        <v>30463315607329.371</v>
      </c>
      <c r="AL136" s="99">
        <f>IF(ISBLANK(Calculations!AL136),"",Calculations!AL136 + 'IRA Buildings Changes'!$F$38)</f>
        <v>30466064071619.168</v>
      </c>
      <c r="AM136" s="99">
        <f>IF(ISBLANK(Calculations!AM136),"",Calculations!AM136 + 'IRA Buildings Changes'!$F$38)</f>
        <v>30471863986367.098</v>
      </c>
      <c r="AN136" s="99">
        <f>IF(ISBLANK(Calculations!AN136),"",Calculations!AN136 + 'IRA Buildings Changes'!$F$38)</f>
        <v>30478139924521.316</v>
      </c>
      <c r="AO136" s="99">
        <f>IF(ISBLANK(Calculations!AO136),"",Calculations!AO136 + 'IRA Buildings Changes'!$F$38)</f>
        <v>30485048002328.199</v>
      </c>
      <c r="AP136" s="99">
        <f>IF(ISBLANK(Calculations!AP136),"",Calculations!AP136 + 'IRA Buildings Changes'!$F$38)</f>
        <v>30491203292983.918</v>
      </c>
      <c r="AQ136" s="99">
        <f>IF(ISBLANK(Calculations!AQ136),"",Calculations!AQ136 + 'IRA Buildings Changes'!$F$38)</f>
        <v>30496605693987.906</v>
      </c>
      <c r="AR136" s="99">
        <f>IF(ISBLANK(Calculations!AR136),"",Calculations!AR136 + 'IRA Buildings Changes'!$F$38)</f>
        <v>30501486016260.973</v>
      </c>
      <c r="AS136" s="99">
        <f>IF(ISBLANK(Calculations!AS136),"",Calculations!AS136 + 'IRA Buildings Changes'!$F$38)</f>
        <v>30504748658048.215</v>
      </c>
      <c r="AT136" s="99">
        <f>IF(ISBLANK(Calculations!AT136),"",Calculations!AT136 + 'IRA Buildings Changes'!$F$38)</f>
        <v>30505211134789.727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0.33983203052455574</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2660544966976.7471</v>
      </c>
      <c r="P137">
        <f>IF(ISBLANK(Calculations!P137),"",Calculations!P137)</f>
        <v>2660544966976.7471</v>
      </c>
      <c r="Q137">
        <f>IF(ISBLANK(Calculations!Q137),"",Calculations!Q137)</f>
        <v>2660544966976.7471</v>
      </c>
      <c r="R137">
        <f>IF(ISBLANK(Calculations!R137),"",Calculations!R137)</f>
        <v>2700936776186.8389</v>
      </c>
      <c r="S137">
        <f>IF(ISBLANK(Calculations!S137),"",Calculations!S137)</f>
        <v>2740284961100.7905</v>
      </c>
      <c r="T137">
        <f>IF(ISBLANK(Calculations!T137),"",Calculations!T137)</f>
        <v>2778444952761.7197</v>
      </c>
      <c r="U137">
        <f>IF(ISBLANK(Calculations!U137),"",Calculations!U137)</f>
        <v>2815391883864.625</v>
      </c>
      <c r="V137">
        <f>IF(ISBLANK(Calculations!V137),"",Calculations!V137)</f>
        <v>2851823409425.521</v>
      </c>
      <c r="W137">
        <f>IF(ISBLANK(Calculations!W137),"",Calculations!W137)</f>
        <v>2887142539458.8198</v>
      </c>
      <c r="X137">
        <f>IF(ISBLANK(Calculations!X137),"",Calculations!X137)</f>
        <v>2921596757304.3457</v>
      </c>
      <c r="Y137">
        <f>IF(ISBLANK(Calculations!Y137),"",Calculations!Y137)</f>
        <v>2954792396051.439</v>
      </c>
      <c r="Z137">
        <f>IF(ISBLANK(Calculations!Z137),"",Calculations!Z137)</f>
        <v>2986732252654.4692</v>
      </c>
      <c r="AA137">
        <f>IF(ISBLANK(Calculations!AA137),"",Calculations!AA137)</f>
        <v>3017356516704.5708</v>
      </c>
      <c r="AB137">
        <f>IF(ISBLANK(Calculations!AB137),"",Calculations!AB137)</f>
        <v>3046155023305.0527</v>
      </c>
      <c r="AC137">
        <f>IF(ISBLANK(Calculations!AC137),"",Calculations!AC137)</f>
        <v>3072946032746.8682</v>
      </c>
      <c r="AD137">
        <f>IF(ISBLANK(Calculations!AD137),"",Calculations!AD137)</f>
        <v>3097626224062.4746</v>
      </c>
      <c r="AE137">
        <f>IF(ISBLANK(Calculations!AE137),"",Calculations!AE137)</f>
        <v>3119897355539.2114</v>
      </c>
      <c r="AF137">
        <f>IF(ISBLANK(Calculations!AF137),"",Calculations!AF137)</f>
        <v>3139352098563.0815</v>
      </c>
      <c r="AG137">
        <f>IF(ISBLANK(Calculations!AG137),"",Calculations!AG137)</f>
        <v>3155265861824.0322</v>
      </c>
      <c r="AH137">
        <f>IF(ISBLANK(Calculations!AH137),"",Calculations!AH137)</f>
        <v>3168361484648.4492</v>
      </c>
      <c r="AI137">
        <f>IF(ISBLANK(Calculations!AI137),"",Calculations!AI137)</f>
        <v>3177696178410.2334</v>
      </c>
      <c r="AJ137">
        <f>IF(ISBLANK(Calculations!AJ137),"",Calculations!AJ137)</f>
        <v>3184199039805.6987</v>
      </c>
      <c r="AK137">
        <f>IF(ISBLANK(Calculations!AK137),"",Calculations!AK137)</f>
        <v>3188278387740.3208</v>
      </c>
      <c r="AL137">
        <f>IF(ISBLANK(Calculations!AL137),"",Calculations!AL137)</f>
        <v>3189916787556.7842</v>
      </c>
      <c r="AM137">
        <f>IF(ISBLANK(Calculations!AM137),"",Calculations!AM137)</f>
        <v>3190167213442.7051</v>
      </c>
      <c r="AN137">
        <f>IF(ISBLANK(Calculations!AN137),"",Calculations!AN137)</f>
        <v>3189422538452.7183</v>
      </c>
      <c r="AO137">
        <f>IF(ISBLANK(Calculations!AO137),"",Calculations!AO137)</f>
        <v>3188143984784.4321</v>
      </c>
      <c r="AP137">
        <f>IF(ISBLANK(Calculations!AP137),"",Calculations!AP137)</f>
        <v>3186546985024.9131</v>
      </c>
      <c r="AQ137">
        <f>IF(ISBLANK(Calculations!AQ137),"",Calculations!AQ137)</f>
        <v>3184822206890.8726</v>
      </c>
      <c r="AR137">
        <f>IF(ISBLANK(Calculations!AR137),"",Calculations!AR137)</f>
        <v>3183043204973.6172</v>
      </c>
      <c r="AS137">
        <f>IF(ISBLANK(Calculations!AS137),"",Calculations!AS137)</f>
        <v>3181109701436.1367</v>
      </c>
      <c r="AT137">
        <f>IF(ISBLANK(Calculations!AT137),"",Calculations!AT137)</f>
        <v>3178874095009.4028</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1811000000000</v>
      </c>
      <c r="P139">
        <f>IF(ISBLANK(Calculations!P139),"",Calculations!P139)</f>
        <v>1811000000000</v>
      </c>
      <c r="Q139">
        <f>IF(ISBLANK(Calculations!Q139),"",Calculations!Q139)</f>
        <v>1811000000000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6000000000</v>
      </c>
      <c r="P140">
        <f>IF(ISBLANK(Calculations!P140),"",Calculations!P140)</f>
        <v>6000000000</v>
      </c>
      <c r="Q140">
        <f>IF(ISBLANK(Calculations!Q140),"",Calculations!Q140)</f>
        <v>6000000000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2833000000000</v>
      </c>
      <c r="P142">
        <f>IF(ISBLANK(Calculations!P142),"",Calculations!P142)</f>
        <v>2833000000000</v>
      </c>
      <c r="Q142">
        <f>IF(ISBLANK(Calculations!Q142),"",Calculations!Q142)</f>
        <v>2833000000000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0.15891074967860472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6579699590442.6279</v>
      </c>
      <c r="P147">
        <f>IF(ISBLANK(Calculations!P147),"",Calculations!P147)</f>
        <v>6579699590442.6279</v>
      </c>
      <c r="Q147">
        <f>IF(ISBLANK(Calculations!Q147),"",Calculations!Q147)</f>
        <v>6579699590442.6279</v>
      </c>
      <c r="R147">
        <f>IF(ISBLANK(Calculations!R147),"",Calculations!R147)</f>
        <v>6589706290712.5039</v>
      </c>
      <c r="S147" s="99">
        <f>IF(ISBLANK(Calculations!S147),"",Calculations!S147+('IRA Buildings Changes'!$E$38/($AB$146-$R$146)*(S146-$R$146)))</f>
        <v>6556949933351.7773</v>
      </c>
      <c r="T147" s="99">
        <f>IF(ISBLANK(Calculations!T147),"",Calculations!T147+('IRA Buildings Changes'!$E$38/($AB$146-$R$146)*(T146-$R$146)))</f>
        <v>6515116634582.6562</v>
      </c>
      <c r="U147" s="99">
        <f>IF(ISBLANK(Calculations!U147),"",Calculations!U147+('IRA Buildings Changes'!$E$38/($AB$146-$R$146)*(U146-$R$146)))</f>
        <v>6470886151404.3936</v>
      </c>
      <c r="V147" s="99">
        <f>IF(ISBLANK(Calculations!V147),"",Calculations!V147+('IRA Buildings Changes'!$E$38/($AB$146-$R$146)*(V146-$R$146)))</f>
        <v>6423620373951.5527</v>
      </c>
      <c r="W147" s="99">
        <f>IF(ISBLANK(Calculations!W147),"",Calculations!W147+('IRA Buildings Changes'!$E$38/($AB$146-$R$146)*(W146-$R$146)))</f>
        <v>6370857508285.1035</v>
      </c>
      <c r="X147" s="99">
        <f>IF(ISBLANK(Calculations!X147),"",Calculations!X147+('IRA Buildings Changes'!$E$38/($AB$146-$R$146)*(X146-$R$146)))</f>
        <v>6314163682205.0566</v>
      </c>
      <c r="Y147" s="99">
        <f>IF(ISBLANK(Calculations!Y147),"",Calculations!Y147+('IRA Buildings Changes'!$E$38/($AB$146-$R$146)*(Y146-$R$146)))</f>
        <v>6255651657708.2383</v>
      </c>
      <c r="Z147" s="99">
        <f>IF(ISBLANK(Calculations!Z147),"",Calculations!Z147+('IRA Buildings Changes'!$E$38/($AB$146-$R$146)*(Z146-$R$146)))</f>
        <v>6190061461884.5986</v>
      </c>
      <c r="AA147" s="99">
        <f>IF(ISBLANK(Calculations!AA147),"",Calculations!AA147+('IRA Buildings Changes'!$E$38/($AB$146-$R$146)*(AA146-$R$146)))</f>
        <v>6127841589976.749</v>
      </c>
      <c r="AB147" s="98">
        <f>IF(ISBLANK(Calculations!AB147),"",Calculations!AB147 + 'IRA Buildings Changes'!E38)</f>
        <v>6066801114912.8965</v>
      </c>
      <c r="AC147" s="99">
        <f>IF(ISBLANK(Calculations!AC147),"",Calculations!AC147  + 'IRA Buildings Changes'!$E$38)</f>
        <v>6045173788683.6777</v>
      </c>
      <c r="AD147" s="99">
        <f>IF(ISBLANK(Calculations!AD147),"",Calculations!AD147  + 'IRA Buildings Changes'!$E$38)</f>
        <v>6025349691447.5859</v>
      </c>
      <c r="AE147" s="99">
        <f>IF(ISBLANK(Calculations!AE147),"",Calculations!AE147  + 'IRA Buildings Changes'!$E$38)</f>
        <v>6007270292804.125</v>
      </c>
      <c r="AF147" s="99">
        <f>IF(ISBLANK(Calculations!AF147),"",Calculations!AF147  + 'IRA Buildings Changes'!$E$38)</f>
        <v>5993702338892.1172</v>
      </c>
      <c r="AG147" s="99">
        <f>IF(ISBLANK(Calculations!AG147),"",Calculations!AG147  + 'IRA Buildings Changes'!$E$38)</f>
        <v>5983646225127.2354</v>
      </c>
      <c r="AH147" s="99">
        <f>IF(ISBLANK(Calculations!AH147),"",Calculations!AH147  + 'IRA Buildings Changes'!$E$38)</f>
        <v>5977310082390.2852</v>
      </c>
      <c r="AI147" s="99">
        <f>IF(ISBLANK(Calculations!AI147),"",Calculations!AI147  + 'IRA Buildings Changes'!$E$38)</f>
        <v>5976384738923.2344</v>
      </c>
      <c r="AJ147" s="99">
        <f>IF(ISBLANK(Calculations!AJ147),"",Calculations!AJ147  + 'IRA Buildings Changes'!$E$38)</f>
        <v>5981297926883.0605</v>
      </c>
      <c r="AK147" s="99">
        <f>IF(ISBLANK(Calculations!AK147),"",Calculations!AK147  + 'IRA Buildings Changes'!$E$38)</f>
        <v>5992244991534.9072</v>
      </c>
      <c r="AL147" s="99">
        <f>IF(ISBLANK(Calculations!AL147),"",Calculations!AL147  + 'IRA Buildings Changes'!$E$38)</f>
        <v>6005762050395.2695</v>
      </c>
      <c r="AM147" s="99">
        <f>IF(ISBLANK(Calculations!AM147),"",Calculations!AM147  + 'IRA Buildings Changes'!$E$38)</f>
        <v>6025230826331.2178</v>
      </c>
      <c r="AN147" s="99">
        <f>IF(ISBLANK(Calculations!AN147),"",Calculations!AN147  + 'IRA Buildings Changes'!$E$38)</f>
        <v>6049881747603.1494</v>
      </c>
      <c r="AO147" s="99">
        <f>IF(ISBLANK(Calculations!AO147),"",Calculations!AO147  + 'IRA Buildings Changes'!$E$38)</f>
        <v>6081927205110.8428</v>
      </c>
      <c r="AP147" s="99">
        <f>IF(ISBLANK(Calculations!AP147),"",Calculations!AP147  + 'IRA Buildings Changes'!$E$38)</f>
        <v>6118322950109.0859</v>
      </c>
      <c r="AQ147" s="99">
        <f>IF(ISBLANK(Calculations!AQ147),"",Calculations!AQ147  + 'IRA Buildings Changes'!$E$38)</f>
        <v>6157350129517.0957</v>
      </c>
      <c r="AR147" s="99">
        <f>IF(ISBLANK(Calculations!AR147),"",Calculations!AR147  + 'IRA Buildings Changes'!$E$38)</f>
        <v>6201556459664.1807</v>
      </c>
      <c r="AS147" s="99">
        <f>IF(ISBLANK(Calculations!AS147),"",Calculations!AS147  + 'IRA Buildings Changes'!$E$38)</f>
        <v>6250754013353.6855</v>
      </c>
      <c r="AT147" s="99">
        <f>IF(ISBLANK(Calculations!AT147),"",Calculations!AT147  + 'IRA Buildings Changes'!$E$38)</f>
        <v>6302872307071.6611</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8.6659901873969102E-4</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47145586416.495407</v>
      </c>
      <c r="P149">
        <f>IF(ISBLANK(Calculations!P149),"",Calculations!P149)</f>
        <v>47145586416.495407</v>
      </c>
      <c r="Q149">
        <f>IF(ISBLANK(Calculations!Q149),"",Calculations!Q149)</f>
        <v>47145586416.495407</v>
      </c>
      <c r="R149">
        <f>IF(ISBLANK(Calculations!R149),"",Calculations!R149)</f>
        <v>47848451953.433319</v>
      </c>
      <c r="S149">
        <f>IF(ISBLANK(Calculations!S149),"",Calculations!S149)</f>
        <v>48488531002.154182</v>
      </c>
      <c r="T149">
        <f>IF(ISBLANK(Calculations!T149),"",Calculations!T149)</f>
        <v>49071392752.705963</v>
      </c>
      <c r="U149">
        <f>IF(ISBLANK(Calculations!U149),"",Calculations!U149)</f>
        <v>49582221681.475838</v>
      </c>
      <c r="V149">
        <f>IF(ISBLANK(Calculations!V149),"",Calculations!V149)</f>
        <v>50029426168.340828</v>
      </c>
      <c r="W149">
        <f>IF(ISBLANK(Calculations!W149),"",Calculations!W149)</f>
        <v>50394643346.833473</v>
      </c>
      <c r="X149">
        <f>IF(ISBLANK(Calculations!X149),"",Calculations!X149)</f>
        <v>50672874410.20829</v>
      </c>
      <c r="Y149">
        <f>IF(ISBLANK(Calculations!Y149),"",Calculations!Y149)</f>
        <v>50864453257.665482</v>
      </c>
      <c r="Z149">
        <f>IF(ISBLANK(Calculations!Z149),"",Calculations!Z149)</f>
        <v>50958922671.99192</v>
      </c>
      <c r="AA149">
        <f>IF(ISBLANK(Calculations!AA149),"",Calculations!AA149)</f>
        <v>50952661402.009636</v>
      </c>
      <c r="AB149">
        <f>IF(ISBLANK(Calculations!AB149),"",Calculations!AB149)</f>
        <v>50839038133.287354</v>
      </c>
      <c r="AC149">
        <f>IF(ISBLANK(Calculations!AC149),"",Calculations!AC149)</f>
        <v>50607494372.757965</v>
      </c>
      <c r="AD149">
        <f>IF(ISBLANK(Calculations!AD149),"",Calculations!AD149)</f>
        <v>50261864101.294708</v>
      </c>
      <c r="AE149">
        <f>IF(ISBLANK(Calculations!AE149),"",Calculations!AE149)</f>
        <v>49799031108.990166</v>
      </c>
      <c r="AF149">
        <f>IF(ISBLANK(Calculations!AF149),"",Calculations!AF149)</f>
        <v>49216704683.406502</v>
      </c>
      <c r="AG149">
        <f>IF(ISBLANK(Calculations!AG149),"",Calculations!AG149)</f>
        <v>48519483927.591927</v>
      </c>
      <c r="AH149">
        <f>IF(ISBLANK(Calculations!AH149),"",Calculations!AH149)</f>
        <v>47703542051.25119</v>
      </c>
      <c r="AI149">
        <f>IF(ISBLANK(Calculations!AI149),"",Calculations!AI149)</f>
        <v>46778317260.932495</v>
      </c>
      <c r="AJ149">
        <f>IF(ISBLANK(Calculations!AJ149),"",Calculations!AJ149)</f>
        <v>45759620221.407516</v>
      </c>
      <c r="AK149">
        <f>IF(ISBLANK(Calculations!AK149),"",Calculations!AK149)</f>
        <v>44650600275.694168</v>
      </c>
      <c r="AL149">
        <f>IF(ISBLANK(Calculations!AL149),"",Calculations!AL149)</f>
        <v>43473653915.586319</v>
      </c>
      <c r="AM149">
        <f>IF(ISBLANK(Calculations!AM149),"",Calculations!AM149)</f>
        <v>42241709271.073692</v>
      </c>
      <c r="AN149">
        <f>IF(ISBLANK(Calculations!AN149),"",Calculations!AN149)</f>
        <v>40974721988.47213</v>
      </c>
      <c r="AO149">
        <f>IF(ISBLANK(Calculations!AO149),"",Calculations!AO149)</f>
        <v>39695090529.801895</v>
      </c>
      <c r="AP149">
        <f>IF(ISBLANK(Calculations!AP149),"",Calculations!AP149)</f>
        <v>38408543803.652954</v>
      </c>
      <c r="AQ149">
        <f>IF(ISBLANK(Calculations!AQ149),"",Calculations!AQ149)</f>
        <v>37131165958.457039</v>
      </c>
      <c r="AR149">
        <f>IF(ISBLANK(Calculations!AR149),"",Calculations!AR149)</f>
        <v>35877438850.041222</v>
      </c>
      <c r="AS149">
        <f>IF(ISBLANK(Calculations!AS149),"",Calculations!AS149)</f>
        <v>34651012468.497925</v>
      </c>
      <c r="AT149">
        <f>IF(ISBLANK(Calculations!AT149),"",Calculations!AT149)</f>
        <v>33452939028.025284</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4557887.76149044</v>
      </c>
      <c r="S158">
        <f>IF(ISBLANK(Calculations!S158),"",Calculations!S158)</f>
        <v>4645873.4002546296</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0.10239970151004135</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4239859641023.2622</v>
      </c>
      <c r="P160">
        <f>IF(ISBLANK(Calculations!P160),"",Calculations!P160)</f>
        <v>4239859641023.2622</v>
      </c>
      <c r="Q160">
        <f>IF(ISBLANK(Calculations!Q160),"",Calculations!Q160)</f>
        <v>4239859641023.2622</v>
      </c>
      <c r="R160">
        <f>IF(ISBLANK(Calculations!R160),"",Calculations!R160)</f>
        <v>4159563273333.7134</v>
      </c>
      <c r="S160">
        <f>IF(ISBLANK(Calculations!S160),"",Calculations!S160)</f>
        <v>4038282810915.0283</v>
      </c>
      <c r="T160">
        <f>IF(ISBLANK(Calculations!T160),"",Calculations!T160)</f>
        <v>3909731467725.1797</v>
      </c>
      <c r="U160">
        <f>IF(ISBLANK(Calculations!U160),"",Calculations!U160)</f>
        <v>3788848265500.5205</v>
      </c>
      <c r="V160">
        <f>IF(ISBLANK(Calculations!V160),"",Calculations!V160)</f>
        <v>3672572199143.1079</v>
      </c>
      <c r="W160">
        <f>IF(ISBLANK(Calculations!W160),"",Calculations!W160)</f>
        <v>3561195866332.001</v>
      </c>
      <c r="X160">
        <f>IF(ISBLANK(Calculations!X160),"",Calculations!X160)</f>
        <v>3457210129697.8296</v>
      </c>
      <c r="Y160">
        <f>IF(ISBLANK(Calculations!Y160),"",Calculations!Y160)</f>
        <v>3361608846129.8843</v>
      </c>
      <c r="Z160">
        <f>IF(ISBLANK(Calculations!Z160),"",Calculations!Z160)</f>
        <v>3277314548174.7896</v>
      </c>
      <c r="AA160">
        <f>IF(ISBLANK(Calculations!AA160),"",Calculations!AA160)</f>
        <v>3205436546422.9688</v>
      </c>
      <c r="AB160">
        <f>IF(ISBLANK(Calculations!AB160),"",Calculations!AB160)</f>
        <v>3144486734875.021</v>
      </c>
      <c r="AC160">
        <f>IF(ISBLANK(Calculations!AC160),"",Calculations!AC160)</f>
        <v>3092759572270.2866</v>
      </c>
      <c r="AD160">
        <f>IF(ISBLANK(Calculations!AD160),"",Calculations!AD160)</f>
        <v>3046194594298.0674</v>
      </c>
      <c r="AE160">
        <f>IF(ISBLANK(Calculations!AE160),"",Calculations!AE160)</f>
        <v>3003823596129.0391</v>
      </c>
      <c r="AF160">
        <f>IF(ISBLANK(Calculations!AF160),"",Calculations!AF160)</f>
        <v>2964001991001.7578</v>
      </c>
      <c r="AG160">
        <f>IF(ISBLANK(Calculations!AG160),"",Calculations!AG160)</f>
        <v>2927997239407.8359</v>
      </c>
      <c r="AH160">
        <f>IF(ISBLANK(Calculations!AH160),"",Calculations!AH160)</f>
        <v>2896339144634.6021</v>
      </c>
      <c r="AI160">
        <f>IF(ISBLANK(Calculations!AI160),"",Calculations!AI160)</f>
        <v>2867314449237.0801</v>
      </c>
      <c r="AJ160">
        <f>IF(ISBLANK(Calculations!AJ160),"",Calculations!AJ160)</f>
        <v>2840490693369.1943</v>
      </c>
      <c r="AK160">
        <f>IF(ISBLANK(Calculations!AK160),"",Calculations!AK160)</f>
        <v>2816948226083.1475</v>
      </c>
      <c r="AL160">
        <f>IF(ISBLANK(Calculations!AL160),"",Calculations!AL160)</f>
        <v>2798930323898.335</v>
      </c>
      <c r="AM160">
        <f>IF(ISBLANK(Calculations!AM160),"",Calculations!AM160)</f>
        <v>2784917698769.5908</v>
      </c>
      <c r="AN160">
        <f>IF(ISBLANK(Calculations!AN160),"",Calculations!AN160)</f>
        <v>2774166219661.3979</v>
      </c>
      <c r="AO160">
        <f>IF(ISBLANK(Calculations!AO160),"",Calculations!AO160)</f>
        <v>2767730432074.3613</v>
      </c>
      <c r="AP160">
        <f>IF(ISBLANK(Calculations!AP160),"",Calculations!AP160)</f>
        <v>2763990357988.8247</v>
      </c>
      <c r="AQ160">
        <f>IF(ISBLANK(Calculations!AQ160),"",Calculations!AQ160)</f>
        <v>2763495690973.2373</v>
      </c>
      <c r="AR160">
        <f>IF(ISBLANK(Calculations!AR160),"",Calculations!AR160)</f>
        <v>2765968452051.0654</v>
      </c>
      <c r="AS160">
        <f>IF(ISBLANK(Calculations!AS160),"",Calculations!AS160)</f>
        <v>2772566457123.7017</v>
      </c>
      <c r="AT160">
        <f>IF(ISBLANK(Calculations!AT160),"",Calculations!AT160)</f>
        <v>2782641237873.4863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0.1386645447538507</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5741405475533.1885</v>
      </c>
      <c r="P173">
        <f>IF(ISBLANK(Calculations!P173),"",Calculations!P173)</f>
        <v>5741405475533.1885</v>
      </c>
      <c r="Q173">
        <f>IF(ISBLANK(Calculations!Q173),"",Calculations!Q173)</f>
        <v>5741405475533.1885</v>
      </c>
      <c r="R173">
        <f>IF(ISBLANK(Calculations!R173),"",Calculations!R173)</f>
        <v>5787696350298.9619</v>
      </c>
      <c r="S173">
        <f>IF(ISBLANK(Calculations!S173),"",Calculations!S173)</f>
        <v>5826392912543.3916</v>
      </c>
      <c r="T173">
        <f>IF(ISBLANK(Calculations!T173),"",Calculations!T173)</f>
        <v>5856020315145.0889</v>
      </c>
      <c r="U173">
        <f>IF(ISBLANK(Calculations!U173),"",Calculations!U173)</f>
        <v>5873189542662.3623</v>
      </c>
      <c r="V173">
        <f>IF(ISBLANK(Calculations!V173),"",Calculations!V173)</f>
        <v>5876191440166.166</v>
      </c>
      <c r="W173">
        <f>IF(ISBLANK(Calculations!W173),"",Calculations!W173)</f>
        <v>5868286483005.7998</v>
      </c>
      <c r="X173">
        <f>IF(ISBLANK(Calculations!X173),"",Calculations!X173)</f>
        <v>5853068669148.3486</v>
      </c>
      <c r="Y173">
        <f>IF(ISBLANK(Calculations!Y173),"",Calculations!Y173)</f>
        <v>5837140584690.6084</v>
      </c>
      <c r="Z173">
        <f>IF(ISBLANK(Calculations!Z173),"",Calculations!Z173)</f>
        <v>5821328008907.9805</v>
      </c>
      <c r="AA173">
        <f>IF(ISBLANK(Calculations!AA173),"",Calculations!AA173)</f>
        <v>5809826022093.0273</v>
      </c>
      <c r="AB173">
        <f>IF(ISBLANK(Calculations!AB173),"",Calculations!AB173)</f>
        <v>5804596137733.9971</v>
      </c>
      <c r="AC173">
        <f>IF(ISBLANK(Calculations!AC173),"",Calculations!AC173)</f>
        <v>5804250335628.2871</v>
      </c>
      <c r="AD173">
        <f>IF(ISBLANK(Calculations!AD173),"",Calculations!AD173)</f>
        <v>5808840308863.3428</v>
      </c>
      <c r="AE173">
        <f>IF(ISBLANK(Calculations!AE173),"",Calculations!AE173)</f>
        <v>5817307151922.1631</v>
      </c>
      <c r="AF173">
        <f>IF(ISBLANK(Calculations!AF173),"",Calculations!AF173)</f>
        <v>5829429073154.0898</v>
      </c>
      <c r="AG173">
        <f>IF(ISBLANK(Calculations!AG173),"",Calculations!AG173)</f>
        <v>5844123473314.6953</v>
      </c>
      <c r="AH173">
        <f>IF(ISBLANK(Calculations!AH173),"",Calculations!AH173)</f>
        <v>5861395980475.2627</v>
      </c>
      <c r="AI173">
        <f>IF(ISBLANK(Calculations!AI173),"",Calculations!AI173)</f>
        <v>5881782622528.6367</v>
      </c>
      <c r="AJ173">
        <f>IF(ISBLANK(Calculations!AJ173),"",Calculations!AJ173)</f>
        <v>5902097562305.832</v>
      </c>
      <c r="AK173">
        <f>IF(ISBLANK(Calculations!AK173),"",Calculations!AK173)</f>
        <v>5926055473680.5479</v>
      </c>
      <c r="AL173">
        <f>IF(ISBLANK(Calculations!AL173),"",Calculations!AL173)</f>
        <v>5950011396369.0742</v>
      </c>
      <c r="AM173">
        <f>IF(ISBLANK(Calculations!AM173),"",Calculations!AM173)</f>
        <v>5977610043994.0908</v>
      </c>
      <c r="AN173">
        <f>IF(ISBLANK(Calculations!AN173),"",Calculations!AN173)</f>
        <v>6006390440170.6025</v>
      </c>
      <c r="AO173">
        <f>IF(ISBLANK(Calculations!AO173),"",Calculations!AO173)</f>
        <v>6038435521091.3564</v>
      </c>
      <c r="AP173">
        <f>IF(ISBLANK(Calculations!AP173),"",Calculations!AP173)</f>
        <v>6070875864508.7236</v>
      </c>
      <c r="AQ173">
        <f>IF(ISBLANK(Calculations!AQ173),"",Calculations!AQ173)</f>
        <v>6105959278053.1006</v>
      </c>
      <c r="AR173">
        <f>IF(ISBLANK(Calculations!AR173),"",Calculations!AR173)</f>
        <v>6142444598950.8018</v>
      </c>
      <c r="AS173">
        <f>IF(ISBLANK(Calculations!AS173),"",Calculations!AS173)</f>
        <v>6180182750902.9424</v>
      </c>
      <c r="AT173">
        <f>IF(ISBLANK(Calculations!AT173),"",Calculations!AT173)</f>
        <v>6218844833746.459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0.16005401542585881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8707418601212.9971</v>
      </c>
      <c r="P175">
        <f>IF(ISBLANK(Calculations!P175),"",Calculations!P175)</f>
        <v>8707418601212.9971</v>
      </c>
      <c r="Q175">
        <f>IF(ISBLANK(Calculations!Q175),"",Calculations!Q175)</f>
        <v>8707418601212.9971</v>
      </c>
      <c r="R175">
        <f>IF(ISBLANK(Calculations!R175),"",Calculations!R175)</f>
        <v>8795173034562.6387</v>
      </c>
      <c r="S175">
        <f>IF(ISBLANK(Calculations!S175),"",Calculations!S175)</f>
        <v>8873955315440.8926</v>
      </c>
      <c r="T175">
        <f>IF(ISBLANK(Calculations!T175),"",Calculations!T175)</f>
        <v>8942852235181.6758</v>
      </c>
      <c r="U175">
        <f>IF(ISBLANK(Calculations!U175),"",Calculations!U175)</f>
        <v>9008630882740.5156</v>
      </c>
      <c r="V175">
        <f>IF(ISBLANK(Calculations!V175),"",Calculations!V175)</f>
        <v>9073484506546.5508</v>
      </c>
      <c r="W175">
        <f>IF(ISBLANK(Calculations!W175),"",Calculations!W175)</f>
        <v>9140926242959.1426</v>
      </c>
      <c r="X175">
        <f>IF(ISBLANK(Calculations!X175),"",Calculations!X175)</f>
        <v>9212089388182.0215</v>
      </c>
      <c r="Y175">
        <f>IF(ISBLANK(Calculations!Y175),"",Calculations!Y175)</f>
        <v>9291138465481.6504</v>
      </c>
      <c r="Z175">
        <f>IF(ISBLANK(Calculations!Z175),"",Calculations!Z175)</f>
        <v>9371795441280.4238</v>
      </c>
      <c r="AA175">
        <f>IF(ISBLANK(Calculations!AA175),"",Calculations!AA175)</f>
        <v>9451636291062.6895</v>
      </c>
      <c r="AB175">
        <f>IF(ISBLANK(Calculations!AB175),"",Calculations!AB175)</f>
        <v>9534264944380.6738</v>
      </c>
      <c r="AC175">
        <f>IF(ISBLANK(Calculations!AC175),"",Calculations!AC175)</f>
        <v>9614729739886.1426</v>
      </c>
      <c r="AD175">
        <f>IF(ISBLANK(Calculations!AD175),"",Calculations!AD175)</f>
        <v>9696871982660.3594</v>
      </c>
      <c r="AE175">
        <f>IF(ISBLANK(Calculations!AE175),"",Calculations!AE175)</f>
        <v>9780438432277.8672</v>
      </c>
      <c r="AF175">
        <f>IF(ISBLANK(Calculations!AF175),"",Calculations!AF175)</f>
        <v>9863359790927.2109</v>
      </c>
      <c r="AG175">
        <f>IF(ISBLANK(Calculations!AG175),"",Calculations!AG175)</f>
        <v>9946495259895.125</v>
      </c>
      <c r="AH175">
        <f>IF(ISBLANK(Calculations!AH175),"",Calculations!AH175)</f>
        <v>10025782916679.348</v>
      </c>
      <c r="AI175">
        <f>IF(ISBLANK(Calculations!AI175),"",Calculations!AI175)</f>
        <v>10114837886551.873</v>
      </c>
      <c r="AJ175">
        <f>IF(ISBLANK(Calculations!AJ175),"",Calculations!AJ175)</f>
        <v>10197523972412.539</v>
      </c>
      <c r="AK175">
        <f>IF(ISBLANK(Calculations!AK175),"",Calculations!AK175)</f>
        <v>10283404747669.256</v>
      </c>
      <c r="AL175">
        <f>IF(ISBLANK(Calculations!AL175),"",Calculations!AL175)</f>
        <v>10365974257622.516</v>
      </c>
      <c r="AM175">
        <f>IF(ISBLANK(Calculations!AM175),"",Calculations!AM175)</f>
        <v>10450924367054.963</v>
      </c>
      <c r="AN175">
        <f>IF(ISBLANK(Calculations!AN175),"",Calculations!AN175)</f>
        <v>10533468960723.871</v>
      </c>
      <c r="AO175">
        <f>IF(ISBLANK(Calculations!AO175),"",Calculations!AO175)</f>
        <v>10621958639579.043</v>
      </c>
      <c r="AP175">
        <f>IF(ISBLANK(Calculations!AP175),"",Calculations!AP175)</f>
        <v>10707185169079.414</v>
      </c>
      <c r="AQ175">
        <f>IF(ISBLANK(Calculations!AQ175),"",Calculations!AQ175)</f>
        <v>10793665322035.4</v>
      </c>
      <c r="AR175">
        <f>IF(ISBLANK(Calculations!AR175),"",Calculations!AR175)</f>
        <v>10881133028749.17</v>
      </c>
      <c r="AS175">
        <f>IF(ISBLANK(Calculations!AS175),"",Calculations!AS175)</f>
        <v>10968273036347.543</v>
      </c>
      <c r="AT175">
        <f>IF(ISBLANK(Calculations!AT175),"",Calculations!AT175)</f>
        <v>11054202896122.947</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2.6615603405371053E-3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20837355906.064999</v>
      </c>
      <c r="P176">
        <f>IF(ISBLANK(Calculations!P176),"",Calculations!P176)</f>
        <v>20837355906.064999</v>
      </c>
      <c r="Q176">
        <f>IF(ISBLANK(Calculations!Q176),"",Calculations!Q176)</f>
        <v>20837355906.064999</v>
      </c>
      <c r="R176">
        <f>IF(ISBLANK(Calculations!R176),"",Calculations!R176)</f>
        <v>19827985052.445217</v>
      </c>
      <c r="S176">
        <f>IF(ISBLANK(Calculations!S176),"",Calculations!S176)</f>
        <v>18811957593.1408</v>
      </c>
      <c r="T176">
        <f>IF(ISBLANK(Calculations!T176),"",Calculations!T176)</f>
        <v>17796746995.720814</v>
      </c>
      <c r="U176">
        <f>IF(ISBLANK(Calculations!U176),"",Calculations!U176)</f>
        <v>16816718041.257318</v>
      </c>
      <c r="V176">
        <f>IF(ISBLANK(Calculations!V176),"",Calculations!V176)</f>
        <v>15890200990.39282</v>
      </c>
      <c r="W176">
        <f>IF(ISBLANK(Calculations!W176),"",Calculations!W176)</f>
        <v>15040007286.378942</v>
      </c>
      <c r="X176">
        <f>IF(ISBLANK(Calculations!X176),"",Calculations!X176)</f>
        <v>14288971724.894209</v>
      </c>
      <c r="Y176">
        <f>IF(ISBLANK(Calculations!Y176),"",Calculations!Y176)</f>
        <v>13648300468.378992</v>
      </c>
      <c r="Z176">
        <f>IF(ISBLANK(Calculations!Z176),"",Calculations!Z176)</f>
        <v>13130907176.547215</v>
      </c>
      <c r="AA176">
        <f>IF(ISBLANK(Calculations!AA176),"",Calculations!AA176)</f>
        <v>12727891946.318794</v>
      </c>
      <c r="AB176">
        <f>IF(ISBLANK(Calculations!AB176),"",Calculations!AB176)</f>
        <v>12436346947.002132</v>
      </c>
      <c r="AC176">
        <f>IF(ISBLANK(Calculations!AC176),"",Calculations!AC176)</f>
        <v>12222297908.370712</v>
      </c>
      <c r="AD176">
        <f>IF(ISBLANK(Calculations!AD176),"",Calculations!AD176)</f>
        <v>12071696513.040051</v>
      </c>
      <c r="AE176">
        <f>IF(ISBLANK(Calculations!AE176),"",Calculations!AE176)</f>
        <v>11955063238.567263</v>
      </c>
      <c r="AF176">
        <f>IF(ISBLANK(Calculations!AF176),"",Calculations!AF176)</f>
        <v>11857760564.181055</v>
      </c>
      <c r="AG176">
        <f>IF(ISBLANK(Calculations!AG176),"",Calculations!AG176)</f>
        <v>11764435374.939379</v>
      </c>
      <c r="AH176">
        <f>IF(ISBLANK(Calculations!AH176),"",Calculations!AH176)</f>
        <v>11670269691.895048</v>
      </c>
      <c r="AI176">
        <f>IF(ISBLANK(Calculations!AI176),"",Calculations!AI176)</f>
        <v>11585214400.913258</v>
      </c>
      <c r="AJ176">
        <f>IF(ISBLANK(Calculations!AJ176),"",Calculations!AJ176)</f>
        <v>11492497326.481195</v>
      </c>
      <c r="AK176">
        <f>IF(ISBLANK(Calculations!AK176),"",Calculations!AK176)</f>
        <v>11394725137.942923</v>
      </c>
      <c r="AL176">
        <f>IF(ISBLANK(Calculations!AL176),"",Calculations!AL176)</f>
        <v>11297565375.377016</v>
      </c>
      <c r="AM176">
        <f>IF(ISBLANK(Calculations!AM176),"",Calculations!AM176)</f>
        <v>11193990988.336206</v>
      </c>
      <c r="AN176">
        <f>IF(ISBLANK(Calculations!AN176),"",Calculations!AN176)</f>
        <v>11086622548.485563</v>
      </c>
      <c r="AO176">
        <f>IF(ISBLANK(Calculations!AO176),"",Calculations!AO176)</f>
        <v>10979245505.179747</v>
      </c>
      <c r="AP176">
        <f>IF(ISBLANK(Calculations!AP176),"",Calculations!AP176)</f>
        <v>10866241663.739305</v>
      </c>
      <c r="AQ176">
        <f>IF(ISBLANK(Calculations!AQ176),"",Calculations!AQ176)</f>
        <v>10753954816.191717</v>
      </c>
      <c r="AR176">
        <f>IF(ISBLANK(Calculations!AR176),"",Calculations!AR176)</f>
        <v>10639082210.681145</v>
      </c>
      <c r="AS176">
        <f>IF(ISBLANK(Calculations!AS176),"",Calculations!AS176)</f>
        <v>10519517697.091297</v>
      </c>
      <c r="AT176">
        <f>IF(ISBLANK(Calculations!AT176),"",Calculations!AT176)</f>
        <v>10399277542.910168</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0.56667262250564632</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23463079934846.285</v>
      </c>
      <c r="P186">
        <f>IF(ISBLANK(Calculations!P186),"",Calculations!P186)</f>
        <v>23463079934846.285</v>
      </c>
      <c r="Q186">
        <f>IF(ISBLANK(Calculations!Q186),"",Calculations!Q186)</f>
        <v>23463079934846.285</v>
      </c>
      <c r="R186">
        <f>IF(ISBLANK(Calculations!R186),"",Calculations!R186)</f>
        <v>23695067163571.164</v>
      </c>
      <c r="S186">
        <f>IF(ISBLANK(Calculations!S186),"",Calculations!S186)</f>
        <v>23964319727081.918</v>
      </c>
      <c r="T186">
        <f>IF(ISBLANK(Calculations!T186),"",Calculations!T186)</f>
        <v>24277282855410.453</v>
      </c>
      <c r="U186">
        <f>IF(ISBLANK(Calculations!U186),"",Calculations!U186)</f>
        <v>24598600151327.988</v>
      </c>
      <c r="V186">
        <f>IF(ISBLANK(Calculations!V186),"",Calculations!V186)</f>
        <v>24942260227148.797</v>
      </c>
      <c r="W186">
        <f>IF(ISBLANK(Calculations!W186),"",Calculations!W186)</f>
        <v>25300935225798.496</v>
      </c>
      <c r="X186">
        <f>IF(ISBLANK(Calculations!X186),"",Calculations!X186)</f>
        <v>25668918860815.793</v>
      </c>
      <c r="Y186">
        <f>IF(ISBLANK(Calculations!Y186),"",Calculations!Y186)</f>
        <v>26052584520496.473</v>
      </c>
      <c r="Z186">
        <f>IF(ISBLANK(Calculations!Z186),"",Calculations!Z186)</f>
        <v>26446420917377.148</v>
      </c>
      <c r="AA186">
        <f>IF(ISBLANK(Calculations!AA186),"",Calculations!AA186)</f>
        <v>26848478061479.812</v>
      </c>
      <c r="AB186">
        <f>IF(ISBLANK(Calculations!AB186),"",Calculations!AB186)</f>
        <v>27269501423892.754</v>
      </c>
      <c r="AC186">
        <f>IF(ISBLANK(Calculations!AC186),"",Calculations!AC186)</f>
        <v>27699997632355.609</v>
      </c>
      <c r="AD186">
        <f>IF(ISBLANK(Calculations!AD186),"",Calculations!AD186)</f>
        <v>28145826919906.949</v>
      </c>
      <c r="AE186">
        <f>IF(ISBLANK(Calculations!AE186),"",Calculations!AE186)</f>
        <v>28604639035468.207</v>
      </c>
      <c r="AF186">
        <f>IF(ISBLANK(Calculations!AF186),"",Calculations!AF186)</f>
        <v>29068305599763.598</v>
      </c>
      <c r="AG186">
        <f>IF(ISBLANK(Calculations!AG186),"",Calculations!AG186)</f>
        <v>29552364953984.539</v>
      </c>
      <c r="AH186">
        <f>IF(ISBLANK(Calculations!AH186),"",Calculations!AH186)</f>
        <v>30039595607695.629</v>
      </c>
      <c r="AI186">
        <f>IF(ISBLANK(Calculations!AI186),"",Calculations!AI186)</f>
        <v>30541923289076.859</v>
      </c>
      <c r="AJ186">
        <f>IF(ISBLANK(Calculations!AJ186),"",Calculations!AJ186)</f>
        <v>31058126688615.715</v>
      </c>
      <c r="AK186">
        <f>IF(ISBLANK(Calculations!AK186),"",Calculations!AK186)</f>
        <v>31590053165238.582</v>
      </c>
      <c r="AL186">
        <f>IF(ISBLANK(Calculations!AL186),"",Calculations!AL186)</f>
        <v>32132920111947.266</v>
      </c>
      <c r="AM186">
        <f>IF(ISBLANK(Calculations!AM186),"",Calculations!AM186)</f>
        <v>32692813550093.543</v>
      </c>
      <c r="AN186">
        <f>IF(ISBLANK(Calculations!AN186),"",Calculations!AN186)</f>
        <v>33262128518763.977</v>
      </c>
      <c r="AO186">
        <f>IF(ISBLANK(Calculations!AO186),"",Calculations!AO186)</f>
        <v>33837180563211.285</v>
      </c>
      <c r="AP186">
        <f>IF(ISBLANK(Calculations!AP186),"",Calculations!AP186)</f>
        <v>34433477235311.145</v>
      </c>
      <c r="AQ186">
        <f>IF(ISBLANK(Calculations!AQ186),"",Calculations!AQ186)</f>
        <v>35028993911419.848</v>
      </c>
      <c r="AR186">
        <f>IF(ISBLANK(Calculations!AR186),"",Calculations!AR186)</f>
        <v>35643363911682.273</v>
      </c>
      <c r="AS186">
        <f>IF(ISBLANK(Calculations!AS186),"",Calculations!AS186)</f>
        <v>36271753313574.289</v>
      </c>
      <c r="AT186">
        <f>IF(ISBLANK(Calculations!AT186),"",Calculations!AT186)</f>
        <v>36917661835950.93</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0.25602769281578991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13928674572257.418</v>
      </c>
      <c r="P188">
        <f>IF(ISBLANK(Calculations!P188),"",Calculations!P188)</f>
        <v>13928674572257.418</v>
      </c>
      <c r="Q188">
        <f>IF(ISBLANK(Calculations!Q188),"",Calculations!Q188)</f>
        <v>13928674572257.418</v>
      </c>
      <c r="R188">
        <f>IF(ISBLANK(Calculations!R188),"",Calculations!R188)</f>
        <v>13880643555777.99</v>
      </c>
      <c r="S188">
        <f>IF(ISBLANK(Calculations!S188),"",Calculations!S188)</f>
        <v>13865253617581.045</v>
      </c>
      <c r="T188">
        <f>IF(ISBLANK(Calculations!T188),"",Calculations!T188)</f>
        <v>13844760383883.148</v>
      </c>
      <c r="U188">
        <f>IF(ISBLANK(Calculations!U188),"",Calculations!U188)</f>
        <v>13816702265089.746</v>
      </c>
      <c r="V188">
        <f>IF(ISBLANK(Calculations!V188),"",Calculations!V188)</f>
        <v>13788263900749.225</v>
      </c>
      <c r="W188">
        <f>IF(ISBLANK(Calculations!W188),"",Calculations!W188)</f>
        <v>13724562765143.381</v>
      </c>
      <c r="X188">
        <f>IF(ISBLANK(Calculations!X188),"",Calculations!X188)</f>
        <v>13670667962068.752</v>
      </c>
      <c r="Y188">
        <f>IF(ISBLANK(Calculations!Y188),"",Calculations!Y188)</f>
        <v>13631782851643.955</v>
      </c>
      <c r="Z188">
        <f>IF(ISBLANK(Calculations!Z188),"",Calculations!Z188)</f>
        <v>13614371608170.158</v>
      </c>
      <c r="AA188">
        <f>IF(ISBLANK(Calculations!AA188),"",Calculations!AA188)</f>
        <v>13603604655309.359</v>
      </c>
      <c r="AB188">
        <f>IF(ISBLANK(Calculations!AB188),"",Calculations!AB188)</f>
        <v>13600322535849.932</v>
      </c>
      <c r="AC188">
        <f>IF(ISBLANK(Calculations!AC188),"",Calculations!AC188)</f>
        <v>13606026219056.869</v>
      </c>
      <c r="AD188">
        <f>IF(ISBLANK(Calculations!AD188),"",Calculations!AD188)</f>
        <v>13604965534109.604</v>
      </c>
      <c r="AE188">
        <f>IF(ISBLANK(Calculations!AE188),"",Calculations!AE188)</f>
        <v>13581110129258.16</v>
      </c>
      <c r="AF188">
        <f>IF(ISBLANK(Calculations!AF188),"",Calculations!AF188)</f>
        <v>13561417412501.588</v>
      </c>
      <c r="AG188">
        <f>IF(ISBLANK(Calculations!AG188),"",Calculations!AG188)</f>
        <v>13547308301410.766</v>
      </c>
      <c r="AH188">
        <f>IF(ISBLANK(Calculations!AH188),"",Calculations!AH188)</f>
        <v>13543265690857.084</v>
      </c>
      <c r="AI188">
        <f>IF(ISBLANK(Calculations!AI188),"",Calculations!AI188)</f>
        <v>13539703390468.186</v>
      </c>
      <c r="AJ188">
        <f>IF(ISBLANK(Calculations!AJ188),"",Calculations!AJ188)</f>
        <v>13547348327257.834</v>
      </c>
      <c r="AK188">
        <f>IF(ISBLANK(Calculations!AK188),"",Calculations!AK188)</f>
        <v>13553712436941.344</v>
      </c>
      <c r="AL188">
        <f>IF(ISBLANK(Calculations!AL188),"",Calculations!AL188)</f>
        <v>13550870601799.646</v>
      </c>
      <c r="AM188">
        <f>IF(ISBLANK(Calculations!AM188),"",Calculations!AM188)</f>
        <v>13537802162732.545</v>
      </c>
      <c r="AN188">
        <f>IF(ISBLANK(Calculations!AN188),"",Calculations!AN188)</f>
        <v>13520771164805.887</v>
      </c>
      <c r="AO188">
        <f>IF(ISBLANK(Calculations!AO188),"",Calculations!AO188)</f>
        <v>13501518732367.045</v>
      </c>
      <c r="AP188">
        <f>IF(ISBLANK(Calculations!AP188),"",Calculations!AP188)</f>
        <v>13484027437199.111</v>
      </c>
      <c r="AQ188">
        <f>IF(ISBLANK(Calculations!AQ188),"",Calculations!AQ188)</f>
        <v>13470958998132.012</v>
      </c>
      <c r="AR188">
        <f>IF(ISBLANK(Calculations!AR188),"",Calculations!AR188)</f>
        <v>13453067444493.434</v>
      </c>
      <c r="AS188">
        <f>IF(ISBLANK(Calculations!AS188),"",Calculations!AS188)</f>
        <v>13440639418979.377</v>
      </c>
      <c r="AT188">
        <f>IF(ISBLANK(Calculations!AT188),"",Calculations!AT188)</f>
        <v>13426850514665.074</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0.6575064091349071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5147617677117.1875</v>
      </c>
      <c r="P189">
        <f>IF(ISBLANK(Calculations!P189),"",Calculations!P189)</f>
        <v>5147617677117.1875</v>
      </c>
      <c r="Q189">
        <f>IF(ISBLANK(Calculations!Q189),"",Calculations!Q189)</f>
        <v>5147617677117.1875</v>
      </c>
      <c r="R189">
        <f>IF(ISBLANK(Calculations!R189),"",Calculations!R189)</f>
        <v>5153351280993.5742</v>
      </c>
      <c r="S189">
        <f>IF(ISBLANK(Calculations!S189),"",Calculations!S189)</f>
        <v>5151925306972.5088</v>
      </c>
      <c r="T189">
        <f>IF(ISBLANK(Calculations!T189),"",Calculations!T189)</f>
        <v>5145983748551.3506</v>
      </c>
      <c r="U189">
        <f>IF(ISBLANK(Calculations!U189),"",Calculations!U189)</f>
        <v>5129793001853.7412</v>
      </c>
      <c r="V189">
        <f>IF(ISBLANK(Calculations!V189),"",Calculations!V189)</f>
        <v>5114463781127.207</v>
      </c>
      <c r="W189">
        <f>IF(ISBLANK(Calculations!W189),"",Calculations!W189)</f>
        <v>5104986995445.4912</v>
      </c>
      <c r="X189">
        <f>IF(ISBLANK(Calculations!X189),"",Calculations!X189)</f>
        <v>5106175307129.7178</v>
      </c>
      <c r="Y189">
        <f>IF(ISBLANK(Calculations!Y189),"",Calculations!Y189)</f>
        <v>5106026768169.1895</v>
      </c>
      <c r="Z189">
        <f>IF(ISBLANK(Calculations!Z189),"",Calculations!Z189)</f>
        <v>5097500631834.834</v>
      </c>
      <c r="AA189">
        <f>IF(ISBLANK(Calculations!AA189),"",Calculations!AA189)</f>
        <v>5085736346160.9775</v>
      </c>
      <c r="AB189">
        <f>IF(ISBLANK(Calculations!AB189),"",Calculations!AB189)</f>
        <v>5072516378673.9346</v>
      </c>
      <c r="AC189">
        <f>IF(ISBLANK(Calculations!AC189),"",Calculations!AC189)</f>
        <v>5072219300752.8779</v>
      </c>
      <c r="AD189">
        <f>IF(ISBLANK(Calculations!AD189),"",Calculations!AD189)</f>
        <v>5071803391663.3877</v>
      </c>
      <c r="AE189">
        <f>IF(ISBLANK(Calculations!AE189),"",Calculations!AE189)</f>
        <v>5073348196852.8867</v>
      </c>
      <c r="AF189">
        <f>IF(ISBLANK(Calculations!AF189),"",Calculations!AF189)</f>
        <v>5065624170905.417</v>
      </c>
      <c r="AG189">
        <f>IF(ISBLANK(Calculations!AG189),"",Calculations!AG189)</f>
        <v>5065178554023.832</v>
      </c>
      <c r="AH189">
        <f>IF(ISBLANK(Calculations!AH189),"",Calculations!AH189)</f>
        <v>5068594950115.9824</v>
      </c>
      <c r="AI189">
        <f>IF(ISBLANK(Calculations!AI189),"",Calculations!AI189)</f>
        <v>5069634722839.6807</v>
      </c>
      <c r="AJ189">
        <f>IF(ISBLANK(Calculations!AJ189),"",Calculations!AJ189)</f>
        <v>5071030989068.6514</v>
      </c>
      <c r="AK189">
        <f>IF(ISBLANK(Calculations!AK189),"",Calculations!AK189)</f>
        <v>5076289268271.3584</v>
      </c>
      <c r="AL189">
        <f>IF(ISBLANK(Calculations!AL189),"",Calculations!AL189)</f>
        <v>5086211670834.6582</v>
      </c>
      <c r="AM189">
        <f>IF(ISBLANK(Calculations!AM189),"",Calculations!AM189)</f>
        <v>5097352092874.3066</v>
      </c>
      <c r="AN189">
        <f>IF(ISBLANK(Calculations!AN189),"",Calculations!AN189)</f>
        <v>5107690404527.0967</v>
      </c>
      <c r="AO189">
        <f>IF(ISBLANK(Calculations!AO189),"",Calculations!AO189)</f>
        <v>5115681800603.5293</v>
      </c>
      <c r="AP189">
        <f>IF(ISBLANK(Calculations!AP189),"",Calculations!AP189)</f>
        <v>5120197385003.5947</v>
      </c>
      <c r="AQ189">
        <f>IF(ISBLANK(Calculations!AQ189),"",Calculations!AQ189)</f>
        <v>5121326281103.6309</v>
      </c>
      <c r="AR189">
        <f>IF(ISBLANK(Calculations!AR189),"",Calculations!AR189)</f>
        <v>5124742677195.7812</v>
      </c>
      <c r="AS189">
        <f>IF(ISBLANK(Calculations!AS189),"",Calculations!AS189)</f>
        <v>5128990891466.8848</v>
      </c>
      <c r="AT189">
        <f>IF(ISBLANK(Calculations!AT189),"",Calculations!AT189)</f>
        <v>5130595112240.6006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49992000000000.008</v>
      </c>
      <c r="P199">
        <f>IF(ISBLANK(Calculations!P199),"",Calculations!P199)</f>
        <v>49992000000000.008</v>
      </c>
      <c r="Q199">
        <f>IF(ISBLANK(Calculations!Q199),"",Calculations!Q199)</f>
        <v>49992000000000.008</v>
      </c>
      <c r="R199">
        <f>IF(ISBLANK(Calculations!R199),"",Calculations!R199)</f>
        <v>50030682889068.234</v>
      </c>
      <c r="S199">
        <f>IF(ISBLANK(Calculations!S199),"",Calculations!S199)</f>
        <v>50080809284333.758</v>
      </c>
      <c r="T199">
        <f>IF(ISBLANK(Calculations!T199),"",Calculations!T199)</f>
        <v>50167751863698.617</v>
      </c>
      <c r="U199">
        <f>IF(ISBLANK(Calculations!U199),"",Calculations!U199)</f>
        <v>50289768685756.469</v>
      </c>
      <c r="V199">
        <f>IF(ISBLANK(Calculations!V199),"",Calculations!V199)</f>
        <v>50432498295191.422</v>
      </c>
      <c r="W199">
        <f>IF(ISBLANK(Calculations!W199),"",Calculations!W199)</f>
        <v>50609747394691.516</v>
      </c>
      <c r="X199">
        <f>IF(ISBLANK(Calculations!X199),"",Calculations!X199)</f>
        <v>50833302073190.531</v>
      </c>
      <c r="Y199">
        <f>IF(ISBLANK(Calculations!Y199),"",Calculations!Y199)</f>
        <v>51062553903933.312</v>
      </c>
      <c r="Z199">
        <f>IF(ISBLANK(Calculations!Z199),"",Calculations!Z199)</f>
        <v>51307438826858.711</v>
      </c>
      <c r="AA199">
        <f>IF(ISBLANK(Calculations!AA199),"",Calculations!AA199)</f>
        <v>51573981317465.055</v>
      </c>
      <c r="AB199">
        <f>IF(ISBLANK(Calculations!AB199),"",Calculations!AB199)</f>
        <v>51853912013459.531</v>
      </c>
      <c r="AC199">
        <f>IF(ISBLANK(Calculations!AC199),"",Calculations!AC199)</f>
        <v>52172405755216.297</v>
      </c>
      <c r="AD199">
        <f>IF(ISBLANK(Calculations!AD199),"",Calculations!AD199)</f>
        <v>52539700146585.68</v>
      </c>
      <c r="AE199">
        <f>IF(ISBLANK(Calculations!AE199),"",Calculations!AE199)</f>
        <v>52944443640798.133</v>
      </c>
      <c r="AF199">
        <f>IF(ISBLANK(Calculations!AF199),"",Calculations!AF199)</f>
        <v>53356534753507.766</v>
      </c>
      <c r="AG199">
        <f>IF(ISBLANK(Calculations!AG199),"",Calculations!AG199)</f>
        <v>53765545782965.469</v>
      </c>
      <c r="AH199">
        <f>IF(ISBLANK(Calculations!AH199),"",Calculations!AH199)</f>
        <v>54186007300369.586</v>
      </c>
      <c r="AI199">
        <f>IF(ISBLANK(Calculations!AI199),"",Calculations!AI199)</f>
        <v>54599432373144.719</v>
      </c>
      <c r="AJ199">
        <f>IF(ISBLANK(Calculations!AJ199),"",Calculations!AJ199)</f>
        <v>54995425015084.445</v>
      </c>
      <c r="AK199">
        <f>IF(ISBLANK(Calculations!AK199),"",Calculations!AK199)</f>
        <v>55210867574371.344</v>
      </c>
      <c r="AL199">
        <f>IF(ISBLANK(Calculations!AL199),"",Calculations!AL199)</f>
        <v>55430528589694.484</v>
      </c>
      <c r="AM199">
        <f>IF(ISBLANK(Calculations!AM199),"",Calculations!AM199)</f>
        <v>55658755651060.609</v>
      </c>
      <c r="AN199">
        <f>IF(ISBLANK(Calculations!AN199),"",Calculations!AN199)</f>
        <v>55889050653506.516</v>
      </c>
      <c r="AO199">
        <f>IF(ISBLANK(Calculations!AO199),"",Calculations!AO199)</f>
        <v>56117865946466.508</v>
      </c>
      <c r="AP199">
        <f>IF(ISBLANK(Calculations!AP199),"",Calculations!AP199)</f>
        <v>56323759908202.234</v>
      </c>
      <c r="AQ199">
        <f>IF(ISBLANK(Calculations!AQ199),"",Calculations!AQ199)</f>
        <v>56504365482433.016</v>
      </c>
      <c r="AR199">
        <f>IF(ISBLANK(Calculations!AR199),"",Calculations!AR199)</f>
        <v>56679721563651.609</v>
      </c>
      <c r="AS199">
        <f>IF(ISBLANK(Calculations!AS199),"",Calculations!AS199)</f>
        <v>56863812035483.367</v>
      </c>
      <c r="AT199">
        <f>IF(ISBLANK(Calculations!AT199),"",Calculations!AT199)</f>
        <v>57060490161498.297</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41405000000000</v>
      </c>
      <c r="P202">
        <f>IF(ISBLANK(Calculations!P202),"",Calculations!P202)</f>
        <v>41405000000000</v>
      </c>
      <c r="Q202">
        <f>IF(ISBLANK(Calculations!Q202),"",Calculations!Q202)</f>
        <v>41405000000000</v>
      </c>
      <c r="R202">
        <f>IF(ISBLANK(Calculations!R202),"",Calculations!R202)</f>
        <v>41613138080743.391</v>
      </c>
      <c r="S202">
        <f>IF(ISBLANK(Calculations!S202),"",Calculations!S202)</f>
        <v>41804123153770.969</v>
      </c>
      <c r="T202">
        <f>IF(ISBLANK(Calculations!T202),"",Calculations!T202)</f>
        <v>42013188453477.453</v>
      </c>
      <c r="U202">
        <f>IF(ISBLANK(Calculations!U202),"",Calculations!U202)</f>
        <v>42223357687164.414</v>
      </c>
      <c r="V202">
        <f>IF(ISBLANK(Calculations!V202),"",Calculations!V202)</f>
        <v>42443708142885.188</v>
      </c>
      <c r="W202">
        <f>IF(ISBLANK(Calculations!W202),"",Calculations!W202)</f>
        <v>42667896861395.016</v>
      </c>
      <c r="X202">
        <f>IF(ISBLANK(Calculations!X202),"",Calculations!X202)</f>
        <v>42898120713033.828</v>
      </c>
      <c r="Y202">
        <f>IF(ISBLANK(Calculations!Y202),"",Calculations!Y202)</f>
        <v>43150346738920.445</v>
      </c>
      <c r="Z202">
        <f>IF(ISBLANK(Calculations!Z202),"",Calculations!Z202)</f>
        <v>43417554425431.805</v>
      </c>
      <c r="AA202">
        <f>IF(ISBLANK(Calculations!AA202),"",Calculations!AA202)</f>
        <v>43713530198922.727</v>
      </c>
      <c r="AB202">
        <f>IF(ISBLANK(Calculations!AB202),"",Calculations!AB202)</f>
        <v>44046959241768.797</v>
      </c>
      <c r="AC202">
        <f>IF(ISBLANK(Calculations!AC202),"",Calculations!AC202)</f>
        <v>44406087910613.094</v>
      </c>
      <c r="AD202">
        <f>IF(ISBLANK(Calculations!AD202),"",Calculations!AD202)</f>
        <v>44792288369240.062</v>
      </c>
      <c r="AE202">
        <f>IF(ISBLANK(Calculations!AE202),"",Calculations!AE202)</f>
        <v>45201002469702.188</v>
      </c>
      <c r="AF202">
        <f>IF(ISBLANK(Calculations!AF202),"",Calculations!AF202)</f>
        <v>45624865984145.156</v>
      </c>
      <c r="AG202">
        <f>IF(ISBLANK(Calculations!AG202),"",Calculations!AG202)</f>
        <v>46078338711521.359</v>
      </c>
      <c r="AH202">
        <f>IF(ISBLANK(Calculations!AH202),"",Calculations!AH202)</f>
        <v>46545376243983.844</v>
      </c>
      <c r="AI202">
        <f>IF(ISBLANK(Calculations!AI202),"",Calculations!AI202)</f>
        <v>47038022996497.703</v>
      </c>
      <c r="AJ202">
        <f>IF(ISBLANK(Calculations!AJ202),"",Calculations!AJ202)</f>
        <v>47552255893733.688</v>
      </c>
      <c r="AK202">
        <f>IF(ISBLANK(Calculations!AK202),"",Calculations!AK202)</f>
        <v>48095082084204.438</v>
      </c>
      <c r="AL202">
        <f>IF(ISBLANK(Calculations!AL202),"",Calculations!AL202)</f>
        <v>48656690231053.977</v>
      </c>
      <c r="AM202">
        <f>IF(ISBLANK(Calculations!AM202),"",Calculations!AM202)</f>
        <v>49248978096188.531</v>
      </c>
      <c r="AN202">
        <f>IF(ISBLANK(Calculations!AN202),"",Calculations!AN202)</f>
        <v>49860336312501.852</v>
      </c>
      <c r="AO202">
        <f>IF(ISBLANK(Calculations!AO202),"",Calculations!AO202)</f>
        <v>50492469554749.938</v>
      </c>
      <c r="AP202">
        <f>IF(ISBLANK(Calculations!AP202),"",Calculations!AP202)</f>
        <v>51153299768853.266</v>
      </c>
      <c r="AQ202">
        <f>IF(ISBLANK(Calculations!AQ202),"",Calculations!AQ202)</f>
        <v>51821867393549.398</v>
      </c>
      <c r="AR202">
        <f>IF(ISBLANK(Calculations!AR202),"",Calculations!AR202)</f>
        <v>52518824030702.391</v>
      </c>
      <c r="AS202">
        <f>IF(ISBLANK(Calculations!AS202),"",Calculations!AS202)</f>
        <v>53240098513835.641</v>
      </c>
      <c r="AT202">
        <f>IF(ISBLANK(Calculations!AT202),"",Calculations!AT202)</f>
        <v>53986088823719.938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4908706521017.6738</v>
      </c>
      <c r="C2" s="7">
        <f>'IRA Calculations'!Q4</f>
        <v>4908690656876.5322</v>
      </c>
      <c r="D2" s="7">
        <f>'IRA Calculations'!R4</f>
        <v>4951317074522.6084</v>
      </c>
      <c r="E2" s="7">
        <f>'IRA Calculations'!S4</f>
        <v>4995600947600.9893</v>
      </c>
      <c r="F2" s="7">
        <f>'IRA Calculations'!T4</f>
        <v>5040166804092.0273</v>
      </c>
      <c r="G2" s="7">
        <f>'IRA Calculations'!U4</f>
        <v>5082148424898.5029</v>
      </c>
      <c r="H2" s="7">
        <f>'IRA Calculations'!V4</f>
        <v>5123864226954.6348</v>
      </c>
      <c r="I2" s="7">
        <f>'IRA Calculations'!W4</f>
        <v>5166630913020.1152</v>
      </c>
      <c r="J2" s="7">
        <f>'IRA Calculations'!X4</f>
        <v>5207624153319.5771</v>
      </c>
      <c r="K2" s="7">
        <f>'IRA Calculations'!Y4</f>
        <v>5247632778234.0664</v>
      </c>
      <c r="L2" s="7">
        <f>'IRA Calculations'!Z4</f>
        <v>5288386808290.2197</v>
      </c>
      <c r="M2" s="7">
        <f>'IRA Calculations'!AA4</f>
        <v>5329756808334.168</v>
      </c>
      <c r="N2" s="7">
        <f>'IRA Calculations'!AB4</f>
        <v>5371096949273.9678</v>
      </c>
      <c r="O2" s="7">
        <f>'IRA Calculations'!AC4</f>
        <v>5408658951804.707</v>
      </c>
      <c r="P2" s="7">
        <f>'IRA Calculations'!AD4</f>
        <v>5446843011747.624</v>
      </c>
      <c r="Q2" s="7">
        <f>'IRA Calculations'!AE4</f>
        <v>5486503151713.0049</v>
      </c>
      <c r="R2" s="7">
        <f>'IRA Calculations'!AF4</f>
        <v>5527568823001.9893</v>
      </c>
      <c r="S2" s="7">
        <f>'IRA Calculations'!AG4</f>
        <v>5569835203729.4717</v>
      </c>
      <c r="T2" s="7">
        <f>'IRA Calculations'!AH4</f>
        <v>5612668266134.292</v>
      </c>
      <c r="U2" s="7">
        <f>'IRA Calculations'!AI4</f>
        <v>5657957143133.584</v>
      </c>
      <c r="V2" s="7">
        <f>'IRA Calculations'!AJ4</f>
        <v>5702033238368.9023</v>
      </c>
      <c r="W2" s="7">
        <f>'IRA Calculations'!AK4</f>
        <v>5709198015818.2197</v>
      </c>
      <c r="X2" s="7">
        <f>'IRA Calculations'!AL4</f>
        <v>5717095342863.1006</v>
      </c>
      <c r="Y2" s="7">
        <f>'IRA Calculations'!AM4</f>
        <v>5724751512671.0557</v>
      </c>
      <c r="Z2" s="7">
        <f>'IRA Calculations'!AN4</f>
        <v>5733206723711.1377</v>
      </c>
      <c r="AA2" s="7">
        <f>'IRA Calculations'!AO4</f>
        <v>5741247108245.9268</v>
      </c>
      <c r="AB2" s="7">
        <f>'IRA Calculations'!AP4</f>
        <v>5749351045826.4629</v>
      </c>
      <c r="AC2" s="7">
        <f>'IRA Calculations'!AQ4</f>
        <v>5757571985020.6777</v>
      </c>
      <c r="AD2" s="7">
        <f>'IRA Calculations'!AR4</f>
        <v>5766513225193.3574</v>
      </c>
      <c r="AE2" s="7">
        <f>'IRA Calculations'!AS4</f>
        <v>5775078070869.7285</v>
      </c>
      <c r="AF2" s="7">
        <f>'IRA Calculations'!AT4</f>
        <v>5783886760643.7988</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30130314877351.871</v>
      </c>
      <c r="C4" s="7">
        <f>'IRA Calculations'!Q6</f>
        <v>30130314877351.871</v>
      </c>
      <c r="D4" s="7">
        <f>'IRA Calculations'!R6</f>
        <v>30255244808818.285</v>
      </c>
      <c r="E4" s="7">
        <f>'IRA Calculations'!S6</f>
        <v>29502142324791.633</v>
      </c>
      <c r="F4" s="7">
        <f>'IRA Calculations'!T6</f>
        <v>28741577146692.891</v>
      </c>
      <c r="G4" s="7">
        <f>'IRA Calculations'!U6</f>
        <v>27949253331840.855</v>
      </c>
      <c r="H4" s="7">
        <f>'IRA Calculations'!V6</f>
        <v>27151921453701.707</v>
      </c>
      <c r="I4" s="7">
        <f>'IRA Calculations'!W6</f>
        <v>26360387343182.59</v>
      </c>
      <c r="J4" s="7">
        <f>'IRA Calculations'!X6</f>
        <v>25557681653786.941</v>
      </c>
      <c r="K4" s="7">
        <f>'IRA Calculations'!Y6</f>
        <v>24746687433342.59</v>
      </c>
      <c r="L4" s="7">
        <f>'IRA Calculations'!Z6</f>
        <v>23935992254967.309</v>
      </c>
      <c r="M4" s="7">
        <f>'IRA Calculations'!AA6</f>
        <v>23135646124925.195</v>
      </c>
      <c r="N4" s="7">
        <f>'IRA Calculations'!AB6</f>
        <v>22342342442297.422</v>
      </c>
      <c r="O4" s="7">
        <f>'IRA Calculations'!AC6</f>
        <v>22396809704218.191</v>
      </c>
      <c r="P4" s="7">
        <f>'IRA Calculations'!AD6</f>
        <v>22468674842448.945</v>
      </c>
      <c r="Q4" s="7">
        <f>'IRA Calculations'!AE6</f>
        <v>22561860451558.25</v>
      </c>
      <c r="R4" s="7">
        <f>'IRA Calculations'!AF6</f>
        <v>22667981629404.621</v>
      </c>
      <c r="S4" s="7">
        <f>'IRA Calculations'!AG6</f>
        <v>22805773213968.156</v>
      </c>
      <c r="T4" s="7">
        <f>'IRA Calculations'!AH6</f>
        <v>22962133405218.129</v>
      </c>
      <c r="U4" s="7">
        <f>'IRA Calculations'!AI6</f>
        <v>23150408187268.953</v>
      </c>
      <c r="V4" s="7">
        <f>'IRA Calculations'!AJ6</f>
        <v>23349675283229.293</v>
      </c>
      <c r="W4" s="7">
        <f>'IRA Calculations'!AK6</f>
        <v>23270712218899.926</v>
      </c>
      <c r="X4" s="7">
        <f>'IRA Calculations'!AL6</f>
        <v>23213617264234.93</v>
      </c>
      <c r="Y4" s="7">
        <f>'IRA Calculations'!AM6</f>
        <v>23166367111176.859</v>
      </c>
      <c r="Z4" s="7">
        <f>'IRA Calculations'!AN6</f>
        <v>23136342078367.297</v>
      </c>
      <c r="AA4" s="7">
        <f>'IRA Calculations'!AO6</f>
        <v>23111255864070.898</v>
      </c>
      <c r="AB4" s="7">
        <f>'IRA Calculations'!AP6</f>
        <v>23093333247678.031</v>
      </c>
      <c r="AC4" s="7">
        <f>'IRA Calculations'!AQ6</f>
        <v>23079930831536.926</v>
      </c>
      <c r="AD4" s="7">
        <f>'IRA Calculations'!AR6</f>
        <v>23073745032525.668</v>
      </c>
      <c r="AE4" s="7">
        <f>'IRA Calculations'!AS6</f>
        <v>23063439975171.719</v>
      </c>
      <c r="AF4" s="7">
        <f>'IRA Calculations'!AT6</f>
        <v>23052666388392.609</v>
      </c>
    </row>
    <row r="5" spans="1:34" x14ac:dyDescent="0.2">
      <c r="A5" s="1" t="s">
        <v>79</v>
      </c>
      <c r="B5" s="7">
        <f>'IRA Calculations'!P7</f>
        <v>528158909485.77649</v>
      </c>
      <c r="C5" s="7">
        <f>'IRA Calculations'!Q7</f>
        <v>528158909485.77649</v>
      </c>
      <c r="D5" s="7">
        <f>'IRA Calculations'!R7</f>
        <v>530906167109.62201</v>
      </c>
      <c r="E5" s="7">
        <f>'IRA Calculations'!S7</f>
        <v>532983355322.62897</v>
      </c>
      <c r="F5" s="7">
        <f>'IRA Calculations'!T7</f>
        <v>534697547975.82935</v>
      </c>
      <c r="G5" s="7">
        <f>'IRA Calculations'!U7</f>
        <v>535415985360.70825</v>
      </c>
      <c r="H5" s="7">
        <f>'IRA Calculations'!V7</f>
        <v>535243933472.63104</v>
      </c>
      <c r="I5" s="7">
        <f>'IRA Calculations'!W7</f>
        <v>534059316248.93323</v>
      </c>
      <c r="J5" s="7">
        <f>'IRA Calculations'!X7</f>
        <v>531196013835.12732</v>
      </c>
      <c r="K5" s="7">
        <f>'IRA Calculations'!Y7</f>
        <v>526493254077.88861</v>
      </c>
      <c r="L5" s="7">
        <f>'IRA Calculations'!Z7</f>
        <v>520035056586.02338</v>
      </c>
      <c r="M5" s="7">
        <f>'IRA Calculations'!AA7</f>
        <v>511997261029.96399</v>
      </c>
      <c r="N5" s="7">
        <f>'IRA Calculations'!AB7</f>
        <v>502623355604.75226</v>
      </c>
      <c r="O5" s="7">
        <f>'IRA Calculations'!AC7</f>
        <v>492137331900.08472</v>
      </c>
      <c r="P5" s="7">
        <f>'IRA Calculations'!AD7</f>
        <v>480884813878.22174</v>
      </c>
      <c r="Q5" s="7">
        <f>'IRA Calculations'!AE7</f>
        <v>469231247978.17975</v>
      </c>
      <c r="R5" s="7">
        <f>'IRA Calculations'!AF7</f>
        <v>457441457648.01746</v>
      </c>
      <c r="S5" s="7">
        <f>'IRA Calculations'!AG7</f>
        <v>445737030281.56274</v>
      </c>
      <c r="T5" s="7">
        <f>'IRA Calculations'!AH7</f>
        <v>433988322828.87488</v>
      </c>
      <c r="U5" s="7">
        <f>'IRA Calculations'!AI7</f>
        <v>422305539550.25562</v>
      </c>
      <c r="V5" s="7">
        <f>'IRA Calculations'!AJ7</f>
        <v>410225222638.27454</v>
      </c>
      <c r="W5" s="7">
        <f>'IRA Calculations'!AK7</f>
        <v>394847495397.79614</v>
      </c>
      <c r="X5" s="7">
        <f>'IRA Calculations'!AL7</f>
        <v>379434185219.12738</v>
      </c>
      <c r="Y5" s="7">
        <f>'IRA Calculations'!AM7</f>
        <v>363857228985.44922</v>
      </c>
      <c r="Z5" s="7">
        <f>'IRA Calculations'!AN7</f>
        <v>348348913921.47137</v>
      </c>
      <c r="AA5" s="7">
        <f>'IRA Calculations'!AO7</f>
        <v>333016639398.50012</v>
      </c>
      <c r="AB5" s="7">
        <f>'IRA Calculations'!AP7</f>
        <v>318140636931.83813</v>
      </c>
      <c r="AC5" s="7">
        <f>'IRA Calculations'!AQ7</f>
        <v>303896919269.01367</v>
      </c>
      <c r="AD5" s="7">
        <f>'IRA Calculations'!AR7</f>
        <v>290460828602.52893</v>
      </c>
      <c r="AE5" s="7">
        <f>'IRA Calculations'!AS7</f>
        <v>277834186850.08636</v>
      </c>
      <c r="AF5" s="7">
        <f>'IRA Calculations'!AT7</f>
        <v>266162673817.79636</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2869065375509.8545</v>
      </c>
      <c r="C7" s="7">
        <f>'IRA Calculations'!Q9</f>
        <v>2869065375509.8545</v>
      </c>
      <c r="D7" s="7">
        <f>'IRA Calculations'!R9</f>
        <v>2877278020522.2896</v>
      </c>
      <c r="E7" s="7">
        <f>'IRA Calculations'!S9</f>
        <v>2882846857246.9673</v>
      </c>
      <c r="F7" s="7">
        <f>'IRA Calculations'!T9</f>
        <v>2887703147155.6436</v>
      </c>
      <c r="G7" s="7">
        <f>'IRA Calculations'!U9</f>
        <v>2890644561874.3608</v>
      </c>
      <c r="H7" s="7">
        <f>'IRA Calculations'!V9</f>
        <v>2893522877256.2979</v>
      </c>
      <c r="I7" s="7">
        <f>'IRA Calculations'!W9</f>
        <v>2897082726631.9053</v>
      </c>
      <c r="J7" s="7">
        <f>'IRA Calculations'!X9</f>
        <v>2900392762954.0635</v>
      </c>
      <c r="K7" s="7">
        <f>'IRA Calculations'!Y9</f>
        <v>2903054566634.2603</v>
      </c>
      <c r="L7" s="7">
        <f>'IRA Calculations'!Z9</f>
        <v>2905397883649.9639</v>
      </c>
      <c r="M7" s="7">
        <f>'IRA Calculations'!AA9</f>
        <v>2909125318883.8433</v>
      </c>
      <c r="N7" s="7">
        <f>'IRA Calculations'!AB9</f>
        <v>2913540752503.813</v>
      </c>
      <c r="O7" s="7">
        <f>'IRA Calculations'!AC9</f>
        <v>2918090249510.9468</v>
      </c>
      <c r="P7" s="7">
        <f>'IRA Calculations'!AD9</f>
        <v>2924661484176.2827</v>
      </c>
      <c r="Q7" s="7">
        <f>'IRA Calculations'!AE9</f>
        <v>2933549680929.5669</v>
      </c>
      <c r="R7" s="7">
        <f>'IRA Calculations'!AF9</f>
        <v>2944125958094.1084</v>
      </c>
      <c r="S7" s="7">
        <f>'IRA Calculations'!AG9</f>
        <v>2958354643118.6475</v>
      </c>
      <c r="T7" s="7">
        <f>'IRA Calculations'!AH9</f>
        <v>2974365777773.4951</v>
      </c>
      <c r="U7" s="7">
        <f>'IRA Calculations'!AI9</f>
        <v>2992311603265.9546</v>
      </c>
      <c r="V7" s="7">
        <f>'IRA Calculations'!AJ9</f>
        <v>3010191867020.3345</v>
      </c>
      <c r="W7" s="7">
        <f>'IRA Calculations'!AK9</f>
        <v>3007679602328.3721</v>
      </c>
      <c r="X7" s="7">
        <f>'IRA Calculations'!AL9</f>
        <v>3005013371994.0049</v>
      </c>
      <c r="Y7" s="7">
        <f>'IRA Calculations'!AM9</f>
        <v>3000957886600.9878</v>
      </c>
      <c r="Z7" s="7">
        <f>'IRA Calculations'!AN9</f>
        <v>2996553895148.4985</v>
      </c>
      <c r="AA7" s="7">
        <f>'IRA Calculations'!AO9</f>
        <v>2991333853668.3315</v>
      </c>
      <c r="AB7" s="7">
        <f>'IRA Calculations'!AP9</f>
        <v>2986250244216.856</v>
      </c>
      <c r="AC7" s="7">
        <f>'IRA Calculations'!AQ9</f>
        <v>2981590196889.4272</v>
      </c>
      <c r="AD7" s="7">
        <f>'IRA Calculations'!AR9</f>
        <v>2977924640470.1987</v>
      </c>
      <c r="AE7" s="7">
        <f>'IRA Calculations'!AS9</f>
        <v>2974303143505.6162</v>
      </c>
      <c r="AF7" s="7">
        <f>'IRA Calculations'!AT9</f>
        <v>2971194979115.7935</v>
      </c>
    </row>
    <row r="8" spans="1:34" x14ac:dyDescent="0.2">
      <c r="A8" s="1" t="s">
        <v>344</v>
      </c>
      <c r="B8" s="7">
        <f>'IRA Calculations'!P10</f>
        <v>13262243646.424599</v>
      </c>
      <c r="C8" s="7">
        <f>'IRA Calculations'!Q10</f>
        <v>13262243646.424599</v>
      </c>
      <c r="D8" s="7">
        <f>'IRA Calculations'!R10</f>
        <v>13286071425.014954</v>
      </c>
      <c r="E8" s="7">
        <f>'IRA Calculations'!S10</f>
        <v>13312183631.879326</v>
      </c>
      <c r="F8" s="7">
        <f>'IRA Calculations'!T10</f>
        <v>13344332229.629074</v>
      </c>
      <c r="G8" s="7">
        <f>'IRA Calculations'!U10</f>
        <v>13376124705.721836</v>
      </c>
      <c r="H8" s="7">
        <f>'IRA Calculations'!V10</f>
        <v>13405637856.324989</v>
      </c>
      <c r="I8" s="7">
        <f>'IRA Calculations'!W10</f>
        <v>13435433700.483292</v>
      </c>
      <c r="J8" s="7">
        <f>'IRA Calculations'!X10</f>
        <v>13463505039.061314</v>
      </c>
      <c r="K8" s="7">
        <f>'IRA Calculations'!Y10</f>
        <v>13488382166.70182</v>
      </c>
      <c r="L8" s="7">
        <f>'IRA Calculations'!Z10</f>
        <v>13511253021.417145</v>
      </c>
      <c r="M8" s="7">
        <f>'IRA Calculations'!AA10</f>
        <v>13536366062.349195</v>
      </c>
      <c r="N8" s="7">
        <f>'IRA Calculations'!AB10</f>
        <v>13560202283.068188</v>
      </c>
      <c r="O8" s="7">
        <f>'IRA Calculations'!AC10</f>
        <v>13580431500.745457</v>
      </c>
      <c r="P8" s="7">
        <f>'IRA Calculations'!AD10</f>
        <v>13604026485.605902</v>
      </c>
      <c r="Q8" s="7">
        <f>'IRA Calculations'!AE10</f>
        <v>13629354610.572142</v>
      </c>
      <c r="R8" s="7">
        <f>'IRA Calculations'!AF10</f>
        <v>13655351534.962725</v>
      </c>
      <c r="S8" s="7">
        <f>'IRA Calculations'!AG10</f>
        <v>13685088825.56255</v>
      </c>
      <c r="T8" s="7">
        <f>'IRA Calculations'!AH10</f>
        <v>13714839867.155966</v>
      </c>
      <c r="U8" s="7">
        <f>'IRA Calculations'!AI10</f>
        <v>13748540178.060312</v>
      </c>
      <c r="V8" s="7">
        <f>'IRA Calculations'!AJ10</f>
        <v>13781948343.733084</v>
      </c>
      <c r="W8" s="7">
        <f>'IRA Calculations'!AK10</f>
        <v>13801875688.904135</v>
      </c>
      <c r="X8" s="7">
        <f>'IRA Calculations'!AL10</f>
        <v>13823094461.76309</v>
      </c>
      <c r="Y8" s="7">
        <f>'IRA Calculations'!AM10</f>
        <v>13841394873.473886</v>
      </c>
      <c r="Z8" s="7">
        <f>'IRA Calculations'!AN10</f>
        <v>13861175508.333389</v>
      </c>
      <c r="AA8" s="7">
        <f>'IRA Calculations'!AO10</f>
        <v>13878330816.404177</v>
      </c>
      <c r="AB8" s="7">
        <f>'IRA Calculations'!AP10</f>
        <v>13895162465.621284</v>
      </c>
      <c r="AC8" s="7">
        <f>'IRA Calculations'!AQ10</f>
        <v>13911761838.615768</v>
      </c>
      <c r="AD8" s="7">
        <f>'IRA Calculations'!AR10</f>
        <v>13930400535.07127</v>
      </c>
      <c r="AE8" s="7">
        <f>'IRA Calculations'!AS10</f>
        <v>13946902059.97246</v>
      </c>
      <c r="AF8" s="7">
        <f>'IRA Calculations'!AT10</f>
        <v>13963494650.508312</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11269629128566.15</v>
      </c>
      <c r="C10" s="7">
        <f>'IRA Calculations'!Q12</f>
        <v>11269629128566.15</v>
      </c>
      <c r="D10" s="7">
        <f>'IRA Calculations'!R12</f>
        <v>11328768608188.105</v>
      </c>
      <c r="E10" s="7">
        <f>'IRA Calculations'!S12</f>
        <v>11380688211888.324</v>
      </c>
      <c r="F10" s="7">
        <f>'IRA Calculations'!T12</f>
        <v>11434925992443.475</v>
      </c>
      <c r="G10" s="7">
        <f>'IRA Calculations'!U12</f>
        <v>11485933286724.5</v>
      </c>
      <c r="H10" s="7">
        <f>'IRA Calculations'!V12</f>
        <v>11543217582426.553</v>
      </c>
      <c r="I10" s="7">
        <f>'IRA Calculations'!W12</f>
        <v>11610723683185.314</v>
      </c>
      <c r="J10" s="7">
        <f>'IRA Calculations'!X12</f>
        <v>11683858957724.309</v>
      </c>
      <c r="K10" s="7">
        <f>'IRA Calculations'!Y12</f>
        <v>11761666211329.305</v>
      </c>
      <c r="L10" s="7">
        <f>'IRA Calculations'!Z12</f>
        <v>11843982991170.078</v>
      </c>
      <c r="M10" s="7">
        <f>'IRA Calculations'!AA12</f>
        <v>11933747606371.537</v>
      </c>
      <c r="N10" s="7">
        <f>'IRA Calculations'!AB12</f>
        <v>12023278329035.184</v>
      </c>
      <c r="O10" s="7">
        <f>'IRA Calculations'!AC12</f>
        <v>12107678128504.51</v>
      </c>
      <c r="P10" s="7">
        <f>'IRA Calculations'!AD12</f>
        <v>12190675460354.705</v>
      </c>
      <c r="Q10" s="7">
        <f>'IRA Calculations'!AE12</f>
        <v>12270399951946.15</v>
      </c>
      <c r="R10" s="7">
        <f>'IRA Calculations'!AF12</f>
        <v>12339763047582.023</v>
      </c>
      <c r="S10" s="7">
        <f>'IRA Calculations'!AG12</f>
        <v>12410456480247.795</v>
      </c>
      <c r="T10" s="7">
        <f>'IRA Calculations'!AH12</f>
        <v>12477501320950.502</v>
      </c>
      <c r="U10" s="7">
        <f>'IRA Calculations'!AI12</f>
        <v>12547909811994.68</v>
      </c>
      <c r="V10" s="7">
        <f>'IRA Calculations'!AJ12</f>
        <v>12618114326008.49</v>
      </c>
      <c r="W10" s="7">
        <f>'IRA Calculations'!AK12</f>
        <v>12589646599346.105</v>
      </c>
      <c r="X10" s="7">
        <f>'IRA Calculations'!AL12</f>
        <v>12567379949807.264</v>
      </c>
      <c r="Y10" s="7">
        <f>'IRA Calculations'!AM12</f>
        <v>12547586054427.285</v>
      </c>
      <c r="Z10" s="7">
        <f>'IRA Calculations'!AN12</f>
        <v>12533977592031.094</v>
      </c>
      <c r="AA10" s="7">
        <f>'IRA Calculations'!AO12</f>
        <v>12522113672726.48</v>
      </c>
      <c r="AB10" s="7">
        <f>'IRA Calculations'!AP12</f>
        <v>12513146379933.6</v>
      </c>
      <c r="AC10" s="7">
        <f>'IRA Calculations'!AQ12</f>
        <v>12506220460323.199</v>
      </c>
      <c r="AD10" s="7">
        <f>'IRA Calculations'!AR12</f>
        <v>12502496906491.379</v>
      </c>
      <c r="AE10" s="7">
        <f>'IRA Calculations'!AS12</f>
        <v>12497430099660.143</v>
      </c>
      <c r="AF10" s="7">
        <f>'IRA Calculations'!AT12</f>
        <v>12492489177233.291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2334648269786.9844</v>
      </c>
      <c r="C2" s="7">
        <f>'IRA Calculations'!P17</f>
        <v>2334648269786.9844</v>
      </c>
      <c r="D2" s="7">
        <f>'IRA Calculations'!Q17</f>
        <v>2334648269786.9844</v>
      </c>
      <c r="E2" s="7">
        <f>'IRA Calculations'!R17</f>
        <v>2274313926727.5527</v>
      </c>
      <c r="F2" s="7">
        <f>'IRA Calculations'!S17</f>
        <v>2404143312715.5869</v>
      </c>
      <c r="G2" s="7">
        <f>'IRA Calculations'!T17</f>
        <v>2539529614418.5215</v>
      </c>
      <c r="H2" s="7">
        <f>'IRA Calculations'!U17</f>
        <v>2681107440949.1006</v>
      </c>
      <c r="I2" s="7">
        <f>'IRA Calculations'!V17</f>
        <v>2829537366144.2075</v>
      </c>
      <c r="J2" s="7">
        <f>'IRA Calculations'!W17</f>
        <v>2982759645832.0073</v>
      </c>
      <c r="K2" s="7">
        <f>'IRA Calculations'!X17</f>
        <v>3144594494331.6934</v>
      </c>
      <c r="L2" s="7">
        <f>'IRA Calculations'!Y17</f>
        <v>3312191072914.1543</v>
      </c>
      <c r="M2" s="7">
        <f>'IRA Calculations'!Z17</f>
        <v>3484534555829.4756</v>
      </c>
      <c r="N2" s="7">
        <f>'IRA Calculations'!AA17</f>
        <v>3660684912488.2671</v>
      </c>
      <c r="O2" s="7">
        <f>'IRA Calculations'!AB17</f>
        <v>3839688402542.6211</v>
      </c>
      <c r="P2" s="7">
        <f>'IRA Calculations'!AC17</f>
        <v>3835325231517.8369</v>
      </c>
      <c r="Q2" s="7">
        <f>'IRA Calculations'!AD17</f>
        <v>3832355793596.1562</v>
      </c>
      <c r="R2" s="7">
        <f>'IRA Calculations'!AE17</f>
        <v>3830394241649.5928</v>
      </c>
      <c r="S2" s="7">
        <f>'IRA Calculations'!AF17</f>
        <v>3829208045660.0576</v>
      </c>
      <c r="T2" s="7">
        <f>'IRA Calculations'!AG17</f>
        <v>3828643943972.6006</v>
      </c>
      <c r="U2" s="7">
        <f>'IRA Calculations'!AH17</f>
        <v>3828569776663.9043</v>
      </c>
      <c r="V2" s="7">
        <f>'IRA Calculations'!AI17</f>
        <v>3828893463989.792</v>
      </c>
      <c r="W2" s="7">
        <f>'IRA Calculations'!AJ17</f>
        <v>3829536494978.8242</v>
      </c>
      <c r="X2" s="7">
        <f>'IRA Calculations'!AK17</f>
        <v>3830638824385.2163</v>
      </c>
      <c r="Y2" s="7">
        <f>'IRA Calculations'!AL17</f>
        <v>3831946260154.7876</v>
      </c>
      <c r="Z2" s="7">
        <f>'IRA Calculations'!AM17</f>
        <v>3833462621021.5464</v>
      </c>
      <c r="AA2" s="7">
        <f>'IRA Calculations'!AN17</f>
        <v>3835163319310.8672</v>
      </c>
      <c r="AB2" s="7">
        <f>'IRA Calculations'!AO17</f>
        <v>3837025270757.6431</v>
      </c>
      <c r="AC2" s="7">
        <f>'IRA Calculations'!AP17</f>
        <v>3839023591340.7002</v>
      </c>
      <c r="AD2" s="7">
        <f>'IRA Calculations'!AQ17</f>
        <v>3841132581905.9131</v>
      </c>
      <c r="AE2" s="7">
        <f>'IRA Calculations'!AR17</f>
        <v>3843328611136.3003</v>
      </c>
      <c r="AF2" s="7">
        <f>'IRA Calculations'!AS17</f>
        <v>3845583644522.6104</v>
      </c>
      <c r="AG2" s="7">
        <f>'IRA Calculations'!AT17</f>
        <v>3847877872139.146</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1656566362786.3481</v>
      </c>
      <c r="C2" s="7">
        <f>'IRA Calculations'!P30</f>
        <v>1656566362786.3481</v>
      </c>
      <c r="D2" s="7">
        <f>'IRA Calculations'!Q30</f>
        <v>1656566362786.3481</v>
      </c>
      <c r="E2" s="7">
        <f>'IRA Calculations'!R30</f>
        <v>1644105921375.6267</v>
      </c>
      <c r="F2" s="7">
        <f>'IRA Calculations'!S30</f>
        <v>1632037233530.5361</v>
      </c>
      <c r="G2" s="7">
        <f>'IRA Calculations'!T30</f>
        <v>1621885260863.2258</v>
      </c>
      <c r="H2" s="7">
        <f>'IRA Calculations'!U30</f>
        <v>1616204787305.6338</v>
      </c>
      <c r="I2" s="7">
        <f>'IRA Calculations'!V30</f>
        <v>1615598384013.3813</v>
      </c>
      <c r="J2" s="7">
        <f>'IRA Calculations'!W30</f>
        <v>1616690408559.1851</v>
      </c>
      <c r="K2" s="7">
        <f>'IRA Calculations'!X30</f>
        <v>1617879095906.8379</v>
      </c>
      <c r="L2" s="7">
        <f>'IRA Calculations'!Y30</f>
        <v>1619256927740.4575</v>
      </c>
      <c r="M2" s="7">
        <f>'IRA Calculations'!Z30</f>
        <v>1621693699034.1189</v>
      </c>
      <c r="N2" s="7">
        <f>'IRA Calculations'!AA30</f>
        <v>1626484989998.99</v>
      </c>
      <c r="O2" s="7">
        <f>'IRA Calculations'!AB30</f>
        <v>1633441579453.4858</v>
      </c>
      <c r="P2" s="7">
        <f>'IRA Calculations'!AC30</f>
        <v>1641843665978.5659</v>
      </c>
      <c r="Q2" s="7">
        <f>'IRA Calculations'!AD30</f>
        <v>1651116114268.9348</v>
      </c>
      <c r="R2" s="7">
        <f>'IRA Calculations'!AE30</f>
        <v>1659465896510.3462</v>
      </c>
      <c r="S2" s="7">
        <f>'IRA Calculations'!AF30</f>
        <v>1664840294724.0164</v>
      </c>
      <c r="T2" s="7">
        <f>'IRA Calculations'!AG30</f>
        <v>1669331346760.9253</v>
      </c>
      <c r="U2" s="7">
        <f>'IRA Calculations'!AH30</f>
        <v>1673280124305.2708</v>
      </c>
      <c r="V2" s="7">
        <f>'IRA Calculations'!AI30</f>
        <v>1676862461336.6714</v>
      </c>
      <c r="W2" s="7">
        <f>'IRA Calculations'!AJ30</f>
        <v>1680170274360.0732</v>
      </c>
      <c r="X2" s="7">
        <f>'IRA Calculations'!AK30</f>
        <v>1676605739300.9768</v>
      </c>
      <c r="Y2" s="7">
        <f>'IRA Calculations'!AL30</f>
        <v>1673414831561.3625</v>
      </c>
      <c r="Z2" s="7">
        <f>'IRA Calculations'!AM30</f>
        <v>1670755612412.5891</v>
      </c>
      <c r="AA2" s="7">
        <f>'IRA Calculations'!AN30</f>
        <v>1668743239284.6946</v>
      </c>
      <c r="AB2" s="7">
        <f>'IRA Calculations'!AO30</f>
        <v>1667359753571.4717</v>
      </c>
      <c r="AC2" s="7">
        <f>'IRA Calculations'!AP30</f>
        <v>1666537353633.6721</v>
      </c>
      <c r="AD2" s="7">
        <f>'IRA Calculations'!AQ30</f>
        <v>1666167425543.5703</v>
      </c>
      <c r="AE2" s="7">
        <f>'IRA Calculations'!AR30</f>
        <v>1666139781187.9504</v>
      </c>
      <c r="AF2" s="7">
        <f>'IRA Calculations'!AS30</f>
        <v>1666386318043.7581</v>
      </c>
      <c r="AG2" s="7">
        <f>'IRA Calculations'!AT30</f>
        <v>1666874185337.9607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8790547805860.6035</v>
      </c>
      <c r="C2" s="7">
        <f>'IRA Calculations'!P43</f>
        <v>8790547805860.6035</v>
      </c>
      <c r="D2" s="7">
        <f>'IRA Calculations'!Q43</f>
        <v>8790547805860.6035</v>
      </c>
      <c r="E2" s="7">
        <f>'IRA Calculations'!R43</f>
        <v>8732733657470.2129</v>
      </c>
      <c r="F2" s="7">
        <f>'IRA Calculations'!S43</f>
        <v>8674950172289.5547</v>
      </c>
      <c r="G2" s="7">
        <f>'IRA Calculations'!T43</f>
        <v>8619948621758.4785</v>
      </c>
      <c r="H2" s="7">
        <f>'IRA Calculations'!U43</f>
        <v>8570689159528.377</v>
      </c>
      <c r="I2" s="7">
        <f>'IRA Calculations'!V43</f>
        <v>8530561852972.3809</v>
      </c>
      <c r="J2" s="7">
        <f>'IRA Calculations'!W43</f>
        <v>8500286809185.25</v>
      </c>
      <c r="K2" s="7">
        <f>'IRA Calculations'!X43</f>
        <v>8479381904984.2754</v>
      </c>
      <c r="L2" s="7">
        <f>'IRA Calculations'!Y43</f>
        <v>8466529089779.374</v>
      </c>
      <c r="M2" s="7">
        <f>'IRA Calculations'!Z43</f>
        <v>8463395734042.6484</v>
      </c>
      <c r="N2" s="7">
        <f>'IRA Calculations'!AA43</f>
        <v>8470957507106.5703</v>
      </c>
      <c r="O2" s="7">
        <f>'IRA Calculations'!AB43</f>
        <v>8487002861513.3828</v>
      </c>
      <c r="P2" s="7">
        <f>'IRA Calculations'!AC43</f>
        <v>8509698270841.6758</v>
      </c>
      <c r="Q2" s="7">
        <f>'IRA Calculations'!AD43</f>
        <v>8539723187412.3965</v>
      </c>
      <c r="R2" s="7">
        <f>'IRA Calculations'!AE43</f>
        <v>8576081711600.8301</v>
      </c>
      <c r="S2" s="7">
        <f>'IRA Calculations'!AF43</f>
        <v>8617341278567.8203</v>
      </c>
      <c r="T2" s="7">
        <f>'IRA Calculations'!AG43</f>
        <v>8661233358145.6855</v>
      </c>
      <c r="U2" s="7">
        <f>'IRA Calculations'!AH43</f>
        <v>8706907634716.752</v>
      </c>
      <c r="V2" s="7">
        <f>'IRA Calculations'!AI43</f>
        <v>8753710786115.918</v>
      </c>
      <c r="W2" s="7">
        <f>'IRA Calculations'!AJ43</f>
        <v>8801179866098.8438</v>
      </c>
      <c r="X2" s="7">
        <f>'IRA Calculations'!AK43</f>
        <v>8812546006780.2188</v>
      </c>
      <c r="Y2" s="7">
        <f>'IRA Calculations'!AL43</f>
        <v>8824164644458.0176</v>
      </c>
      <c r="Z2" s="7">
        <f>'IRA Calculations'!AM43</f>
        <v>8835991182137.6777</v>
      </c>
      <c r="AA2" s="7">
        <f>'IRA Calculations'!AN43</f>
        <v>8848039175359.7441</v>
      </c>
      <c r="AB2" s="7">
        <f>'IRA Calculations'!AO43</f>
        <v>8860351634100.1094</v>
      </c>
      <c r="AC2" s="7">
        <f>'IRA Calculations'!AP43</f>
        <v>8872943705613.6836</v>
      </c>
      <c r="AD2" s="7">
        <f>'IRA Calculations'!AQ43</f>
        <v>8885771150884.8711</v>
      </c>
      <c r="AE2" s="7">
        <f>'IRA Calculations'!AR43</f>
        <v>8898859594577.2266</v>
      </c>
      <c r="AF2" s="7">
        <f>'IRA Calculations'!AS43</f>
        <v>8912145444008.8672</v>
      </c>
      <c r="AG2" s="7">
        <f>'IRA Calculations'!AT43</f>
        <v>8925575893121.1504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11553929701345.242</v>
      </c>
      <c r="C4" s="7">
        <f>'IRA Calculations'!P45</f>
        <v>11553929701345.242</v>
      </c>
      <c r="D4" s="7">
        <f>'IRA Calculations'!Q45</f>
        <v>11553929701345.242</v>
      </c>
      <c r="E4" s="7">
        <f>'IRA Calculations'!R45</f>
        <v>11562192209313.332</v>
      </c>
      <c r="F4" s="7">
        <f>'IRA Calculations'!S45</f>
        <v>11573230420681.562</v>
      </c>
      <c r="G4" s="7">
        <f>'IRA Calculations'!T45</f>
        <v>11589272773248.812</v>
      </c>
      <c r="H4" s="7">
        <f>'IRA Calculations'!U45</f>
        <v>11612782737003.709</v>
      </c>
      <c r="I4" s="7">
        <f>'IRA Calculations'!V45</f>
        <v>11646671239061.52</v>
      </c>
      <c r="J4" s="7">
        <f>'IRA Calculations'!W45</f>
        <v>11689448504118.988</v>
      </c>
      <c r="K4" s="7">
        <f>'IRA Calculations'!X45</f>
        <v>11737804390241.369</v>
      </c>
      <c r="L4" s="7">
        <f>'IRA Calculations'!Y45</f>
        <v>11788203988057.715</v>
      </c>
      <c r="M4" s="7">
        <f>'IRA Calculations'!Z45</f>
        <v>11842239644882.217</v>
      </c>
      <c r="N4" s="7">
        <f>'IRA Calculations'!AA45</f>
        <v>11899508680009.703</v>
      </c>
      <c r="O4" s="7">
        <f>'IRA Calculations'!AB45</f>
        <v>11957030406798.178</v>
      </c>
      <c r="P4" s="7">
        <f>'IRA Calculations'!AC45</f>
        <v>12013975806005.225</v>
      </c>
      <c r="Q4" s="7">
        <f>'IRA Calculations'!AD45</f>
        <v>12073516206633.762</v>
      </c>
      <c r="R4" s="7">
        <f>'IRA Calculations'!AE45</f>
        <v>12136049998328.207</v>
      </c>
      <c r="S4" s="7">
        <f>'IRA Calculations'!AF45</f>
        <v>12200784862303.68</v>
      </c>
      <c r="T4" s="7">
        <f>'IRA Calculations'!AG45</f>
        <v>12265797950125.607</v>
      </c>
      <c r="U4" s="7">
        <f>'IRA Calculations'!AH45</f>
        <v>12331150219206.15</v>
      </c>
      <c r="V4" s="7">
        <f>'IRA Calculations'!AI45</f>
        <v>12396418310710.619</v>
      </c>
      <c r="W4" s="7">
        <f>'IRA Calculations'!AJ45</f>
        <v>12461402608256.248</v>
      </c>
      <c r="X4" s="7">
        <f>'IRA Calculations'!AK45</f>
        <v>12472889751790.066</v>
      </c>
      <c r="Y4" s="7">
        <f>'IRA Calculations'!AL45</f>
        <v>12484228518291.707</v>
      </c>
      <c r="Z4" s="7">
        <f>'IRA Calculations'!AM45</f>
        <v>12495766578908.641</v>
      </c>
      <c r="AA4" s="7">
        <f>'IRA Calculations'!AN45</f>
        <v>12507775405646.141</v>
      </c>
      <c r="AB4" s="7">
        <f>'IRA Calculations'!AO45</f>
        <v>12520404591618.725</v>
      </c>
      <c r="AC4" s="7">
        <f>'IRA Calculations'!AP45</f>
        <v>12533672298037.707</v>
      </c>
      <c r="AD4" s="7">
        <f>'IRA Calculations'!AQ45</f>
        <v>12547723086239.213</v>
      </c>
      <c r="AE4" s="7">
        <f>'IRA Calculations'!AR45</f>
        <v>12562482677739.451</v>
      </c>
      <c r="AF4" s="7">
        <f>'IRA Calculations'!AS45</f>
        <v>12578022652738.875</v>
      </c>
      <c r="AG4" s="7">
        <f>'IRA Calculations'!AT45</f>
        <v>12594360757388.055</v>
      </c>
    </row>
    <row r="5" spans="1:35" x14ac:dyDescent="0.2">
      <c r="A5" s="1" t="s">
        <v>79</v>
      </c>
      <c r="B5" s="7">
        <f>'IRA Calculations'!O46</f>
        <v>1699300959.4730039</v>
      </c>
      <c r="C5" s="7">
        <f>'IRA Calculations'!P46</f>
        <v>1699300959.4730039</v>
      </c>
      <c r="D5" s="7">
        <f>'IRA Calculations'!Q46</f>
        <v>1699300959.4730039</v>
      </c>
      <c r="E5" s="7">
        <f>'IRA Calculations'!R46</f>
        <v>1628943978.4728231</v>
      </c>
      <c r="F5" s="7">
        <f>'IRA Calculations'!S46</f>
        <v>1542635235.1950555</v>
      </c>
      <c r="G5" s="7">
        <f>'IRA Calculations'!T46</f>
        <v>1448332131.4175787</v>
      </c>
      <c r="H5" s="7">
        <f>'IRA Calculations'!U46</f>
        <v>1354296793.0519526</v>
      </c>
      <c r="I5" s="7">
        <f>'IRA Calculations'!V46</f>
        <v>1267991281.5115077</v>
      </c>
      <c r="J5" s="7">
        <f>'IRA Calculations'!W46</f>
        <v>1194382773.3118148</v>
      </c>
      <c r="K5" s="7">
        <f>'IRA Calculations'!X46</f>
        <v>1135907947.4064293</v>
      </c>
      <c r="L5" s="7">
        <f>'IRA Calculations'!Y46</f>
        <v>1092706723.6616333</v>
      </c>
      <c r="M5" s="7">
        <f>'IRA Calculations'!Z46</f>
        <v>1063660369.2528586</v>
      </c>
      <c r="N5" s="7">
        <f>'IRA Calculations'!AA46</f>
        <v>1046296031.3401625</v>
      </c>
      <c r="O5" s="7">
        <f>'IRA Calculations'!AB46</f>
        <v>1037433102.2240468</v>
      </c>
      <c r="P5" s="7">
        <f>'IRA Calculations'!AC46</f>
        <v>1034249846.1033248</v>
      </c>
      <c r="Q5" s="7">
        <f>'IRA Calculations'!AD46</f>
        <v>1034874440.1851913</v>
      </c>
      <c r="R5" s="7">
        <f>'IRA Calculations'!AE46</f>
        <v>1037798585.5747688</v>
      </c>
      <c r="S5" s="7">
        <f>'IRA Calculations'!AF46</f>
        <v>1041964854.6308835</v>
      </c>
      <c r="T5" s="7">
        <f>'IRA Calculations'!AG46</f>
        <v>1046636031.6623527</v>
      </c>
      <c r="U5" s="7">
        <f>'IRA Calculations'!AH46</f>
        <v>1051544625.2889346</v>
      </c>
      <c r="V5" s="7">
        <f>'IRA Calculations'!AI46</f>
        <v>1056529785.336225</v>
      </c>
      <c r="W5" s="7">
        <f>'IRA Calculations'!AJ46</f>
        <v>1061516913.5290207</v>
      </c>
      <c r="X5" s="7">
        <f>'IRA Calculations'!AK46</f>
        <v>1062321029.6220607</v>
      </c>
      <c r="Y5" s="7">
        <f>'IRA Calculations'!AL46</f>
        <v>1063134602.9984605</v>
      </c>
      <c r="Z5" s="7">
        <f>'IRA Calculations'!AM46</f>
        <v>1063988342.1882362</v>
      </c>
      <c r="AA5" s="7">
        <f>'IRA Calculations'!AN46</f>
        <v>1064906284.8998015</v>
      </c>
      <c r="AB5" s="7">
        <f>'IRA Calculations'!AO46</f>
        <v>1065901421.4837005</v>
      </c>
      <c r="AC5" s="7">
        <f>'IRA Calculations'!AP46</f>
        <v>1066967631.4495006</v>
      </c>
      <c r="AD5" s="7">
        <f>'IRA Calculations'!AQ46</f>
        <v>1068113690.9818479</v>
      </c>
      <c r="AE5" s="7">
        <f>'IRA Calculations'!AR46</f>
        <v>1069330335.9190587</v>
      </c>
      <c r="AF5" s="7">
        <f>'IRA Calculations'!AS46</f>
        <v>1070619532.4255399</v>
      </c>
      <c r="AG5" s="7">
        <f>'IRA Calculations'!AT46</f>
        <v>1071983117.3450992</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1702739763872.3127</v>
      </c>
      <c r="C10" s="7">
        <f>'IRA Calculations'!P51</f>
        <v>1702739763872.3127</v>
      </c>
      <c r="D10" s="7">
        <f>'IRA Calculations'!Q51</f>
        <v>1702739763872.3127</v>
      </c>
      <c r="E10" s="7">
        <f>'IRA Calculations'!R51</f>
        <v>1672732621824.3074</v>
      </c>
      <c r="F10" s="7">
        <f>'IRA Calculations'!S51</f>
        <v>1650265766315.7256</v>
      </c>
      <c r="G10" s="7">
        <f>'IRA Calculations'!T51</f>
        <v>1634331402125.9585</v>
      </c>
      <c r="H10" s="7">
        <f>'IRA Calculations'!U51</f>
        <v>1623906849009.3198</v>
      </c>
      <c r="I10" s="7">
        <f>'IRA Calculations'!V51</f>
        <v>1618268333264.7935</v>
      </c>
      <c r="J10" s="7">
        <f>'IRA Calculations'!W51</f>
        <v>1616337281431.8665</v>
      </c>
      <c r="K10" s="7">
        <f>'IRA Calculations'!X51</f>
        <v>1617045386146.3005</v>
      </c>
      <c r="L10" s="7">
        <f>'IRA Calculations'!Y51</f>
        <v>1619424038111.6123</v>
      </c>
      <c r="M10" s="7">
        <f>'IRA Calculations'!Z51</f>
        <v>1623376602387.8005</v>
      </c>
      <c r="N10" s="7">
        <f>'IRA Calculations'!AA51</f>
        <v>1628543007127.7881</v>
      </c>
      <c r="O10" s="7">
        <f>'IRA Calculations'!AB51</f>
        <v>1634246636553.7783</v>
      </c>
      <c r="P10" s="7">
        <f>'IRA Calculations'!AC51</f>
        <v>1640113506096.5205</v>
      </c>
      <c r="Q10" s="7">
        <f>'IRA Calculations'!AD51</f>
        <v>1646407644145.8333</v>
      </c>
      <c r="R10" s="7">
        <f>'IRA Calculations'!AE51</f>
        <v>1653096004288.3667</v>
      </c>
      <c r="S10" s="7">
        <f>'IRA Calculations'!AF51</f>
        <v>1660085792086.1462</v>
      </c>
      <c r="T10" s="7">
        <f>'IRA Calculations'!AG51</f>
        <v>1667106446815.7883</v>
      </c>
      <c r="U10" s="7">
        <f>'IRA Calculations'!AH51</f>
        <v>1674189672614.9631</v>
      </c>
      <c r="V10" s="7">
        <f>'IRA Calculations'!AI51</f>
        <v>1681290083062.967</v>
      </c>
      <c r="W10" s="7">
        <f>'IRA Calculations'!AJ51</f>
        <v>1688385955792.3982</v>
      </c>
      <c r="X10" s="7">
        <f>'IRA Calculations'!AK51</f>
        <v>1690448347805.1931</v>
      </c>
      <c r="Y10" s="7">
        <f>'IRA Calculations'!AL51</f>
        <v>1692455382939.2629</v>
      </c>
      <c r="Z10" s="7">
        <f>'IRA Calculations'!AM51</f>
        <v>1694447189173.0837</v>
      </c>
      <c r="AA10" s="7">
        <f>'IRA Calculations'!AN51</f>
        <v>1696456930143.1602</v>
      </c>
      <c r="AB10" s="7">
        <f>'IRA Calculations'!AO51</f>
        <v>1698504876125.7688</v>
      </c>
      <c r="AC10" s="7">
        <f>'IRA Calculations'!AP51</f>
        <v>1700596341189.3325</v>
      </c>
      <c r="AD10" s="7">
        <f>'IRA Calculations'!AQ51</f>
        <v>1702747638036.1255</v>
      </c>
      <c r="AE10" s="7">
        <f>'IRA Calculations'!AR51</f>
        <v>1704955196971.4392</v>
      </c>
      <c r="AF10" s="7">
        <f>'IRA Calculations'!AS51</f>
        <v>1707229831561.6377</v>
      </c>
      <c r="AG10" s="7">
        <f>'IRA Calculations'!AT51</f>
        <v>1709578264749.0342</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13881249343979.746</v>
      </c>
      <c r="C2" s="7">
        <f>'IRA Calculations'!P56</f>
        <v>13881249343979.746</v>
      </c>
      <c r="D2" s="7">
        <f>'IRA Calculations'!Q56</f>
        <v>13881249343979.746</v>
      </c>
      <c r="E2" s="7">
        <f>'IRA Calculations'!R56</f>
        <v>13993652168064.105</v>
      </c>
      <c r="F2" s="7">
        <f>'IRA Calculations'!S56</f>
        <v>14110584665613.627</v>
      </c>
      <c r="G2" s="7">
        <f>'IRA Calculations'!T56</f>
        <v>14240235239589.172</v>
      </c>
      <c r="H2" s="7">
        <f>'IRA Calculations'!U56</f>
        <v>14378208443236.121</v>
      </c>
      <c r="I2" s="7">
        <f>'IRA Calculations'!V56</f>
        <v>14508470685654.707</v>
      </c>
      <c r="J2" s="7">
        <f>'IRA Calculations'!W56</f>
        <v>14643139082371.674</v>
      </c>
      <c r="K2" s="7">
        <f>'IRA Calculations'!X56</f>
        <v>14790745442576.166</v>
      </c>
      <c r="L2" s="7">
        <f>'IRA Calculations'!Y56</f>
        <v>14928920942319.641</v>
      </c>
      <c r="M2" s="7">
        <f>'IRA Calculations'!Z56</f>
        <v>15060708053707.627</v>
      </c>
      <c r="N2" s="7">
        <f>'IRA Calculations'!AA56</f>
        <v>15188713681257.596</v>
      </c>
      <c r="O2" s="7">
        <f>'IRA Calculations'!AB56</f>
        <v>15311696610309.59</v>
      </c>
      <c r="P2" s="7">
        <f>'IRA Calculations'!AC56</f>
        <v>15448540359285.48</v>
      </c>
      <c r="Q2" s="7">
        <f>'IRA Calculations'!AD56</f>
        <v>15605992688481.664</v>
      </c>
      <c r="R2" s="7">
        <f>'IRA Calculations'!AE56</f>
        <v>15779193424619.375</v>
      </c>
      <c r="S2" s="7">
        <f>'IRA Calculations'!AF56</f>
        <v>15952928581919.422</v>
      </c>
      <c r="T2" s="7">
        <f>'IRA Calculations'!AG56</f>
        <v>16121146390436.295</v>
      </c>
      <c r="U2" s="7">
        <f>'IRA Calculations'!AH56</f>
        <v>16294299325038.939</v>
      </c>
      <c r="V2" s="7">
        <f>'IRA Calculations'!AI56</f>
        <v>16459381926472.311</v>
      </c>
      <c r="W2" s="7">
        <f>'IRA Calculations'!AJ56</f>
        <v>16613966832784.586</v>
      </c>
      <c r="X2" s="7">
        <f>'IRA Calculations'!AK56</f>
        <v>16733968762505.256</v>
      </c>
      <c r="Y2" s="7">
        <f>'IRA Calculations'!AL56</f>
        <v>16855058655164.607</v>
      </c>
      <c r="Z2" s="7">
        <f>'IRA Calculations'!AM56</f>
        <v>16980851358449.184</v>
      </c>
      <c r="AA2" s="7">
        <f>'IRA Calculations'!AN56</f>
        <v>17106097976996.881</v>
      </c>
      <c r="AB2" s="7">
        <f>'IRA Calculations'!AO56</f>
        <v>17229770490994.039</v>
      </c>
      <c r="AC2" s="7">
        <f>'IRA Calculations'!AP56</f>
        <v>17337927391525.584</v>
      </c>
      <c r="AD2" s="7">
        <f>'IRA Calculations'!AQ56</f>
        <v>17429197443755.836</v>
      </c>
      <c r="AE2" s="7">
        <f>'IRA Calculations'!AR56</f>
        <v>17515741645020.953</v>
      </c>
      <c r="AF2" s="7">
        <f>'IRA Calculations'!AS56</f>
        <v>17607647840080.227</v>
      </c>
      <c r="AG2" s="7">
        <f>'IRA Calculations'!AT56</f>
        <v>17706834017727.578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2858499252170.0757</v>
      </c>
      <c r="C2" s="7">
        <f>'IRA Calculations'!P69</f>
        <v>2858499252170.0757</v>
      </c>
      <c r="D2" s="7">
        <f>'IRA Calculations'!Q69</f>
        <v>2858499252170.0757</v>
      </c>
      <c r="E2" s="7">
        <f>'IRA Calculations'!R69</f>
        <v>2882613199979.5181</v>
      </c>
      <c r="F2" s="7">
        <f>'IRA Calculations'!S69</f>
        <v>2907673255733.1128</v>
      </c>
      <c r="G2" s="7">
        <f>'IRA Calculations'!T69</f>
        <v>2932908413534.7681</v>
      </c>
      <c r="H2" s="7">
        <f>'IRA Calculations'!U69</f>
        <v>2956875064267.1846</v>
      </c>
      <c r="I2" s="7">
        <f>'IRA Calculations'!V69</f>
        <v>2980619345282.8276</v>
      </c>
      <c r="J2" s="7">
        <f>'IRA Calculations'!W69</f>
        <v>3005067740366.0469</v>
      </c>
      <c r="K2" s="7">
        <f>'IRA Calculations'!X69</f>
        <v>3028614837234.688</v>
      </c>
      <c r="L2" s="7">
        <f>'IRA Calculations'!Y69</f>
        <v>3051481261166.1396</v>
      </c>
      <c r="M2" s="7">
        <f>'IRA Calculations'!Z69</f>
        <v>3074970696138.144</v>
      </c>
      <c r="N2" s="7">
        <f>'IRA Calculations'!AA69</f>
        <v>3098645962843.6147</v>
      </c>
      <c r="O2" s="7">
        <f>'IRA Calculations'!AB69</f>
        <v>3122456032123.5049</v>
      </c>
      <c r="P2" s="7">
        <f>'IRA Calculations'!AC69</f>
        <v>3143909320417.7559</v>
      </c>
      <c r="Q2" s="7">
        <f>'IRA Calculations'!AD69</f>
        <v>3165779921377.6289</v>
      </c>
      <c r="R2" s="7">
        <f>'IRA Calculations'!AE69</f>
        <v>3188756010061.0146</v>
      </c>
      <c r="S2" s="7">
        <f>'IRA Calculations'!AF69</f>
        <v>3212263684692.9814</v>
      </c>
      <c r="T2" s="7">
        <f>'IRA Calculations'!AG69</f>
        <v>3236474035380.2212</v>
      </c>
      <c r="U2" s="7">
        <f>'IRA Calculations'!AH69</f>
        <v>3261060243179.5273</v>
      </c>
      <c r="V2" s="7">
        <f>'IRA Calculations'!AI69</f>
        <v>3286855893772.6245</v>
      </c>
      <c r="W2" s="7">
        <f>'IRA Calculations'!AJ69</f>
        <v>3311992258226.0742</v>
      </c>
      <c r="X2" s="7">
        <f>'IRA Calculations'!AK69</f>
        <v>3315695280380.6924</v>
      </c>
      <c r="Y2" s="7">
        <f>'IRA Calculations'!AL69</f>
        <v>3319735245158.6431</v>
      </c>
      <c r="Z2" s="7">
        <f>'IRA Calculations'!AM69</f>
        <v>3323570500137.3511</v>
      </c>
      <c r="AA2" s="7">
        <f>'IRA Calculations'!AN69</f>
        <v>3328128251240.0791</v>
      </c>
      <c r="AB2" s="7">
        <f>'IRA Calculations'!AO69</f>
        <v>3332165034296.2256</v>
      </c>
      <c r="AC2" s="7">
        <f>'IRA Calculations'!AP69</f>
        <v>3336048490173.9038</v>
      </c>
      <c r="AD2" s="7">
        <f>'IRA Calculations'!AQ69</f>
        <v>3340370406403.8447</v>
      </c>
      <c r="AE2" s="7">
        <f>'IRA Calculations'!AR69</f>
        <v>3344861027556.7925</v>
      </c>
      <c r="AF2" s="7">
        <f>'IRA Calculations'!AS69</f>
        <v>3349264178161.7017</v>
      </c>
      <c r="AG2" s="7">
        <f>'IRA Calculations'!AT69</f>
        <v>3354404586262.1606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17579305703700.445</v>
      </c>
      <c r="C4" s="7">
        <f>'IRA Calculations'!P71</f>
        <v>17579305703700.445</v>
      </c>
      <c r="D4" s="7">
        <f>'IRA Calculations'!Q71</f>
        <v>17579305703700.445</v>
      </c>
      <c r="E4" s="7">
        <f>'IRA Calculations'!R71</f>
        <v>17652195133025.367</v>
      </c>
      <c r="F4" s="7">
        <f>'IRA Calculations'!S71</f>
        <v>17212803150339.117</v>
      </c>
      <c r="G4" s="7">
        <f>'IRA Calculations'!T71</f>
        <v>16769057114899.002</v>
      </c>
      <c r="H4" s="7">
        <f>'IRA Calculations'!U71</f>
        <v>16306781741597.949</v>
      </c>
      <c r="I4" s="7">
        <f>'IRA Calculations'!V71</f>
        <v>15841584451421.285</v>
      </c>
      <c r="J4" s="7">
        <f>'IRA Calculations'!W71</f>
        <v>15379769825176.492</v>
      </c>
      <c r="K4" s="7">
        <f>'IRA Calculations'!X71</f>
        <v>14911437225221.068</v>
      </c>
      <c r="L4" s="7">
        <f>'IRA Calculations'!Y71</f>
        <v>14438268744136.195</v>
      </c>
      <c r="M4" s="7">
        <f>'IRA Calculations'!Z71</f>
        <v>13965274736898.406</v>
      </c>
      <c r="N4" s="7">
        <f>'IRA Calculations'!AA71</f>
        <v>13498318804109.285</v>
      </c>
      <c r="O4" s="7">
        <f>'IRA Calculations'!AB71</f>
        <v>13035471734320.854</v>
      </c>
      <c r="P4" s="7">
        <f>'IRA Calculations'!AC71</f>
        <v>13067250248818.506</v>
      </c>
      <c r="Q4" s="7">
        <f>'IRA Calculations'!AD71</f>
        <v>13109179423456.729</v>
      </c>
      <c r="R4" s="7">
        <f>'IRA Calculations'!AE71</f>
        <v>13163547866547.557</v>
      </c>
      <c r="S4" s="7">
        <f>'IRA Calculations'!AF71</f>
        <v>13225463469971.947</v>
      </c>
      <c r="T4" s="7">
        <f>'IRA Calculations'!AG71</f>
        <v>13305856934105.986</v>
      </c>
      <c r="U4" s="7">
        <f>'IRA Calculations'!AH71</f>
        <v>13397084112217.506</v>
      </c>
      <c r="V4" s="7">
        <f>'IRA Calculations'!AI71</f>
        <v>13506931618406.592</v>
      </c>
      <c r="W4" s="7">
        <f>'IRA Calculations'!AJ71</f>
        <v>13623192507508.967</v>
      </c>
      <c r="X4" s="7">
        <f>'IRA Calculations'!AK71</f>
        <v>13577122101248.779</v>
      </c>
      <c r="Y4" s="7">
        <f>'IRA Calculations'!AL71</f>
        <v>13543810479173.787</v>
      </c>
      <c r="Z4" s="7">
        <f>'IRA Calculations'!AM71</f>
        <v>13516242732585.822</v>
      </c>
      <c r="AA4" s="7">
        <f>'IRA Calculations'!AN71</f>
        <v>13498724852913.092</v>
      </c>
      <c r="AB4" s="7">
        <f>'IRA Calculations'!AO71</f>
        <v>13484088489773.178</v>
      </c>
      <c r="AC4" s="7">
        <f>'IRA Calculations'!AP71</f>
        <v>13473631673976.104</v>
      </c>
      <c r="AD4" s="7">
        <f>'IRA Calculations'!AQ71</f>
        <v>13465812135034.287</v>
      </c>
      <c r="AE4" s="7">
        <f>'IRA Calculations'!AR71</f>
        <v>13462203077104.318</v>
      </c>
      <c r="AF4" s="7">
        <f>'IRA Calculations'!AS71</f>
        <v>13456190668861.768</v>
      </c>
      <c r="AG4" s="7">
        <f>'IRA Calculations'!AT71</f>
        <v>13449904900648.385</v>
      </c>
    </row>
    <row r="5" spans="1:35" x14ac:dyDescent="0.2">
      <c r="A5" s="1" t="s">
        <v>79</v>
      </c>
      <c r="B5" s="7">
        <f>'IRA Calculations'!O72</f>
        <v>308150345184.82733</v>
      </c>
      <c r="C5" s="7">
        <f>'IRA Calculations'!P72</f>
        <v>308150345184.82733</v>
      </c>
      <c r="D5" s="7">
        <f>'IRA Calculations'!Q72</f>
        <v>308150345184.82733</v>
      </c>
      <c r="E5" s="7">
        <f>'IRA Calculations'!R72</f>
        <v>309753211992.32635</v>
      </c>
      <c r="F5" s="7">
        <f>'IRA Calculations'!S72</f>
        <v>310965131839.47076</v>
      </c>
      <c r="G5" s="7">
        <f>'IRA Calculations'!T72</f>
        <v>311965264656.14764</v>
      </c>
      <c r="H5" s="7">
        <f>'IRA Calculations'!U72</f>
        <v>312384431547.33893</v>
      </c>
      <c r="I5" s="7">
        <f>'IRA Calculations'!V72</f>
        <v>312284049166.67944</v>
      </c>
      <c r="J5" s="7">
        <f>'IRA Calculations'!W72</f>
        <v>311592893153.14215</v>
      </c>
      <c r="K5" s="7">
        <f>'IRA Calculations'!X72</f>
        <v>309922320885.3338</v>
      </c>
      <c r="L5" s="7">
        <f>'IRA Calculations'!Y72</f>
        <v>307178531059.03827</v>
      </c>
      <c r="M5" s="7">
        <f>'IRA Calculations'!Z72</f>
        <v>303410544283.37701</v>
      </c>
      <c r="N5" s="7">
        <f>'IRA Calculations'!AA72</f>
        <v>298720952892.14917</v>
      </c>
      <c r="O5" s="7">
        <f>'IRA Calculations'!AB72</f>
        <v>293251818242.27405</v>
      </c>
      <c r="P5" s="7">
        <f>'IRA Calculations'!AC72</f>
        <v>287133826542.85242</v>
      </c>
      <c r="Q5" s="7">
        <f>'IRA Calculations'!AD72</f>
        <v>280568629496.35834</v>
      </c>
      <c r="R5" s="7">
        <f>'IRA Calculations'!AE72</f>
        <v>273769444080.30927</v>
      </c>
      <c r="S5" s="7">
        <f>'IRA Calculations'!AF72</f>
        <v>266890779544.60464</v>
      </c>
      <c r="T5" s="7">
        <f>'IRA Calculations'!AG72</f>
        <v>260061919388.33969</v>
      </c>
      <c r="U5" s="7">
        <f>'IRA Calculations'!AH72</f>
        <v>253207224348.64761</v>
      </c>
      <c r="V5" s="7">
        <f>'IRA Calculations'!AI72</f>
        <v>246390992272.71591</v>
      </c>
      <c r="W5" s="7">
        <f>'IRA Calculations'!AJ72</f>
        <v>239342822186.9487</v>
      </c>
      <c r="X5" s="7">
        <f>'IRA Calculations'!AK72</f>
        <v>230370802834.05136</v>
      </c>
      <c r="Y5" s="7">
        <f>'IRA Calculations'!AL72</f>
        <v>221378022883.36969</v>
      </c>
      <c r="Z5" s="7">
        <f>'IRA Calculations'!AM72</f>
        <v>212289764872.13919</v>
      </c>
      <c r="AA5" s="7">
        <f>'IRA Calculations'!AN72</f>
        <v>203241555035.34476</v>
      </c>
      <c r="AB5" s="7">
        <f>'IRA Calculations'!AO72</f>
        <v>194296054728.77585</v>
      </c>
      <c r="AC5" s="7">
        <f>'IRA Calculations'!AP72</f>
        <v>185616762923.33167</v>
      </c>
      <c r="AD5" s="7">
        <f>'IRA Calculations'!AQ72</f>
        <v>177306372933.34174</v>
      </c>
      <c r="AE5" s="7">
        <f>'IRA Calculations'!AR72</f>
        <v>169467186842.84674</v>
      </c>
      <c r="AF5" s="7">
        <f>'IRA Calculations'!AS72</f>
        <v>162100267636.03345</v>
      </c>
      <c r="AG5" s="7">
        <f>'IRA Calculations'!AT72</f>
        <v>155290611100.59592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1673934624490.1455</v>
      </c>
      <c r="C7" s="7">
        <f>'IRA Calculations'!P74</f>
        <v>1673934624490.1455</v>
      </c>
      <c r="D7" s="7">
        <f>'IRA Calculations'!Q74</f>
        <v>1673934624490.1455</v>
      </c>
      <c r="E7" s="7">
        <f>'IRA Calculations'!R74</f>
        <v>1678726230482.2253</v>
      </c>
      <c r="F7" s="7">
        <f>'IRA Calculations'!S74</f>
        <v>1681975326404.2427</v>
      </c>
      <c r="G7" s="7">
        <f>'IRA Calculations'!T74</f>
        <v>1684808692243.1968</v>
      </c>
      <c r="H7" s="7">
        <f>'IRA Calculations'!U74</f>
        <v>1686524838548.0786</v>
      </c>
      <c r="I7" s="7">
        <f>'IRA Calculations'!V74</f>
        <v>1688204170019.2795</v>
      </c>
      <c r="J7" s="7">
        <f>'IRA Calculations'!W74</f>
        <v>1690281137375.5007</v>
      </c>
      <c r="K7" s="7">
        <f>'IRA Calculations'!X74</f>
        <v>1692212353183.7134</v>
      </c>
      <c r="L7" s="7">
        <f>'IRA Calculations'!Y74</f>
        <v>1693765362530.21</v>
      </c>
      <c r="M7" s="7">
        <f>'IRA Calculations'!Z74</f>
        <v>1695132553226.604</v>
      </c>
      <c r="N7" s="7">
        <f>'IRA Calculations'!AA74</f>
        <v>1697307297291.9695</v>
      </c>
      <c r="O7" s="7">
        <f>'IRA Calculations'!AB74</f>
        <v>1699883448843.5151</v>
      </c>
      <c r="P7" s="7">
        <f>'IRA Calculations'!AC74</f>
        <v>1702537818670.4495</v>
      </c>
      <c r="Q7" s="7">
        <f>'IRA Calculations'!AD74</f>
        <v>1706371756135.1895</v>
      </c>
      <c r="R7" s="7">
        <f>'IRA Calculations'!AE74</f>
        <v>1711557507711.8538</v>
      </c>
      <c r="S7" s="7">
        <f>'IRA Calculations'!AF74</f>
        <v>1717728157113.938</v>
      </c>
      <c r="T7" s="7">
        <f>'IRA Calculations'!AG74</f>
        <v>1726029776424.1316</v>
      </c>
      <c r="U7" s="7">
        <f>'IRA Calculations'!AH74</f>
        <v>1735371352571.1584</v>
      </c>
      <c r="V7" s="7">
        <f>'IRA Calculations'!AI74</f>
        <v>1745841709542.9116</v>
      </c>
      <c r="W7" s="7">
        <f>'IRA Calculations'!AJ74</f>
        <v>1756273815011.4578</v>
      </c>
      <c r="X7" s="7">
        <f>'IRA Calculations'!AK74</f>
        <v>1754808053063.4531</v>
      </c>
      <c r="Y7" s="7">
        <f>'IRA Calculations'!AL74</f>
        <v>1753252461018.8594</v>
      </c>
      <c r="Z7" s="7">
        <f>'IRA Calculations'!AM74</f>
        <v>1750886318554.3369</v>
      </c>
      <c r="AA7" s="7">
        <f>'IRA Calculations'!AN74</f>
        <v>1748316842849.3889</v>
      </c>
      <c r="AB7" s="7">
        <f>'IRA Calculations'!AO74</f>
        <v>1745271248890.6338</v>
      </c>
      <c r="AC7" s="7">
        <f>'IRA Calculations'!AP74</f>
        <v>1742305255173.3599</v>
      </c>
      <c r="AD7" s="7">
        <f>'IRA Calculations'!AQ74</f>
        <v>1739586385593.1365</v>
      </c>
      <c r="AE7" s="7">
        <f>'IRA Calculations'!AR74</f>
        <v>1737447744256.9912</v>
      </c>
      <c r="AF7" s="7">
        <f>'IRA Calculations'!AS74</f>
        <v>1735334809078.4321</v>
      </c>
      <c r="AG7" s="7">
        <f>'IRA Calculations'!AT74</f>
        <v>1733521373931.5222</v>
      </c>
    </row>
    <row r="8" spans="1:35" x14ac:dyDescent="0.2">
      <c r="A8" s="1" t="s">
        <v>344</v>
      </c>
      <c r="B8" s="7">
        <f>'IRA Calculations'!O75</f>
        <v>7737756353.5754032</v>
      </c>
      <c r="C8" s="7">
        <f>'IRA Calculations'!P75</f>
        <v>7737756353.5754032</v>
      </c>
      <c r="D8" s="7">
        <f>'IRA Calculations'!Q75</f>
        <v>7737756353.5754032</v>
      </c>
      <c r="E8" s="7">
        <f>'IRA Calculations'!R75</f>
        <v>7751658491.863204</v>
      </c>
      <c r="F8" s="7">
        <f>'IRA Calculations'!S75</f>
        <v>7766893462.6537714</v>
      </c>
      <c r="G8" s="7">
        <f>'IRA Calculations'!T75</f>
        <v>7785650320.3264704</v>
      </c>
      <c r="H8" s="7">
        <f>'IRA Calculations'!U75</f>
        <v>7804199401.4956274</v>
      </c>
      <c r="I8" s="7">
        <f>'IRA Calculations'!V75</f>
        <v>7821418627.3432198</v>
      </c>
      <c r="J8" s="7">
        <f>'IRA Calculations'!W75</f>
        <v>7838802788.6203508</v>
      </c>
      <c r="K8" s="7">
        <f>'IRA Calculations'!X75</f>
        <v>7855180800.0810299</v>
      </c>
      <c r="L8" s="7">
        <f>'IRA Calculations'!Y75</f>
        <v>7869695173.1834221</v>
      </c>
      <c r="M8" s="7">
        <f>'IRA Calculations'!Z75</f>
        <v>7883039001.4302292</v>
      </c>
      <c r="N8" s="7">
        <f>'IRA Calculations'!AA75</f>
        <v>7897691016.3690405</v>
      </c>
      <c r="O8" s="7">
        <f>'IRA Calculations'!AB75</f>
        <v>7911598080.1533298</v>
      </c>
      <c r="P8" s="7">
        <f>'IRA Calculations'!AC75</f>
        <v>7923400665.1293907</v>
      </c>
      <c r="Q8" s="7">
        <f>'IRA Calculations'!AD75</f>
        <v>7937166981.665556</v>
      </c>
      <c r="R8" s="7">
        <f>'IRA Calculations'!AE75</f>
        <v>7951944485.7671728</v>
      </c>
      <c r="S8" s="7">
        <f>'IRA Calculations'!AF75</f>
        <v>7967112195.8650703</v>
      </c>
      <c r="T8" s="7">
        <f>'IRA Calculations'!AG75</f>
        <v>7984462194.5086975</v>
      </c>
      <c r="U8" s="7">
        <f>'IRA Calculations'!AH75</f>
        <v>8001820216.0661583</v>
      </c>
      <c r="V8" s="7">
        <f>'IRA Calculations'!AI75</f>
        <v>8021482409.1135521</v>
      </c>
      <c r="W8" s="7">
        <f>'IRA Calculations'!AJ75</f>
        <v>8040974152.2218523</v>
      </c>
      <c r="X8" s="7">
        <f>'IRA Calculations'!AK75</f>
        <v>8052600611.9535551</v>
      </c>
      <c r="Y8" s="7">
        <f>'IRA Calculations'!AL75</f>
        <v>8064980545.4611654</v>
      </c>
      <c r="Z8" s="7">
        <f>'IRA Calculations'!AM75</f>
        <v>8075657783.0963259</v>
      </c>
      <c r="AA8" s="7">
        <f>'IRA Calculations'!AN75</f>
        <v>8087198645.7996845</v>
      </c>
      <c r="AB8" s="7">
        <f>'IRA Calculations'!AO75</f>
        <v>8097207781.3246574</v>
      </c>
      <c r="AC8" s="7">
        <f>'IRA Calculations'!AP75</f>
        <v>8107028080.5246305</v>
      </c>
      <c r="AD8" s="7">
        <f>'IRA Calculations'!AQ75</f>
        <v>8116712859.9087029</v>
      </c>
      <c r="AE8" s="7">
        <f>'IRA Calculations'!AR75</f>
        <v>8127587467.2350283</v>
      </c>
      <c r="AF8" s="7">
        <f>'IRA Calculations'!AS75</f>
        <v>8137215157.8846636</v>
      </c>
      <c r="AG8" s="7">
        <f>'IRA Calculations'!AT75</f>
        <v>8146895980.0942364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6575180393063.4375</v>
      </c>
      <c r="C10" s="7">
        <f>'IRA Calculations'!P77</f>
        <v>6575180393063.4375</v>
      </c>
      <c r="D10" s="7">
        <f>'IRA Calculations'!Q77</f>
        <v>6575180393063.4375</v>
      </c>
      <c r="E10" s="7">
        <f>'IRA Calculations'!R77</f>
        <v>6609684877854.3867</v>
      </c>
      <c r="F10" s="7">
        <f>'IRA Calculations'!S77</f>
        <v>6639976980315.8574</v>
      </c>
      <c r="G10" s="7">
        <f>'IRA Calculations'!T77</f>
        <v>6671621605635.917</v>
      </c>
      <c r="H10" s="7">
        <f>'IRA Calculations'!U77</f>
        <v>6701381428025.2529</v>
      </c>
      <c r="I10" s="7">
        <f>'IRA Calculations'!V77</f>
        <v>6734803519704.9023</v>
      </c>
      <c r="J10" s="7">
        <f>'IRA Calculations'!W77</f>
        <v>6774189446700.1455</v>
      </c>
      <c r="K10" s="7">
        <f>'IRA Calculations'!X77</f>
        <v>6816859672818.873</v>
      </c>
      <c r="L10" s="7">
        <f>'IRA Calculations'!Y77</f>
        <v>6862255730000.9941</v>
      </c>
      <c r="M10" s="7">
        <f>'IRA Calculations'!Z77</f>
        <v>6910282836363.9902</v>
      </c>
      <c r="N10" s="7">
        <f>'IRA Calculations'!AA77</f>
        <v>6962655326277.3838</v>
      </c>
      <c r="O10" s="7">
        <f>'IRA Calculations'!AB77</f>
        <v>7014891353347.9316</v>
      </c>
      <c r="P10" s="7">
        <f>'IRA Calculations'!AC77</f>
        <v>7064133781853.6338</v>
      </c>
      <c r="Q10" s="7">
        <f>'IRA Calculations'!AD77</f>
        <v>7112557951170.3232</v>
      </c>
      <c r="R10" s="7">
        <f>'IRA Calculations'!AE77</f>
        <v>7159072606442.3662</v>
      </c>
      <c r="S10" s="7">
        <f>'IRA Calculations'!AF77</f>
        <v>7199541983138.2783</v>
      </c>
      <c r="T10" s="7">
        <f>'IRA Calculations'!AG77</f>
        <v>7240787534973.1738</v>
      </c>
      <c r="U10" s="7">
        <f>'IRA Calculations'!AH77</f>
        <v>7279904343256.3389</v>
      </c>
      <c r="V10" s="7">
        <f>'IRA Calculations'!AI77</f>
        <v>7320983648044.2305</v>
      </c>
      <c r="W10" s="7">
        <f>'IRA Calculations'!AJ77</f>
        <v>7361943943967.1973</v>
      </c>
      <c r="X10" s="7">
        <f>'IRA Calculations'!AK77</f>
        <v>7345334662858.6348</v>
      </c>
      <c r="Y10" s="7">
        <f>'IRA Calculations'!AL77</f>
        <v>7332343353579.7969</v>
      </c>
      <c r="Z10" s="7">
        <f>'IRA Calculations'!AM77</f>
        <v>7320794754125.4561</v>
      </c>
      <c r="AA10" s="7">
        <f>'IRA Calculations'!AN77</f>
        <v>7312854999045.1064</v>
      </c>
      <c r="AB10" s="7">
        <f>'IRA Calculations'!AO77</f>
        <v>7305933084516.54</v>
      </c>
      <c r="AC10" s="7">
        <f>'IRA Calculations'!AP77</f>
        <v>7300701184950.1953</v>
      </c>
      <c r="AD10" s="7">
        <f>'IRA Calculations'!AQ77</f>
        <v>7296660309220.6816</v>
      </c>
      <c r="AE10" s="7">
        <f>'IRA Calculations'!AR77</f>
        <v>7294487829730.168</v>
      </c>
      <c r="AF10" s="7">
        <f>'IRA Calculations'!AS77</f>
        <v>7291531639375.3555</v>
      </c>
      <c r="AG10" s="7">
        <f>'IRA Calculations'!AT77</f>
        <v>7288648895329.916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1359541521721.0186</v>
      </c>
      <c r="C2" s="7">
        <f>'IRA Calculations'!P82</f>
        <v>1359541521721.0186</v>
      </c>
      <c r="D2" s="7">
        <f>'IRA Calculations'!Q82</f>
        <v>1359541521721.0186</v>
      </c>
      <c r="E2" s="7">
        <f>'IRA Calculations'!R82</f>
        <v>1323977701916.083</v>
      </c>
      <c r="F2" s="7">
        <f>'IRA Calculations'!S82</f>
        <v>1399356111636.7529</v>
      </c>
      <c r="G2" s="7">
        <f>'IRA Calculations'!T82</f>
        <v>1477983054603.8389</v>
      </c>
      <c r="H2" s="7">
        <f>'IRA Calculations'!U82</f>
        <v>1560334209008.7224</v>
      </c>
      <c r="I2" s="7">
        <f>'IRA Calculations'!V82</f>
        <v>1646651360024.8333</v>
      </c>
      <c r="J2" s="7">
        <f>'IRA Calculations'!W82</f>
        <v>1735807792680.3218</v>
      </c>
      <c r="K2" s="7">
        <f>'IRA Calculations'!X82</f>
        <v>1830052689890.9285</v>
      </c>
      <c r="L2" s="7">
        <f>'IRA Calculations'!Y82</f>
        <v>1927605807783.189</v>
      </c>
      <c r="M2" s="7">
        <f>'IRA Calculations'!Z82</f>
        <v>2028020566541.3835</v>
      </c>
      <c r="N2" s="7">
        <f>'IRA Calculations'!AA82</f>
        <v>2130577616445.6216</v>
      </c>
      <c r="O2" s="7">
        <f>'IRA Calculations'!AB82</f>
        <v>2234870131801.5747</v>
      </c>
      <c r="P2" s="7">
        <f>'IRA Calculations'!AC82</f>
        <v>2232104748574.439</v>
      </c>
      <c r="Q2" s="7">
        <f>'IRA Calculations'!AD82</f>
        <v>2230179751451.1167</v>
      </c>
      <c r="R2" s="7">
        <f>'IRA Calculations'!AE82</f>
        <v>2228957004941.8818</v>
      </c>
      <c r="S2" s="7">
        <f>'IRA Calculations'!AF82</f>
        <v>2228049628485.7397</v>
      </c>
      <c r="T2" s="7">
        <f>'IRA Calculations'!AG82</f>
        <v>2227506167226.2554</v>
      </c>
      <c r="U2" s="7">
        <f>'IRA Calculations'!AH82</f>
        <v>2227270143551.4751</v>
      </c>
      <c r="V2" s="7">
        <f>'IRA Calculations'!AI82</f>
        <v>2227157096629.5601</v>
      </c>
      <c r="W2" s="7">
        <f>'IRA Calculations'!AJ82</f>
        <v>2227255969098.5083</v>
      </c>
      <c r="X2" s="7">
        <f>'IRA Calculations'!AK82</f>
        <v>2227675208301.9937</v>
      </c>
      <c r="Y2" s="7">
        <f>'IRA Calculations'!AL82</f>
        <v>2228167662098.5679</v>
      </c>
      <c r="Z2" s="7">
        <f>'IRA Calculations'!AM82</f>
        <v>2228751680956.1763</v>
      </c>
      <c r="AA2" s="7">
        <f>'IRA Calculations'!AN82</f>
        <v>2229565044471.458</v>
      </c>
      <c r="AB2" s="7">
        <f>'IRA Calculations'!AO82</f>
        <v>2230339867429.4048</v>
      </c>
      <c r="AC2" s="7">
        <f>'IRA Calculations'!AP82</f>
        <v>2231103871369.3931</v>
      </c>
      <c r="AD2" s="7">
        <f>'IRA Calculations'!AQ82</f>
        <v>2232108288252.2397</v>
      </c>
      <c r="AE2" s="7">
        <f>'IRA Calculations'!AR82</f>
        <v>2233043850110.9463</v>
      </c>
      <c r="AF2" s="7">
        <f>'IRA Calculations'!AS82</f>
        <v>2234076713719.3687</v>
      </c>
      <c r="AG2" s="7">
        <f>'IRA Calculations'!AT82</f>
        <v>2235415263574.8589</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964672401766.06763</v>
      </c>
      <c r="C2" s="7">
        <f>'IRA Calculations'!P95</f>
        <v>964672401766.06763</v>
      </c>
      <c r="D2" s="7">
        <f>'IRA Calculations'!Q95</f>
        <v>964672401766.06763</v>
      </c>
      <c r="E2" s="7">
        <f>'IRA Calculations'!R95</f>
        <v>957145448645.30481</v>
      </c>
      <c r="F2" s="7">
        <f>'IRA Calculations'!S95</f>
        <v>949841832762.98438</v>
      </c>
      <c r="G2" s="7">
        <f>'IRA Calculations'!T95</f>
        <v>943661045819.8645</v>
      </c>
      <c r="H2" s="7">
        <f>'IRA Calculations'!U95</f>
        <v>940168459004.56738</v>
      </c>
      <c r="I2" s="7">
        <f>'IRA Calculations'!V95</f>
        <v>939613730148.69397</v>
      </c>
      <c r="J2" s="7">
        <f>'IRA Calculations'!W95</f>
        <v>940080602198.29395</v>
      </c>
      <c r="K2" s="7">
        <f>'IRA Calculations'!X95</f>
        <v>940648946780.60498</v>
      </c>
      <c r="L2" s="7">
        <f>'IRA Calculations'!Y95</f>
        <v>941289743579.22632</v>
      </c>
      <c r="M2" s="7">
        <f>'IRA Calculations'!Z95</f>
        <v>942613717465.62769</v>
      </c>
      <c r="N2" s="7">
        <f>'IRA Calculations'!AA95</f>
        <v>945255504539.20117</v>
      </c>
      <c r="O2" s="7">
        <f>'IRA Calculations'!AB95</f>
        <v>949210873989.75256</v>
      </c>
      <c r="P2" s="7">
        <f>'IRA Calculations'!AC95</f>
        <v>953957101549.22449</v>
      </c>
      <c r="Q2" s="7">
        <f>'IRA Calculations'!AD95</f>
        <v>959230451413.47534</v>
      </c>
      <c r="R2" s="7">
        <f>'IRA Calculations'!AE95</f>
        <v>964046515185.14404</v>
      </c>
      <c r="S2" s="7">
        <f>'IRA Calculations'!AF95</f>
        <v>967029400246.13953</v>
      </c>
      <c r="T2" s="7">
        <f>'IRA Calculations'!AG95</f>
        <v>969497584052.90308</v>
      </c>
      <c r="U2" s="7">
        <f>'IRA Calculations'!AH95</f>
        <v>971664700551.6217</v>
      </c>
      <c r="V2" s="7">
        <f>'IRA Calculations'!AI95</f>
        <v>973540572959.42017</v>
      </c>
      <c r="W2" s="7">
        <f>'IRA Calculations'!AJ95</f>
        <v>975274441580.40881</v>
      </c>
      <c r="X2" s="7">
        <f>'IRA Calculations'!AK95</f>
        <v>973035865868.17749</v>
      </c>
      <c r="Y2" s="7">
        <f>'IRA Calculations'!AL95</f>
        <v>970982319026.12402</v>
      </c>
      <c r="Z2" s="7">
        <f>'IRA Calculations'!AM95</f>
        <v>969217460518.83374</v>
      </c>
      <c r="AA2" s="7">
        <f>'IRA Calculations'!AN95</f>
        <v>967916419528.20264</v>
      </c>
      <c r="AB2" s="7">
        <f>'IRA Calculations'!AO95</f>
        <v>966888194929.43201</v>
      </c>
      <c r="AC2" s="7">
        <f>'IRA Calculations'!AP95</f>
        <v>966123200013.15161</v>
      </c>
      <c r="AD2" s="7">
        <f>'IRA Calculations'!AQ95</f>
        <v>965746967317.24365</v>
      </c>
      <c r="AE2" s="7">
        <f>'IRA Calculations'!AR95</f>
        <v>965485548148.71228</v>
      </c>
      <c r="AF2" s="7">
        <f>'IRA Calculations'!AS95</f>
        <v>965428712216.92102</v>
      </c>
      <c r="AG2" s="7">
        <f>'IRA Calculations'!AT95</f>
        <v>965713354722.07019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5119021522600.2842</v>
      </c>
      <c r="C2" s="7">
        <f>'IRA Calculations'!P108</f>
        <v>5119021522600.2842</v>
      </c>
      <c r="D2" s="7">
        <f>'IRA Calculations'!Q108</f>
        <v>5119021522600.2842</v>
      </c>
      <c r="E2" s="7">
        <f>'IRA Calculations'!R108</f>
        <v>5083926513243.4961</v>
      </c>
      <c r="F2" s="7">
        <f>'IRA Calculations'!S108</f>
        <v>5048821649487.3145</v>
      </c>
      <c r="G2" s="7">
        <f>'IRA Calculations'!T108</f>
        <v>5015363954166.4268</v>
      </c>
      <c r="H2" s="7">
        <f>'IRA Calculations'!U108</f>
        <v>4985677440972.3809</v>
      </c>
      <c r="I2" s="7">
        <f>'IRA Calculations'!V108</f>
        <v>4961199246926.8779</v>
      </c>
      <c r="J2" s="7">
        <f>'IRA Calculations'!W108</f>
        <v>4942632009999.9961</v>
      </c>
      <c r="K2" s="7">
        <f>'IRA Calculations'!X108</f>
        <v>4929770902317.1514</v>
      </c>
      <c r="L2" s="7">
        <f>'IRA Calculations'!Y108</f>
        <v>4921406595178.125</v>
      </c>
      <c r="M2" s="7">
        <f>'IRA Calculations'!Z108</f>
        <v>4919059795649.2773</v>
      </c>
      <c r="N2" s="7">
        <f>'IRA Calculations'!AA108</f>
        <v>4922656283750.5137</v>
      </c>
      <c r="O2" s="7">
        <f>'IRA Calculations'!AB108</f>
        <v>4931469132444.9639</v>
      </c>
      <c r="P2" s="7">
        <f>'IRA Calculations'!AC108</f>
        <v>4943883281746.4307</v>
      </c>
      <c r="Q2" s="7">
        <f>'IRA Calculations'!AD108</f>
        <v>4960676278513.8096</v>
      </c>
      <c r="R2" s="7">
        <f>'IRA Calculations'!AE108</f>
        <v>4981594590041.8115</v>
      </c>
      <c r="S2" s="7">
        <f>'IRA Calculations'!AF108</f>
        <v>5004856517196.0713</v>
      </c>
      <c r="T2" s="7">
        <f>'IRA Calculations'!AG108</f>
        <v>5029657974745.3408</v>
      </c>
      <c r="U2" s="7">
        <f>'IRA Calculations'!AH108</f>
        <v>5055580530044.0791</v>
      </c>
      <c r="V2" s="7">
        <f>'IRA Calculations'!AI108</f>
        <v>5081750746697.3721</v>
      </c>
      <c r="W2" s="7">
        <f>'IRA Calculations'!AJ108</f>
        <v>5108405887677.2969</v>
      </c>
      <c r="X2" s="7">
        <f>'IRA Calculations'!AK108</f>
        <v>5114194311392.4805</v>
      </c>
      <c r="Y2" s="7">
        <f>'IRA Calculations'!AL108</f>
        <v>5119955144507.2041</v>
      </c>
      <c r="Z2" s="7">
        <f>'IRA Calculations'!AM108</f>
        <v>5125723072411.4189</v>
      </c>
      <c r="AA2" s="7">
        <f>'IRA Calculations'!AN108</f>
        <v>5132078793854.2354</v>
      </c>
      <c r="AB2" s="7">
        <f>'IRA Calculations'!AO108</f>
        <v>5138089458086.5078</v>
      </c>
      <c r="AC2" s="7">
        <f>'IRA Calculations'!AP108</f>
        <v>5143922946816.0537</v>
      </c>
      <c r="AD2" s="7">
        <f>'IRA Calculations'!AQ108</f>
        <v>5150555857867.9229</v>
      </c>
      <c r="AE2" s="7">
        <f>'IRA Calculations'!AR108</f>
        <v>5156890582287.7051</v>
      </c>
      <c r="AF2" s="7">
        <f>'IRA Calculations'!AS108</f>
        <v>5163577226644.9141</v>
      </c>
      <c r="AG2" s="7">
        <f>'IRA Calculations'!AT108</f>
        <v>5171413121213.0215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6741053424957.2236</v>
      </c>
      <c r="C4" s="7">
        <f>'IRA Calculations'!P110</f>
        <v>6741053424957.2236</v>
      </c>
      <c r="D4" s="7">
        <f>'IRA Calculations'!Q110</f>
        <v>6741053424957.2236</v>
      </c>
      <c r="E4" s="7">
        <f>'IRA Calculations'!R110</f>
        <v>6745874123115.9238</v>
      </c>
      <c r="F4" s="7">
        <f>'IRA Calculations'!S110</f>
        <v>6752314284556.4561</v>
      </c>
      <c r="G4" s="7">
        <f>'IRA Calculations'!T110</f>
        <v>6761674074559.7871</v>
      </c>
      <c r="H4" s="7">
        <f>'IRA Calculations'!U110</f>
        <v>6775390786171.0859</v>
      </c>
      <c r="I4" s="7">
        <f>'IRA Calculations'!V110</f>
        <v>6795162777932.1992</v>
      </c>
      <c r="J4" s="7">
        <f>'IRA Calculations'!W110</f>
        <v>6820120851642.166</v>
      </c>
      <c r="K4" s="7">
        <f>'IRA Calculations'!X110</f>
        <v>6848333729873.9043</v>
      </c>
      <c r="L4" s="7">
        <f>'IRA Calculations'!Y110</f>
        <v>6877738996329.4189</v>
      </c>
      <c r="M4" s="7">
        <f>'IRA Calculations'!Z110</f>
        <v>6909265694078.3418</v>
      </c>
      <c r="N4" s="7">
        <f>'IRA Calculations'!AA110</f>
        <v>6942678882090.4854</v>
      </c>
      <c r="O4" s="7">
        <f>'IRA Calculations'!AB110</f>
        <v>6976239501152.5654</v>
      </c>
      <c r="P4" s="7">
        <f>'IRA Calculations'!AC110</f>
        <v>7009463866219.9355</v>
      </c>
      <c r="Q4" s="7">
        <f>'IRA Calculations'!AD110</f>
        <v>7044202265358.1602</v>
      </c>
      <c r="R4" s="7">
        <f>'IRA Calculations'!AE110</f>
        <v>7080687136010.292</v>
      </c>
      <c r="S4" s="7">
        <f>'IRA Calculations'!AF110</f>
        <v>7118456205737.7285</v>
      </c>
      <c r="T4" s="7">
        <f>'IRA Calculations'!AG110</f>
        <v>7156387603076.7676</v>
      </c>
      <c r="U4" s="7">
        <f>'IRA Calculations'!AH110</f>
        <v>7194516893171.2734</v>
      </c>
      <c r="V4" s="7">
        <f>'IRA Calculations'!AI110</f>
        <v>7232597070491.8428</v>
      </c>
      <c r="W4" s="7">
        <f>'IRA Calculations'!AJ110</f>
        <v>7270511670360.6123</v>
      </c>
      <c r="X4" s="7">
        <f>'IRA Calculations'!AK110</f>
        <v>7277213757898.2061</v>
      </c>
      <c r="Y4" s="7">
        <f>'IRA Calculations'!AL110</f>
        <v>7283829275971.834</v>
      </c>
      <c r="Z4" s="7">
        <f>'IRA Calculations'!AM110</f>
        <v>7290561070698.79</v>
      </c>
      <c r="AA4" s="7">
        <f>'IRA Calculations'!AN110</f>
        <v>7297567530379.7002</v>
      </c>
      <c r="AB4" s="7">
        <f>'IRA Calculations'!AO110</f>
        <v>7304935933992.6279</v>
      </c>
      <c r="AC4" s="7">
        <f>'IRA Calculations'!AP110</f>
        <v>7312676877559.7842</v>
      </c>
      <c r="AD4" s="7">
        <f>'IRA Calculations'!AQ110</f>
        <v>7320874704305.959</v>
      </c>
      <c r="AE4" s="7">
        <f>'IRA Calculations'!AR110</f>
        <v>7329486077008.1895</v>
      </c>
      <c r="AF4" s="7">
        <f>'IRA Calculations'!AS110</f>
        <v>7338552758596.3086</v>
      </c>
      <c r="AG4" s="7">
        <f>'IRA Calculations'!AT110</f>
        <v>7348085102928.457</v>
      </c>
    </row>
    <row r="5" spans="1:35" x14ac:dyDescent="0.2">
      <c r="A5" s="1" t="s">
        <v>79</v>
      </c>
      <c r="B5" s="7">
        <f>'IRA Calculations'!O111</f>
        <v>991444369.92332184</v>
      </c>
      <c r="C5" s="7">
        <f>'IRA Calculations'!P111</f>
        <v>991444369.92332184</v>
      </c>
      <c r="D5" s="7">
        <f>'IRA Calculations'!Q111</f>
        <v>991444369.92332184</v>
      </c>
      <c r="E5" s="7">
        <f>'IRA Calculations'!R111</f>
        <v>950395118.28336275</v>
      </c>
      <c r="F5" s="7">
        <f>'IRA Calculations'!S111</f>
        <v>900038930.86354423</v>
      </c>
      <c r="G5" s="7">
        <f>'IRA Calculations'!T111</f>
        <v>845018493.90959251</v>
      </c>
      <c r="H5" s="7">
        <f>'IRA Calculations'!U111</f>
        <v>790154282.6721977</v>
      </c>
      <c r="I5" s="7">
        <f>'IRA Calculations'!V111</f>
        <v>739799980.7852248</v>
      </c>
      <c r="J5" s="7">
        <f>'IRA Calculations'!W111</f>
        <v>696853650.04480505</v>
      </c>
      <c r="K5" s="7">
        <f>'IRA Calculations'!X111</f>
        <v>662736952.46810246</v>
      </c>
      <c r="L5" s="7">
        <f>'IRA Calculations'!Y111</f>
        <v>637531523.24922013</v>
      </c>
      <c r="M5" s="7">
        <f>'IRA Calculations'!Z111</f>
        <v>620584646.13199186</v>
      </c>
      <c r="N5" s="7">
        <f>'IRA Calculations'!AA111</f>
        <v>610453553.71718633</v>
      </c>
      <c r="O5" s="7">
        <f>'IRA Calculations'!AB111</f>
        <v>605282544.35347271</v>
      </c>
      <c r="P5" s="7">
        <f>'IRA Calculations'!AC111</f>
        <v>603425297.50068879</v>
      </c>
      <c r="Q5" s="7">
        <f>'IRA Calculations'!AD111</f>
        <v>603789712.22222579</v>
      </c>
      <c r="R5" s="7">
        <f>'IRA Calculations'!AE111</f>
        <v>605495782.86684716</v>
      </c>
      <c r="S5" s="7">
        <f>'IRA Calculations'!AF111</f>
        <v>607926561.22676265</v>
      </c>
      <c r="T5" s="7">
        <f>'IRA Calculations'!AG111</f>
        <v>610651924.34913838</v>
      </c>
      <c r="U5" s="7">
        <f>'IRA Calculations'!AH111</f>
        <v>613515806.39909935</v>
      </c>
      <c r="V5" s="7">
        <f>'IRA Calculations'!AI111</f>
        <v>616424360.55161726</v>
      </c>
      <c r="W5" s="7">
        <f>'IRA Calculations'!AJ111</f>
        <v>619334063.00383413</v>
      </c>
      <c r="X5" s="7">
        <f>'IRA Calculations'!AK111</f>
        <v>619803218.49319279</v>
      </c>
      <c r="Y5" s="7">
        <f>'IRA Calculations'!AL111</f>
        <v>620277891.76343048</v>
      </c>
      <c r="Z5" s="7">
        <f>'IRA Calculations'!AM111</f>
        <v>620775999.47552669</v>
      </c>
      <c r="AA5" s="7">
        <f>'IRA Calculations'!AN111</f>
        <v>621311566.24974644</v>
      </c>
      <c r="AB5" s="7">
        <f>'IRA Calculations'!AO111</f>
        <v>621892171.20845687</v>
      </c>
      <c r="AC5" s="7">
        <f>'IRA Calculations'!AP111</f>
        <v>622514243.39752722</v>
      </c>
      <c r="AD5" s="7">
        <f>'IRA Calculations'!AQ111</f>
        <v>623182903.21591222</v>
      </c>
      <c r="AE5" s="7">
        <f>'IRA Calculations'!AR111</f>
        <v>623892745.55812299</v>
      </c>
      <c r="AF5" s="7">
        <f>'IRA Calculations'!AS111</f>
        <v>624644917.56800163</v>
      </c>
      <c r="AG5" s="7">
        <f>'IRA Calculations'!AT111</f>
        <v>625440490.93825901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993450714498.10486</v>
      </c>
      <c r="C10" s="7">
        <f>'IRA Calculations'!P116</f>
        <v>993450714498.10486</v>
      </c>
      <c r="D10" s="7">
        <f>'IRA Calculations'!Q116</f>
        <v>993450714498.10486</v>
      </c>
      <c r="E10" s="7">
        <f>'IRA Calculations'!R116</f>
        <v>975943273055.70679</v>
      </c>
      <c r="F10" s="7">
        <f>'IRA Calculations'!S116</f>
        <v>962835155108.9176</v>
      </c>
      <c r="G10" s="7">
        <f>'IRA Calculations'!T116</f>
        <v>953538370112.60266</v>
      </c>
      <c r="H10" s="7">
        <f>'IRA Calculations'!U116</f>
        <v>947456242965.64734</v>
      </c>
      <c r="I10" s="7">
        <f>'IRA Calculations'!V116</f>
        <v>944166493343.32703</v>
      </c>
      <c r="J10" s="7">
        <f>'IRA Calculations'!W116</f>
        <v>943039835668.52686</v>
      </c>
      <c r="K10" s="7">
        <f>'IRA Calculations'!X116</f>
        <v>943452974040.8252</v>
      </c>
      <c r="L10" s="7">
        <f>'IRA Calculations'!Y116</f>
        <v>944840780647.92957</v>
      </c>
      <c r="M10" s="7">
        <f>'IRA Calculations'!Z116</f>
        <v>947146874560.57129</v>
      </c>
      <c r="N10" s="7">
        <f>'IRA Calculations'!AA116</f>
        <v>950161174566.49512</v>
      </c>
      <c r="O10" s="7">
        <f>'IRA Calculations'!AB116</f>
        <v>953488914276.75854</v>
      </c>
      <c r="P10" s="7">
        <f>'IRA Calculations'!AC116</f>
        <v>956911895205.94617</v>
      </c>
      <c r="Q10" s="7">
        <f>'IRA Calculations'!AD116</f>
        <v>960584162733.20422</v>
      </c>
      <c r="R10" s="7">
        <f>'IRA Calculations'!AE116</f>
        <v>964486436177.09778</v>
      </c>
      <c r="S10" s="7">
        <f>'IRA Calculations'!AF116</f>
        <v>968564575320.39368</v>
      </c>
      <c r="T10" s="7">
        <f>'IRA Calculations'!AG116</f>
        <v>972660723543.03577</v>
      </c>
      <c r="U10" s="7">
        <f>'IRA Calculations'!AH116</f>
        <v>976793378385.80444</v>
      </c>
      <c r="V10" s="7">
        <f>'IRA Calculations'!AI116</f>
        <v>980936059482.7428</v>
      </c>
      <c r="W10" s="7">
        <f>'IRA Calculations'!AJ116</f>
        <v>985076093081.89331</v>
      </c>
      <c r="X10" s="7">
        <f>'IRA Calculations'!AK116</f>
        <v>986279380197.25781</v>
      </c>
      <c r="Y10" s="7">
        <f>'IRA Calculations'!AL116</f>
        <v>987450369757.88794</v>
      </c>
      <c r="Z10" s="7">
        <f>'IRA Calculations'!AM116</f>
        <v>988612474131.15454</v>
      </c>
      <c r="AA10" s="7">
        <f>'IRA Calculations'!AN116</f>
        <v>989785042391.46118</v>
      </c>
      <c r="AB10" s="7">
        <f>'IRA Calculations'!AO116</f>
        <v>990979901079.11475</v>
      </c>
      <c r="AC10" s="7">
        <f>'IRA Calculations'!AP116</f>
        <v>992200150647.38708</v>
      </c>
      <c r="AD10" s="7">
        <f>'IRA Calculations'!AQ116</f>
        <v>993455308619.78552</v>
      </c>
      <c r="AE10" s="7">
        <f>'IRA Calculations'!AR116</f>
        <v>994743292284.76819</v>
      </c>
      <c r="AF10" s="7">
        <f>'IRA Calculations'!AS116</f>
        <v>996070410736.33691</v>
      </c>
      <c r="AG10" s="7">
        <f>'IRA Calculations'!AT116</f>
        <v>997440586424.64319</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8083502384804.6396</v>
      </c>
      <c r="C2" s="7">
        <f>'IRA Calculations'!P121</f>
        <v>8083502384804.6396</v>
      </c>
      <c r="D2" s="7">
        <f>'IRA Calculations'!Q121</f>
        <v>8083502384804.6396</v>
      </c>
      <c r="E2" s="7">
        <f>'IRA Calculations'!R121</f>
        <v>8146929409125.6328</v>
      </c>
      <c r="F2" s="7">
        <f>'IRA Calculations'!S121</f>
        <v>8212955425549.0039</v>
      </c>
      <c r="G2" s="7">
        <f>'IRA Calculations'!T121</f>
        <v>8286439716583.4004</v>
      </c>
      <c r="H2" s="7">
        <f>'IRA Calculations'!U121</f>
        <v>8365444595115.8408</v>
      </c>
      <c r="I2" s="7">
        <f>'IRA Calculations'!V121</f>
        <v>8439761443667.7891</v>
      </c>
      <c r="J2" s="7">
        <f>'IRA Calculations'!W121</f>
        <v>8516905996116.4229</v>
      </c>
      <c r="K2" s="7">
        <f>'IRA Calculations'!X121</f>
        <v>8601976816374.9727</v>
      </c>
      <c r="L2" s="7">
        <f>'IRA Calculations'!Y121</f>
        <v>8681227665041.7246</v>
      </c>
      <c r="M2" s="7">
        <f>'IRA Calculations'!Z121</f>
        <v>8757298832263.959</v>
      </c>
      <c r="N2" s="7">
        <f>'IRA Calculations'!AA121</f>
        <v>8830695191299.0469</v>
      </c>
      <c r="O2" s="7">
        <f>'IRA Calculations'!AB121</f>
        <v>8901582210095.8555</v>
      </c>
      <c r="P2" s="7">
        <f>'IRA Calculations'!AC121</f>
        <v>8980116241985.291</v>
      </c>
      <c r="Q2" s="7">
        <f>'IRA Calculations'!AD121</f>
        <v>9070836056409.5977</v>
      </c>
      <c r="R2" s="7">
        <f>'IRA Calculations'!AE121</f>
        <v>9171423208153.1387</v>
      </c>
      <c r="S2" s="7">
        <f>'IRA Calculations'!AF121</f>
        <v>9271507562305.9551</v>
      </c>
      <c r="T2" s="7">
        <f>'IRA Calculations'!AG121</f>
        <v>9368378562488.9434</v>
      </c>
      <c r="U2" s="7">
        <f>'IRA Calculations'!AH121</f>
        <v>9468257288140.291</v>
      </c>
      <c r="V2" s="7">
        <f>'IRA Calculations'!AI121</f>
        <v>9562778467953.7715</v>
      </c>
      <c r="W2" s="7">
        <f>'IRA Calculations'!AJ121</f>
        <v>9651327062173.8613</v>
      </c>
      <c r="X2" s="7">
        <f>'IRA Calculations'!AK121</f>
        <v>9720009991870.3105</v>
      </c>
      <c r="Y2" s="7">
        <f>'IRA Calculations'!AL121</f>
        <v>9789051486127.0938</v>
      </c>
      <c r="Z2" s="7">
        <f>'IRA Calculations'!AM121</f>
        <v>9860656460845.4023</v>
      </c>
      <c r="AA2" s="7">
        <f>'IRA Calculations'!AN121</f>
        <v>9932666986181.0684</v>
      </c>
      <c r="AB2" s="7">
        <f>'IRA Calculations'!AO121</f>
        <v>10002970571004.586</v>
      </c>
      <c r="AC2" s="7">
        <f>'IRA Calculations'!AP121</f>
        <v>10063684295098.664</v>
      </c>
      <c r="AD2" s="7">
        <f>'IRA Calculations'!AQ121</f>
        <v>10115591036325.719</v>
      </c>
      <c r="AE2" s="7">
        <f>'IRA Calculations'!AR121</f>
        <v>10164029182434.738</v>
      </c>
      <c r="AF2" s="7">
        <f>'IRA Calculations'!AS121</f>
        <v>10215969590176.869</v>
      </c>
      <c r="AG2" s="7">
        <f>'IRA Calculations'!AT121</f>
        <v>10273839019870.582</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1380955358154.6362</v>
      </c>
      <c r="C2" s="7">
        <f>'IRA Calculations'!P134</f>
        <v>1380955358154.6362</v>
      </c>
      <c r="D2" s="7">
        <f>'IRA Calculations'!Q134</f>
        <v>1380955358154.6362</v>
      </c>
      <c r="E2" s="7">
        <f>'IRA Calculations'!R134</f>
        <v>1381105002827.051</v>
      </c>
      <c r="F2" s="7">
        <f>'IRA Calculations'!S134</f>
        <v>1380959824757.2532</v>
      </c>
      <c r="G2" s="7">
        <f>'IRA Calculations'!T134</f>
        <v>1380601290370.8657</v>
      </c>
      <c r="H2" s="7">
        <f>'IRA Calculations'!U134</f>
        <v>1380179740904.3333</v>
      </c>
      <c r="I2" s="7">
        <f>'IRA Calculations'!V134</f>
        <v>1380192121989.1357</v>
      </c>
      <c r="J2" s="7">
        <f>'IRA Calculations'!W134</f>
        <v>1380532052365.5864</v>
      </c>
      <c r="K2" s="7">
        <f>'IRA Calculations'!X134</f>
        <v>1381451700437.165</v>
      </c>
      <c r="L2" s="7">
        <f>'IRA Calculations'!Y134</f>
        <v>1382835514043.9993</v>
      </c>
      <c r="M2" s="7">
        <f>'IRA Calculations'!Z134</f>
        <v>1384685928114.4429</v>
      </c>
      <c r="N2" s="7">
        <f>'IRA Calculations'!AA134</f>
        <v>1386986472855.718</v>
      </c>
      <c r="O2" s="7">
        <f>'IRA Calculations'!AB134</f>
        <v>1389394379138.0645</v>
      </c>
      <c r="P2" s="7">
        <f>'IRA Calculations'!AC134</f>
        <v>1391727130459.1733</v>
      </c>
      <c r="Q2" s="7">
        <f>'IRA Calculations'!AD134</f>
        <v>1393897403508.0547</v>
      </c>
      <c r="R2" s="7">
        <f>'IRA Calculations'!AE134</f>
        <v>1395782942162.5996</v>
      </c>
      <c r="S2" s="7">
        <f>'IRA Calculations'!AF134</f>
        <v>1397247530117.5337</v>
      </c>
      <c r="T2" s="7">
        <f>'IRA Calculations'!AG134</f>
        <v>1398027368470.9902</v>
      </c>
      <c r="U2" s="7">
        <f>'IRA Calculations'!AH134</f>
        <v>1398555977572.0105</v>
      </c>
      <c r="V2" s="7">
        <f>'IRA Calculations'!AI134</f>
        <v>1398438445515.8301</v>
      </c>
      <c r="W2" s="7">
        <f>'IRA Calculations'!AJ134</f>
        <v>1398063571343.8313</v>
      </c>
      <c r="X2" s="7">
        <f>'IRA Calculations'!AK134</f>
        <v>1397600776451.1968</v>
      </c>
      <c r="Y2" s="7">
        <f>'IRA Calculations'!AL134</f>
        <v>1396886897227.9753</v>
      </c>
      <c r="Z2" s="7">
        <f>'IRA Calculations'!AM134</f>
        <v>1396226525784.0334</v>
      </c>
      <c r="AA2" s="7">
        <f>'IRA Calculations'!AN134</f>
        <v>1395589935086.6667</v>
      </c>
      <c r="AB2" s="7">
        <f>'IRA Calculations'!AO134</f>
        <v>1395016382046.0354</v>
      </c>
      <c r="AC2" s="7">
        <f>'IRA Calculations'!AP134</f>
        <v>1394453909719.4248</v>
      </c>
      <c r="AD2" s="7">
        <f>'IRA Calculations'!AQ134</f>
        <v>1393888932370.0591</v>
      </c>
      <c r="AE2" s="7">
        <f>'IRA Calculations'!AR134</f>
        <v>1393311157138.0171</v>
      </c>
      <c r="AF2" s="7">
        <f>'IRA Calculations'!AS134</f>
        <v>1392662527664.96</v>
      </c>
      <c r="AG2" s="7">
        <f>'IRA Calculations'!AT134</f>
        <v>1391889157861.3472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31719761240113.094</v>
      </c>
      <c r="C4" s="7">
        <f>'IRA Calculations'!P136</f>
        <v>31719761240113.094</v>
      </c>
      <c r="D4" s="7">
        <f>'IRA Calculations'!Q136</f>
        <v>31719761240113.094</v>
      </c>
      <c r="E4" s="7">
        <f>'IRA Calculations'!R136</f>
        <v>31652221870434.988</v>
      </c>
      <c r="F4" s="7">
        <f>'IRA Calculations'!S136</f>
        <v>31546723028651.645</v>
      </c>
      <c r="G4" s="7">
        <f>'IRA Calculations'!T136</f>
        <v>31432991531456.152</v>
      </c>
      <c r="H4" s="7">
        <f>'IRA Calculations'!U136</f>
        <v>31313004623308.82</v>
      </c>
      <c r="I4" s="7">
        <f>'IRA Calculations'!V136</f>
        <v>31196973361588.449</v>
      </c>
      <c r="J4" s="7">
        <f>'IRA Calculations'!W136</f>
        <v>31081881932154.562</v>
      </c>
      <c r="K4" s="7">
        <f>'IRA Calculations'!X136</f>
        <v>30973750509861.676</v>
      </c>
      <c r="L4" s="7">
        <f>'IRA Calculations'!Y136</f>
        <v>30871098096196.074</v>
      </c>
      <c r="M4" s="7">
        <f>'IRA Calculations'!Z136</f>
        <v>30776451655209.777</v>
      </c>
      <c r="N4" s="7">
        <f>'IRA Calculations'!AA136</f>
        <v>30691578799487.387</v>
      </c>
      <c r="O4" s="7">
        <f>'IRA Calculations'!AB136</f>
        <v>30612816718867.191</v>
      </c>
      <c r="P4" s="7">
        <f>'IRA Calculations'!AC136</f>
        <v>30569747059333.73</v>
      </c>
      <c r="Q4" s="7">
        <f>'IRA Calculations'!AD136</f>
        <v>30535149426141.234</v>
      </c>
      <c r="R4" s="7">
        <f>'IRA Calculations'!AE136</f>
        <v>30509309576608.719</v>
      </c>
      <c r="S4" s="7">
        <f>'IRA Calculations'!AF136</f>
        <v>30490580435394.496</v>
      </c>
      <c r="T4" s="7">
        <f>'IRA Calculations'!AG136</f>
        <v>30473334248480.023</v>
      </c>
      <c r="U4" s="7">
        <f>'IRA Calculations'!AH136</f>
        <v>30466746264708.855</v>
      </c>
      <c r="V4" s="7">
        <f>'IRA Calculations'!AI136</f>
        <v>30459845216506.156</v>
      </c>
      <c r="W4" s="7">
        <f>'IRA Calculations'!AJ136</f>
        <v>30458979183756.125</v>
      </c>
      <c r="X4" s="7">
        <f>'IRA Calculations'!AK136</f>
        <v>30463315607329.371</v>
      </c>
      <c r="Y4" s="7">
        <f>'IRA Calculations'!AL136</f>
        <v>30466064071619.168</v>
      </c>
      <c r="Z4" s="7">
        <f>'IRA Calculations'!AM136</f>
        <v>30471863986367.098</v>
      </c>
      <c r="AA4" s="7">
        <f>'IRA Calculations'!AN136</f>
        <v>30478139924521.316</v>
      </c>
      <c r="AB4" s="7">
        <f>'IRA Calculations'!AO136</f>
        <v>30485048002328.199</v>
      </c>
      <c r="AC4" s="7">
        <f>'IRA Calculations'!AP136</f>
        <v>30491203292983.918</v>
      </c>
      <c r="AD4" s="7">
        <f>'IRA Calculations'!AQ136</f>
        <v>30496605693987.906</v>
      </c>
      <c r="AE4" s="7">
        <f>'IRA Calculations'!AR136</f>
        <v>30501486016260.973</v>
      </c>
      <c r="AF4" s="7">
        <f>'IRA Calculations'!AS136</f>
        <v>30504748658048.215</v>
      </c>
      <c r="AG4" s="7">
        <f>'IRA Calculations'!AT136</f>
        <v>30505211134789.727</v>
      </c>
    </row>
    <row r="5" spans="1:35" x14ac:dyDescent="0.2">
      <c r="A5" s="1" t="s">
        <v>79</v>
      </c>
      <c r="B5" s="7">
        <f>'IRA Calculations'!O137</f>
        <v>2660544966976.7471</v>
      </c>
      <c r="C5" s="7">
        <f>'IRA Calculations'!P137</f>
        <v>2660544966976.7471</v>
      </c>
      <c r="D5" s="7">
        <f>'IRA Calculations'!Q137</f>
        <v>2660544966976.7471</v>
      </c>
      <c r="E5" s="7">
        <f>'IRA Calculations'!R137</f>
        <v>2700936776186.8389</v>
      </c>
      <c r="F5" s="7">
        <f>'IRA Calculations'!S137</f>
        <v>2740284961100.7905</v>
      </c>
      <c r="G5" s="7">
        <f>'IRA Calculations'!T137</f>
        <v>2778444952761.7197</v>
      </c>
      <c r="H5" s="7">
        <f>'IRA Calculations'!U137</f>
        <v>2815391883864.625</v>
      </c>
      <c r="I5" s="7">
        <f>'IRA Calculations'!V137</f>
        <v>2851823409425.521</v>
      </c>
      <c r="J5" s="7">
        <f>'IRA Calculations'!W137</f>
        <v>2887142539458.8198</v>
      </c>
      <c r="K5" s="7">
        <f>'IRA Calculations'!X137</f>
        <v>2921596757304.3457</v>
      </c>
      <c r="L5" s="7">
        <f>'IRA Calculations'!Y137</f>
        <v>2954792396051.439</v>
      </c>
      <c r="M5" s="7">
        <f>'IRA Calculations'!Z137</f>
        <v>2986732252654.4692</v>
      </c>
      <c r="N5" s="7">
        <f>'IRA Calculations'!AA137</f>
        <v>3017356516704.5708</v>
      </c>
      <c r="O5" s="7">
        <f>'IRA Calculations'!AB137</f>
        <v>3046155023305.0527</v>
      </c>
      <c r="P5" s="7">
        <f>'IRA Calculations'!AC137</f>
        <v>3072946032746.8682</v>
      </c>
      <c r="Q5" s="7">
        <f>'IRA Calculations'!AD137</f>
        <v>3097626224062.4746</v>
      </c>
      <c r="R5" s="7">
        <f>'IRA Calculations'!AE137</f>
        <v>3119897355539.2114</v>
      </c>
      <c r="S5" s="7">
        <f>'IRA Calculations'!AF137</f>
        <v>3139352098563.0815</v>
      </c>
      <c r="T5" s="7">
        <f>'IRA Calculations'!AG137</f>
        <v>3155265861824.0322</v>
      </c>
      <c r="U5" s="7">
        <f>'IRA Calculations'!AH137</f>
        <v>3168361484648.4492</v>
      </c>
      <c r="V5" s="7">
        <f>'IRA Calculations'!AI137</f>
        <v>3177696178410.2334</v>
      </c>
      <c r="W5" s="7">
        <f>'IRA Calculations'!AJ137</f>
        <v>3184199039805.6987</v>
      </c>
      <c r="X5" s="7">
        <f>'IRA Calculations'!AK137</f>
        <v>3188278387740.3208</v>
      </c>
      <c r="Y5" s="7">
        <f>'IRA Calculations'!AL137</f>
        <v>3189916787556.7842</v>
      </c>
      <c r="Z5" s="7">
        <f>'IRA Calculations'!AM137</f>
        <v>3190167213442.7051</v>
      </c>
      <c r="AA5" s="7">
        <f>'IRA Calculations'!AN137</f>
        <v>3189422538452.7183</v>
      </c>
      <c r="AB5" s="7">
        <f>'IRA Calculations'!AO137</f>
        <v>3188143984784.4321</v>
      </c>
      <c r="AC5" s="7">
        <f>'IRA Calculations'!AP137</f>
        <v>3186546985024.9131</v>
      </c>
      <c r="AD5" s="7">
        <f>'IRA Calculations'!AQ137</f>
        <v>3184822206890.8726</v>
      </c>
      <c r="AE5" s="7">
        <f>'IRA Calculations'!AR137</f>
        <v>3183043204973.6172</v>
      </c>
      <c r="AF5" s="7">
        <f>'IRA Calculations'!AS137</f>
        <v>3181109701436.1367</v>
      </c>
      <c r="AG5" s="7">
        <f>'IRA Calculations'!AT137</f>
        <v>3178874095009.4028</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1811000000000</v>
      </c>
      <c r="C7" s="7">
        <f>'IRA Calculations'!P139</f>
        <v>1811000000000</v>
      </c>
      <c r="D7" s="7">
        <f>'IRA Calculations'!Q139</f>
        <v>1811000000000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6000000000</v>
      </c>
      <c r="C8" s="7">
        <f>'IRA Calculations'!P140</f>
        <v>6000000000</v>
      </c>
      <c r="D8" s="7">
        <f>'IRA Calculations'!Q140</f>
        <v>6000000000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2833000000000</v>
      </c>
      <c r="C10" s="7">
        <f>'IRA Calculations'!P142</f>
        <v>2833000000000</v>
      </c>
      <c r="D10" s="7">
        <f>'IRA Calculations'!Q142</f>
        <v>2833000000000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6579699590442.6279</v>
      </c>
      <c r="C2" s="7">
        <f>'IRA Calculations'!P147</f>
        <v>6579699590442.6279</v>
      </c>
      <c r="D2" s="7">
        <f>'IRA Calculations'!Q147</f>
        <v>6579699590442.6279</v>
      </c>
      <c r="E2" s="7">
        <f>'IRA Calculations'!R147</f>
        <v>6589706290712.5039</v>
      </c>
      <c r="F2" s="7">
        <f>'IRA Calculations'!S147</f>
        <v>6556949933351.7773</v>
      </c>
      <c r="G2" s="7">
        <f>'IRA Calculations'!T147</f>
        <v>6515116634582.6562</v>
      </c>
      <c r="H2" s="7">
        <f>'IRA Calculations'!U147</f>
        <v>6470886151404.3936</v>
      </c>
      <c r="I2" s="7">
        <f>'IRA Calculations'!V147</f>
        <v>6423620373951.5527</v>
      </c>
      <c r="J2" s="7">
        <f>'IRA Calculations'!W147</f>
        <v>6370857508285.1035</v>
      </c>
      <c r="K2" s="7">
        <f>'IRA Calculations'!X147</f>
        <v>6314163682205.0566</v>
      </c>
      <c r="L2" s="7">
        <f>'IRA Calculations'!Y147</f>
        <v>6255651657708.2383</v>
      </c>
      <c r="M2" s="7">
        <f>'IRA Calculations'!Z147</f>
        <v>6190061461884.5986</v>
      </c>
      <c r="N2" s="7">
        <f>'IRA Calculations'!AA147</f>
        <v>6127841589976.749</v>
      </c>
      <c r="O2" s="7">
        <f>'IRA Calculations'!AB147</f>
        <v>6066801114912.8965</v>
      </c>
      <c r="P2" s="7">
        <f>'IRA Calculations'!AC147</f>
        <v>6045173788683.6777</v>
      </c>
      <c r="Q2" s="7">
        <f>'IRA Calculations'!AD147</f>
        <v>6025349691447.5859</v>
      </c>
      <c r="R2" s="7">
        <f>'IRA Calculations'!AE147</f>
        <v>6007270292804.125</v>
      </c>
      <c r="S2" s="7">
        <f>'IRA Calculations'!AF147</f>
        <v>5993702338892.1172</v>
      </c>
      <c r="T2" s="7">
        <f>'IRA Calculations'!AG147</f>
        <v>5983646225127.2354</v>
      </c>
      <c r="U2" s="7">
        <f>'IRA Calculations'!AH147</f>
        <v>5977310082390.2852</v>
      </c>
      <c r="V2" s="7">
        <f>'IRA Calculations'!AI147</f>
        <v>5976384738923.2344</v>
      </c>
      <c r="W2" s="7">
        <f>'IRA Calculations'!AJ147</f>
        <v>5981297926883.0605</v>
      </c>
      <c r="X2" s="7">
        <f>'IRA Calculations'!AK147</f>
        <v>5992244991534.9072</v>
      </c>
      <c r="Y2" s="7">
        <f>'IRA Calculations'!AL147</f>
        <v>6005762050395.2695</v>
      </c>
      <c r="Z2" s="7">
        <f>'IRA Calculations'!AM147</f>
        <v>6025230826331.2178</v>
      </c>
      <c r="AA2" s="7">
        <f>'IRA Calculations'!AN147</f>
        <v>6049881747603.1494</v>
      </c>
      <c r="AB2" s="7">
        <f>'IRA Calculations'!AO147</f>
        <v>6081927205110.8428</v>
      </c>
      <c r="AC2" s="7">
        <f>'IRA Calculations'!AP147</f>
        <v>6118322950109.0859</v>
      </c>
      <c r="AD2" s="7">
        <f>'IRA Calculations'!AQ147</f>
        <v>6157350129517.0957</v>
      </c>
      <c r="AE2" s="7">
        <f>'IRA Calculations'!AR147</f>
        <v>6201556459664.1807</v>
      </c>
      <c r="AF2" s="7">
        <f>'IRA Calculations'!AS147</f>
        <v>6250754013353.6855</v>
      </c>
      <c r="AG2" s="7">
        <f>'IRA Calculations'!AT147</f>
        <v>6302872307071.6611</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47145586416.495407</v>
      </c>
      <c r="C4" s="7">
        <f>'IRA Calculations'!P149</f>
        <v>47145586416.495407</v>
      </c>
      <c r="D4" s="7">
        <f>'IRA Calculations'!Q149</f>
        <v>47145586416.495407</v>
      </c>
      <c r="E4" s="7">
        <f>'IRA Calculations'!R149</f>
        <v>47848451953.433319</v>
      </c>
      <c r="F4" s="7">
        <f>'IRA Calculations'!S149</f>
        <v>48488531002.154182</v>
      </c>
      <c r="G4" s="7">
        <f>'IRA Calculations'!T149</f>
        <v>49071392752.705963</v>
      </c>
      <c r="H4" s="7">
        <f>'IRA Calculations'!U149</f>
        <v>49582221681.475838</v>
      </c>
      <c r="I4" s="7">
        <f>'IRA Calculations'!V149</f>
        <v>50029426168.340828</v>
      </c>
      <c r="J4" s="7">
        <f>'IRA Calculations'!W149</f>
        <v>50394643346.833473</v>
      </c>
      <c r="K4" s="7">
        <f>'IRA Calculations'!X149</f>
        <v>50672874410.20829</v>
      </c>
      <c r="L4" s="7">
        <f>'IRA Calculations'!Y149</f>
        <v>50864453257.665482</v>
      </c>
      <c r="M4" s="7">
        <f>'IRA Calculations'!Z149</f>
        <v>50958922671.99192</v>
      </c>
      <c r="N4" s="7">
        <f>'IRA Calculations'!AA149</f>
        <v>50952661402.009636</v>
      </c>
      <c r="O4" s="7">
        <f>'IRA Calculations'!AB149</f>
        <v>50839038133.287354</v>
      </c>
      <c r="P4" s="7">
        <f>'IRA Calculations'!AC149</f>
        <v>50607494372.757965</v>
      </c>
      <c r="Q4" s="7">
        <f>'IRA Calculations'!AD149</f>
        <v>50261864101.294708</v>
      </c>
      <c r="R4" s="7">
        <f>'IRA Calculations'!AE149</f>
        <v>49799031108.990166</v>
      </c>
      <c r="S4" s="7">
        <f>'IRA Calculations'!AF149</f>
        <v>49216704683.406502</v>
      </c>
      <c r="T4" s="7">
        <f>'IRA Calculations'!AG149</f>
        <v>48519483927.591927</v>
      </c>
      <c r="U4" s="7">
        <f>'IRA Calculations'!AH149</f>
        <v>47703542051.25119</v>
      </c>
      <c r="V4" s="7">
        <f>'IRA Calculations'!AI149</f>
        <v>46778317260.932495</v>
      </c>
      <c r="W4" s="7">
        <f>'IRA Calculations'!AJ149</f>
        <v>45759620221.407516</v>
      </c>
      <c r="X4" s="7">
        <f>'IRA Calculations'!AK149</f>
        <v>44650600275.694168</v>
      </c>
      <c r="Y4" s="7">
        <f>'IRA Calculations'!AL149</f>
        <v>43473653915.586319</v>
      </c>
      <c r="Z4" s="7">
        <f>'IRA Calculations'!AM149</f>
        <v>42241709271.073692</v>
      </c>
      <c r="AA4" s="7">
        <f>'IRA Calculations'!AN149</f>
        <v>40974721988.47213</v>
      </c>
      <c r="AB4" s="7">
        <f>'IRA Calculations'!AO149</f>
        <v>39695090529.801895</v>
      </c>
      <c r="AC4" s="7">
        <f>'IRA Calculations'!AP149</f>
        <v>38408543803.652954</v>
      </c>
      <c r="AD4" s="7">
        <f>'IRA Calculations'!AQ149</f>
        <v>37131165958.457039</v>
      </c>
      <c r="AE4" s="7">
        <f>'IRA Calculations'!AR149</f>
        <v>35877438850.041222</v>
      </c>
      <c r="AF4" s="7">
        <f>'IRA Calculations'!AS149</f>
        <v>34651012468.497925</v>
      </c>
      <c r="AG4" s="7">
        <f>'IRA Calculations'!AT149</f>
        <v>33452939028.025284</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4239859641023.2622</v>
      </c>
      <c r="C2" s="7">
        <f>'IRA Calculations'!P160</f>
        <v>4239859641023.2622</v>
      </c>
      <c r="D2" s="7">
        <f>'IRA Calculations'!Q160</f>
        <v>4239859641023.2622</v>
      </c>
      <c r="E2" s="7">
        <f>'IRA Calculations'!R160</f>
        <v>4159563273333.7134</v>
      </c>
      <c r="F2" s="7">
        <f>'IRA Calculations'!S160</f>
        <v>4038282810915.0283</v>
      </c>
      <c r="G2" s="7">
        <f>'IRA Calculations'!T160</f>
        <v>3909731467725.1797</v>
      </c>
      <c r="H2" s="7">
        <f>'IRA Calculations'!U160</f>
        <v>3788848265500.5205</v>
      </c>
      <c r="I2" s="7">
        <f>'IRA Calculations'!V160</f>
        <v>3672572199143.1079</v>
      </c>
      <c r="J2" s="7">
        <f>'IRA Calculations'!W160</f>
        <v>3561195866332.001</v>
      </c>
      <c r="K2" s="7">
        <f>'IRA Calculations'!X160</f>
        <v>3457210129697.8296</v>
      </c>
      <c r="L2" s="7">
        <f>'IRA Calculations'!Y160</f>
        <v>3361608846129.8843</v>
      </c>
      <c r="M2" s="7">
        <f>'IRA Calculations'!Z160</f>
        <v>3277314548174.7896</v>
      </c>
      <c r="N2" s="7">
        <f>'IRA Calculations'!AA160</f>
        <v>3205436546422.9688</v>
      </c>
      <c r="O2" s="7">
        <f>'IRA Calculations'!AB160</f>
        <v>3144486734875.021</v>
      </c>
      <c r="P2" s="7">
        <f>'IRA Calculations'!AC160</f>
        <v>3092759572270.2866</v>
      </c>
      <c r="Q2" s="7">
        <f>'IRA Calculations'!AD160</f>
        <v>3046194594298.0674</v>
      </c>
      <c r="R2" s="7">
        <f>'IRA Calculations'!AE160</f>
        <v>3003823596129.0391</v>
      </c>
      <c r="S2" s="7">
        <f>'IRA Calculations'!AF160</f>
        <v>2964001991001.7578</v>
      </c>
      <c r="T2" s="7">
        <f>'IRA Calculations'!AG160</f>
        <v>2927997239407.8359</v>
      </c>
      <c r="U2" s="7">
        <f>'IRA Calculations'!AH160</f>
        <v>2896339144634.6021</v>
      </c>
      <c r="V2" s="7">
        <f>'IRA Calculations'!AI160</f>
        <v>2867314449237.0801</v>
      </c>
      <c r="W2" s="7">
        <f>'IRA Calculations'!AJ160</f>
        <v>2840490693369.1943</v>
      </c>
      <c r="X2" s="7">
        <f>'IRA Calculations'!AK160</f>
        <v>2816948226083.1475</v>
      </c>
      <c r="Y2" s="7">
        <f>'IRA Calculations'!AL160</f>
        <v>2798930323898.335</v>
      </c>
      <c r="Z2" s="7">
        <f>'IRA Calculations'!AM160</f>
        <v>2784917698769.5908</v>
      </c>
      <c r="AA2" s="7">
        <f>'IRA Calculations'!AN160</f>
        <v>2774166219661.3979</v>
      </c>
      <c r="AB2" s="7">
        <f>'IRA Calculations'!AO160</f>
        <v>2767730432074.3613</v>
      </c>
      <c r="AC2" s="7">
        <f>'IRA Calculations'!AP160</f>
        <v>2763990357988.8247</v>
      </c>
      <c r="AD2" s="7">
        <f>'IRA Calculations'!AQ160</f>
        <v>2763495690973.2373</v>
      </c>
      <c r="AE2" s="7">
        <f>'IRA Calculations'!AR160</f>
        <v>2765968452051.0654</v>
      </c>
      <c r="AF2" s="7">
        <f>'IRA Calculations'!AS160</f>
        <v>2772566457123.7017</v>
      </c>
      <c r="AG2" s="7">
        <f>'IRA Calculations'!AT160</f>
        <v>2782641237873.4863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5741405475533.1885</v>
      </c>
      <c r="C2" s="7">
        <f>'IRA Calculations'!P173</f>
        <v>5741405475533.1885</v>
      </c>
      <c r="D2" s="7">
        <f>'IRA Calculations'!Q173</f>
        <v>5741405475533.1885</v>
      </c>
      <c r="E2" s="7">
        <f>'IRA Calculations'!R173</f>
        <v>5787696350298.9619</v>
      </c>
      <c r="F2" s="7">
        <f>'IRA Calculations'!S173</f>
        <v>5826392912543.3916</v>
      </c>
      <c r="G2" s="7">
        <f>'IRA Calculations'!T173</f>
        <v>5856020315145.0889</v>
      </c>
      <c r="H2" s="7">
        <f>'IRA Calculations'!U173</f>
        <v>5873189542662.3623</v>
      </c>
      <c r="I2" s="7">
        <f>'IRA Calculations'!V173</f>
        <v>5876191440166.166</v>
      </c>
      <c r="J2" s="7">
        <f>'IRA Calculations'!W173</f>
        <v>5868286483005.7998</v>
      </c>
      <c r="K2" s="7">
        <f>'IRA Calculations'!X173</f>
        <v>5853068669148.3486</v>
      </c>
      <c r="L2" s="7">
        <f>'IRA Calculations'!Y173</f>
        <v>5837140584690.6084</v>
      </c>
      <c r="M2" s="7">
        <f>'IRA Calculations'!Z173</f>
        <v>5821328008907.9805</v>
      </c>
      <c r="N2" s="7">
        <f>'IRA Calculations'!AA173</f>
        <v>5809826022093.0273</v>
      </c>
      <c r="O2" s="7">
        <f>'IRA Calculations'!AB173</f>
        <v>5804596137733.9971</v>
      </c>
      <c r="P2" s="7">
        <f>'IRA Calculations'!AC173</f>
        <v>5804250335628.2871</v>
      </c>
      <c r="Q2" s="7">
        <f>'IRA Calculations'!AD173</f>
        <v>5808840308863.3428</v>
      </c>
      <c r="R2" s="7">
        <f>'IRA Calculations'!AE173</f>
        <v>5817307151922.1631</v>
      </c>
      <c r="S2" s="7">
        <f>'IRA Calculations'!AF173</f>
        <v>5829429073154.0898</v>
      </c>
      <c r="T2" s="7">
        <f>'IRA Calculations'!AG173</f>
        <v>5844123473314.6953</v>
      </c>
      <c r="U2" s="7">
        <f>'IRA Calculations'!AH173</f>
        <v>5861395980475.2627</v>
      </c>
      <c r="V2" s="7">
        <f>'IRA Calculations'!AI173</f>
        <v>5881782622528.6367</v>
      </c>
      <c r="W2" s="7">
        <f>'IRA Calculations'!AJ173</f>
        <v>5902097562305.832</v>
      </c>
      <c r="X2" s="7">
        <f>'IRA Calculations'!AK173</f>
        <v>5926055473680.5479</v>
      </c>
      <c r="Y2" s="7">
        <f>'IRA Calculations'!AL173</f>
        <v>5950011396369.0742</v>
      </c>
      <c r="Z2" s="7">
        <f>'IRA Calculations'!AM173</f>
        <v>5977610043994.0908</v>
      </c>
      <c r="AA2" s="7">
        <f>'IRA Calculations'!AN173</f>
        <v>6006390440170.6025</v>
      </c>
      <c r="AB2" s="7">
        <f>'IRA Calculations'!AO173</f>
        <v>6038435521091.3564</v>
      </c>
      <c r="AC2" s="7">
        <f>'IRA Calculations'!AP173</f>
        <v>6070875864508.7236</v>
      </c>
      <c r="AD2" s="7">
        <f>'IRA Calculations'!AQ173</f>
        <v>6105959278053.1006</v>
      </c>
      <c r="AE2" s="7">
        <f>'IRA Calculations'!AR173</f>
        <v>6142444598950.8018</v>
      </c>
      <c r="AF2" s="7">
        <f>'IRA Calculations'!AS173</f>
        <v>6180182750902.9424</v>
      </c>
      <c r="AG2" s="7">
        <f>'IRA Calculations'!AT173</f>
        <v>6218844833746.459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8707418601212.9971</v>
      </c>
      <c r="C4" s="7">
        <f>'IRA Calculations'!P175</f>
        <v>8707418601212.9971</v>
      </c>
      <c r="D4" s="7">
        <f>'IRA Calculations'!Q175</f>
        <v>8707418601212.9971</v>
      </c>
      <c r="E4" s="7">
        <f>'IRA Calculations'!R175</f>
        <v>8795173034562.6387</v>
      </c>
      <c r="F4" s="7">
        <f>'IRA Calculations'!S175</f>
        <v>8873955315440.8926</v>
      </c>
      <c r="G4" s="7">
        <f>'IRA Calculations'!T175</f>
        <v>8942852235181.6758</v>
      </c>
      <c r="H4" s="7">
        <f>'IRA Calculations'!U175</f>
        <v>9008630882740.5156</v>
      </c>
      <c r="I4" s="7">
        <f>'IRA Calculations'!V175</f>
        <v>9073484506546.5508</v>
      </c>
      <c r="J4" s="7">
        <f>'IRA Calculations'!W175</f>
        <v>9140926242959.1426</v>
      </c>
      <c r="K4" s="7">
        <f>'IRA Calculations'!X175</f>
        <v>9212089388182.0215</v>
      </c>
      <c r="L4" s="7">
        <f>'IRA Calculations'!Y175</f>
        <v>9291138465481.6504</v>
      </c>
      <c r="M4" s="7">
        <f>'IRA Calculations'!Z175</f>
        <v>9371795441280.4238</v>
      </c>
      <c r="N4" s="7">
        <f>'IRA Calculations'!AA175</f>
        <v>9451636291062.6895</v>
      </c>
      <c r="O4" s="7">
        <f>'IRA Calculations'!AB175</f>
        <v>9534264944380.6738</v>
      </c>
      <c r="P4" s="7">
        <f>'IRA Calculations'!AC175</f>
        <v>9614729739886.1426</v>
      </c>
      <c r="Q4" s="7">
        <f>'IRA Calculations'!AD175</f>
        <v>9696871982660.3594</v>
      </c>
      <c r="R4" s="7">
        <f>'IRA Calculations'!AE175</f>
        <v>9780438432277.8672</v>
      </c>
      <c r="S4" s="7">
        <f>'IRA Calculations'!AF175</f>
        <v>9863359790927.2109</v>
      </c>
      <c r="T4" s="7">
        <f>'IRA Calculations'!AG175</f>
        <v>9946495259895.125</v>
      </c>
      <c r="U4" s="7">
        <f>'IRA Calculations'!AH175</f>
        <v>10025782916679.348</v>
      </c>
      <c r="V4" s="7">
        <f>'IRA Calculations'!AI175</f>
        <v>10114837886551.873</v>
      </c>
      <c r="W4" s="7">
        <f>'IRA Calculations'!AJ175</f>
        <v>10197523972412.539</v>
      </c>
      <c r="X4" s="7">
        <f>'IRA Calculations'!AK175</f>
        <v>10283404747669.256</v>
      </c>
      <c r="Y4" s="7">
        <f>'IRA Calculations'!AL175</f>
        <v>10365974257622.516</v>
      </c>
      <c r="Z4" s="7">
        <f>'IRA Calculations'!AM175</f>
        <v>10450924367054.963</v>
      </c>
      <c r="AA4" s="7">
        <f>'IRA Calculations'!AN175</f>
        <v>10533468960723.871</v>
      </c>
      <c r="AB4" s="7">
        <f>'IRA Calculations'!AO175</f>
        <v>10621958639579.043</v>
      </c>
      <c r="AC4" s="7">
        <f>'IRA Calculations'!AP175</f>
        <v>10707185169079.414</v>
      </c>
      <c r="AD4" s="7">
        <f>'IRA Calculations'!AQ175</f>
        <v>10793665322035.4</v>
      </c>
      <c r="AE4" s="7">
        <f>'IRA Calculations'!AR175</f>
        <v>10881133028749.17</v>
      </c>
      <c r="AF4" s="7">
        <f>'IRA Calculations'!AS175</f>
        <v>10968273036347.543</v>
      </c>
      <c r="AG4" s="7">
        <f>'IRA Calculations'!AT175</f>
        <v>11054202896122.947</v>
      </c>
    </row>
    <row r="5" spans="1:35" x14ac:dyDescent="0.2">
      <c r="A5" s="1" t="s">
        <v>79</v>
      </c>
      <c r="B5" s="7">
        <f>'IRA Calculations'!O176</f>
        <v>20837355906.064999</v>
      </c>
      <c r="C5" s="7">
        <f>'IRA Calculations'!P176</f>
        <v>20837355906.064999</v>
      </c>
      <c r="D5" s="7">
        <f>'IRA Calculations'!Q176</f>
        <v>20837355906.064999</v>
      </c>
      <c r="E5" s="7">
        <f>'IRA Calculations'!R176</f>
        <v>19827985052.445217</v>
      </c>
      <c r="F5" s="7">
        <f>'IRA Calculations'!S176</f>
        <v>18811957593.1408</v>
      </c>
      <c r="G5" s="7">
        <f>'IRA Calculations'!T176</f>
        <v>17796746995.720814</v>
      </c>
      <c r="H5" s="7">
        <f>'IRA Calculations'!U176</f>
        <v>16816718041.257318</v>
      </c>
      <c r="I5" s="7">
        <f>'IRA Calculations'!V176</f>
        <v>15890200990.39282</v>
      </c>
      <c r="J5" s="7">
        <f>'IRA Calculations'!W176</f>
        <v>15040007286.378942</v>
      </c>
      <c r="K5" s="7">
        <f>'IRA Calculations'!X176</f>
        <v>14288971724.894209</v>
      </c>
      <c r="L5" s="7">
        <f>'IRA Calculations'!Y176</f>
        <v>13648300468.378992</v>
      </c>
      <c r="M5" s="7">
        <f>'IRA Calculations'!Z176</f>
        <v>13130907176.547215</v>
      </c>
      <c r="N5" s="7">
        <f>'IRA Calculations'!AA176</f>
        <v>12727891946.318794</v>
      </c>
      <c r="O5" s="7">
        <f>'IRA Calculations'!AB176</f>
        <v>12436346947.002132</v>
      </c>
      <c r="P5" s="7">
        <f>'IRA Calculations'!AC176</f>
        <v>12222297908.370712</v>
      </c>
      <c r="Q5" s="7">
        <f>'IRA Calculations'!AD176</f>
        <v>12071696513.040051</v>
      </c>
      <c r="R5" s="7">
        <f>'IRA Calculations'!AE176</f>
        <v>11955063238.567263</v>
      </c>
      <c r="S5" s="7">
        <f>'IRA Calculations'!AF176</f>
        <v>11857760564.181055</v>
      </c>
      <c r="T5" s="7">
        <f>'IRA Calculations'!AG176</f>
        <v>11764435374.939379</v>
      </c>
      <c r="U5" s="7">
        <f>'IRA Calculations'!AH176</f>
        <v>11670269691.895048</v>
      </c>
      <c r="V5" s="7">
        <f>'IRA Calculations'!AI176</f>
        <v>11585214400.913258</v>
      </c>
      <c r="W5" s="7">
        <f>'IRA Calculations'!AJ176</f>
        <v>11492497326.481195</v>
      </c>
      <c r="X5" s="7">
        <f>'IRA Calculations'!AK176</f>
        <v>11394725137.942923</v>
      </c>
      <c r="Y5" s="7">
        <f>'IRA Calculations'!AL176</f>
        <v>11297565375.377016</v>
      </c>
      <c r="Z5" s="7">
        <f>'IRA Calculations'!AM176</f>
        <v>11193990988.336206</v>
      </c>
      <c r="AA5" s="7">
        <f>'IRA Calculations'!AN176</f>
        <v>11086622548.485563</v>
      </c>
      <c r="AB5" s="7">
        <f>'IRA Calculations'!AO176</f>
        <v>10979245505.179747</v>
      </c>
      <c r="AC5" s="7">
        <f>'IRA Calculations'!AP176</f>
        <v>10866241663.739305</v>
      </c>
      <c r="AD5" s="7">
        <f>'IRA Calculations'!AQ176</f>
        <v>10753954816.191717</v>
      </c>
      <c r="AE5" s="7">
        <f>'IRA Calculations'!AR176</f>
        <v>10639082210.681145</v>
      </c>
      <c r="AF5" s="7">
        <f>'IRA Calculations'!AS176</f>
        <v>10519517697.091297</v>
      </c>
      <c r="AG5" s="7">
        <f>'IRA Calculations'!AT176</f>
        <v>10399277542.910168</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23463079934846.285</v>
      </c>
      <c r="C2" s="7">
        <f>'IRA Calculations'!P186</f>
        <v>23463079934846.285</v>
      </c>
      <c r="D2" s="7">
        <f>'IRA Calculations'!Q186</f>
        <v>23463079934846.285</v>
      </c>
      <c r="E2" s="7">
        <f>'IRA Calculations'!R186</f>
        <v>23695067163571.164</v>
      </c>
      <c r="F2" s="7">
        <f>'IRA Calculations'!S186</f>
        <v>23964319727081.918</v>
      </c>
      <c r="G2" s="7">
        <f>'IRA Calculations'!T186</f>
        <v>24277282855410.453</v>
      </c>
      <c r="H2" s="7">
        <f>'IRA Calculations'!U186</f>
        <v>24598600151327.988</v>
      </c>
      <c r="I2" s="7">
        <f>'IRA Calculations'!V186</f>
        <v>24942260227148.797</v>
      </c>
      <c r="J2" s="7">
        <f>'IRA Calculations'!W186</f>
        <v>25300935225798.496</v>
      </c>
      <c r="K2" s="7">
        <f>'IRA Calculations'!X186</f>
        <v>25668918860815.793</v>
      </c>
      <c r="L2" s="7">
        <f>'IRA Calculations'!Y186</f>
        <v>26052584520496.473</v>
      </c>
      <c r="M2" s="7">
        <f>'IRA Calculations'!Z186</f>
        <v>26446420917377.148</v>
      </c>
      <c r="N2" s="7">
        <f>'IRA Calculations'!AA186</f>
        <v>26848478061479.812</v>
      </c>
      <c r="O2" s="7">
        <f>'IRA Calculations'!AB186</f>
        <v>27269501423892.754</v>
      </c>
      <c r="P2" s="7">
        <f>'IRA Calculations'!AC186</f>
        <v>27699997632355.609</v>
      </c>
      <c r="Q2" s="7">
        <f>'IRA Calculations'!AD186</f>
        <v>28145826919906.949</v>
      </c>
      <c r="R2" s="7">
        <f>'IRA Calculations'!AE186</f>
        <v>28604639035468.207</v>
      </c>
      <c r="S2" s="7">
        <f>'IRA Calculations'!AF186</f>
        <v>29068305599763.598</v>
      </c>
      <c r="T2" s="7">
        <f>'IRA Calculations'!AG186</f>
        <v>29552364953984.539</v>
      </c>
      <c r="U2" s="7">
        <f>'IRA Calculations'!AH186</f>
        <v>30039595607695.629</v>
      </c>
      <c r="V2" s="7">
        <f>'IRA Calculations'!AI186</f>
        <v>30541923289076.859</v>
      </c>
      <c r="W2" s="7">
        <f>'IRA Calculations'!AJ186</f>
        <v>31058126688615.715</v>
      </c>
      <c r="X2" s="7">
        <f>'IRA Calculations'!AK186</f>
        <v>31590053165238.582</v>
      </c>
      <c r="Y2" s="7">
        <f>'IRA Calculations'!AL186</f>
        <v>32132920111947.266</v>
      </c>
      <c r="Z2" s="7">
        <f>'IRA Calculations'!AM186</f>
        <v>32692813550093.543</v>
      </c>
      <c r="AA2" s="7">
        <f>'IRA Calculations'!AN186</f>
        <v>33262128518763.977</v>
      </c>
      <c r="AB2" s="7">
        <f>'IRA Calculations'!AO186</f>
        <v>33837180563211.285</v>
      </c>
      <c r="AC2" s="7">
        <f>'IRA Calculations'!AP186</f>
        <v>34433477235311.145</v>
      </c>
      <c r="AD2" s="7">
        <f>'IRA Calculations'!AQ186</f>
        <v>35028993911419.848</v>
      </c>
      <c r="AE2" s="7">
        <f>'IRA Calculations'!AR186</f>
        <v>35643363911682.273</v>
      </c>
      <c r="AF2" s="7">
        <f>'IRA Calculations'!AS186</f>
        <v>36271753313574.289</v>
      </c>
      <c r="AG2" s="7">
        <f>'IRA Calculations'!AT186</f>
        <v>36917661835950.93</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13928674572257.418</v>
      </c>
      <c r="C4" s="7">
        <f>'IRA Calculations'!P188</f>
        <v>13928674572257.418</v>
      </c>
      <c r="D4" s="7">
        <f>'IRA Calculations'!Q188</f>
        <v>13928674572257.418</v>
      </c>
      <c r="E4" s="7">
        <f>'IRA Calculations'!R188</f>
        <v>13880643555777.99</v>
      </c>
      <c r="F4" s="7">
        <f>'IRA Calculations'!S188</f>
        <v>13865253617581.045</v>
      </c>
      <c r="G4" s="7">
        <f>'IRA Calculations'!T188</f>
        <v>13844760383883.148</v>
      </c>
      <c r="H4" s="7">
        <f>'IRA Calculations'!U188</f>
        <v>13816702265089.746</v>
      </c>
      <c r="I4" s="7">
        <f>'IRA Calculations'!V188</f>
        <v>13788263900749.225</v>
      </c>
      <c r="J4" s="7">
        <f>'IRA Calculations'!W188</f>
        <v>13724562765143.381</v>
      </c>
      <c r="K4" s="7">
        <f>'IRA Calculations'!X188</f>
        <v>13670667962068.752</v>
      </c>
      <c r="L4" s="7">
        <f>'IRA Calculations'!Y188</f>
        <v>13631782851643.955</v>
      </c>
      <c r="M4" s="7">
        <f>'IRA Calculations'!Z188</f>
        <v>13614371608170.158</v>
      </c>
      <c r="N4" s="7">
        <f>'IRA Calculations'!AA188</f>
        <v>13603604655309.359</v>
      </c>
      <c r="O4" s="7">
        <f>'IRA Calculations'!AB188</f>
        <v>13600322535849.932</v>
      </c>
      <c r="P4" s="7">
        <f>'IRA Calculations'!AC188</f>
        <v>13606026219056.869</v>
      </c>
      <c r="Q4" s="7">
        <f>'IRA Calculations'!AD188</f>
        <v>13604965534109.604</v>
      </c>
      <c r="R4" s="7">
        <f>'IRA Calculations'!AE188</f>
        <v>13581110129258.16</v>
      </c>
      <c r="S4" s="7">
        <f>'IRA Calculations'!AF188</f>
        <v>13561417412501.588</v>
      </c>
      <c r="T4" s="7">
        <f>'IRA Calculations'!AG188</f>
        <v>13547308301410.766</v>
      </c>
      <c r="U4" s="7">
        <f>'IRA Calculations'!AH188</f>
        <v>13543265690857.084</v>
      </c>
      <c r="V4" s="7">
        <f>'IRA Calculations'!AI188</f>
        <v>13539703390468.186</v>
      </c>
      <c r="W4" s="7">
        <f>'IRA Calculations'!AJ188</f>
        <v>13547348327257.834</v>
      </c>
      <c r="X4" s="7">
        <f>'IRA Calculations'!AK188</f>
        <v>13553712436941.344</v>
      </c>
      <c r="Y4" s="7">
        <f>'IRA Calculations'!AL188</f>
        <v>13550870601799.646</v>
      </c>
      <c r="Z4" s="7">
        <f>'IRA Calculations'!AM188</f>
        <v>13537802162732.545</v>
      </c>
      <c r="AA4" s="7">
        <f>'IRA Calculations'!AN188</f>
        <v>13520771164805.887</v>
      </c>
      <c r="AB4" s="7">
        <f>'IRA Calculations'!AO188</f>
        <v>13501518732367.045</v>
      </c>
      <c r="AC4" s="7">
        <f>'IRA Calculations'!AP188</f>
        <v>13484027437199.111</v>
      </c>
      <c r="AD4" s="7">
        <f>'IRA Calculations'!AQ188</f>
        <v>13470958998132.012</v>
      </c>
      <c r="AE4" s="7">
        <f>'IRA Calculations'!AR188</f>
        <v>13453067444493.434</v>
      </c>
      <c r="AF4" s="7">
        <f>'IRA Calculations'!AS188</f>
        <v>13440639418979.377</v>
      </c>
      <c r="AG4" s="7">
        <f>'IRA Calculations'!AT188</f>
        <v>13426850514665.074</v>
      </c>
    </row>
    <row r="5" spans="1:35" x14ac:dyDescent="0.2">
      <c r="A5" s="1" t="s">
        <v>79</v>
      </c>
      <c r="B5" s="7">
        <f>'IRA Calculations'!O189</f>
        <v>5147617677117.1875</v>
      </c>
      <c r="C5" s="7">
        <f>'IRA Calculations'!P189</f>
        <v>5147617677117.1875</v>
      </c>
      <c r="D5" s="7">
        <f>'IRA Calculations'!Q189</f>
        <v>5147617677117.1875</v>
      </c>
      <c r="E5" s="7">
        <f>'IRA Calculations'!R189</f>
        <v>5153351280993.5742</v>
      </c>
      <c r="F5" s="7">
        <f>'IRA Calculations'!S189</f>
        <v>5151925306972.5088</v>
      </c>
      <c r="G5" s="7">
        <f>'IRA Calculations'!T189</f>
        <v>5145983748551.3506</v>
      </c>
      <c r="H5" s="7">
        <f>'IRA Calculations'!U189</f>
        <v>5129793001853.7412</v>
      </c>
      <c r="I5" s="7">
        <f>'IRA Calculations'!V189</f>
        <v>5114463781127.207</v>
      </c>
      <c r="J5" s="7">
        <f>'IRA Calculations'!W189</f>
        <v>5104986995445.4912</v>
      </c>
      <c r="K5" s="7">
        <f>'IRA Calculations'!X189</f>
        <v>5106175307129.7178</v>
      </c>
      <c r="L5" s="7">
        <f>'IRA Calculations'!Y189</f>
        <v>5106026768169.1895</v>
      </c>
      <c r="M5" s="7">
        <f>'IRA Calculations'!Z189</f>
        <v>5097500631834.834</v>
      </c>
      <c r="N5" s="7">
        <f>'IRA Calculations'!AA189</f>
        <v>5085736346160.9775</v>
      </c>
      <c r="O5" s="7">
        <f>'IRA Calculations'!AB189</f>
        <v>5072516378673.9346</v>
      </c>
      <c r="P5" s="7">
        <f>'IRA Calculations'!AC189</f>
        <v>5072219300752.8779</v>
      </c>
      <c r="Q5" s="7">
        <f>'IRA Calculations'!AD189</f>
        <v>5071803391663.3877</v>
      </c>
      <c r="R5" s="7">
        <f>'IRA Calculations'!AE189</f>
        <v>5073348196852.8867</v>
      </c>
      <c r="S5" s="7">
        <f>'IRA Calculations'!AF189</f>
        <v>5065624170905.417</v>
      </c>
      <c r="T5" s="7">
        <f>'IRA Calculations'!AG189</f>
        <v>5065178554023.832</v>
      </c>
      <c r="U5" s="7">
        <f>'IRA Calculations'!AH189</f>
        <v>5068594950115.9824</v>
      </c>
      <c r="V5" s="7">
        <f>'IRA Calculations'!AI189</f>
        <v>5069634722839.6807</v>
      </c>
      <c r="W5" s="7">
        <f>'IRA Calculations'!AJ189</f>
        <v>5071030989068.6514</v>
      </c>
      <c r="X5" s="7">
        <f>'IRA Calculations'!AK189</f>
        <v>5076289268271.3584</v>
      </c>
      <c r="Y5" s="7">
        <f>'IRA Calculations'!AL189</f>
        <v>5086211670834.6582</v>
      </c>
      <c r="Z5" s="7">
        <f>'IRA Calculations'!AM189</f>
        <v>5097352092874.3066</v>
      </c>
      <c r="AA5" s="7">
        <f>'IRA Calculations'!AN189</f>
        <v>5107690404527.0967</v>
      </c>
      <c r="AB5" s="7">
        <f>'IRA Calculations'!AO189</f>
        <v>5115681800603.5293</v>
      </c>
      <c r="AC5" s="7">
        <f>'IRA Calculations'!AP189</f>
        <v>5120197385003.5947</v>
      </c>
      <c r="AD5" s="7">
        <f>'IRA Calculations'!AQ189</f>
        <v>5121326281103.6309</v>
      </c>
      <c r="AE5" s="7">
        <f>'IRA Calculations'!AR189</f>
        <v>5124742677195.7812</v>
      </c>
      <c r="AF5" s="7">
        <f>'IRA Calculations'!AS189</f>
        <v>5128990891466.8848</v>
      </c>
      <c r="AG5" s="7">
        <f>'IRA Calculations'!AT189</f>
        <v>5130595112240.6006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2023-12-15T19:16:22Z</dcterms:modified>
</cp:coreProperties>
</file>