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A\webappdata\"/>
    </mc:Choice>
  </mc:AlternateContent>
  <xr:revisionPtr revIDLastSave="0" documentId="8_{33466339-137A-4CE8-9361-8F6662E17503}"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<sst xmlns="http://schemas.openxmlformats.org/spreadsheetml/2006/main" count="42870" uniqueCount="4487">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</sst>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4023</v>
      </c>
      <c r="C1" s="380">
        <v>46286</v>
      </c>
      <c r="G1" s="381" t="s">
        <v>3999</v>
      </c>
      <c r="H1" s="381" t="s">
        <v>4000</v>
      </c>
    </row>
    <row r="2" spans="1:8" x14ac:dyDescent="0.45">
      <c r="B2" t="str">
        <f>_xlfn.XLOOKUP(B1,H:H,G:G,0,0,1)</f>
        <v>IA</v>
      </c>
      <c r="C2" t="str">
        <f>_xlfn.XLOOKUP(B2,G:G, H:H, 0,0,1)</f>
        <v>Iowa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110.20901000000001</v>
      </c>
      <c r="E2" s="437">
        <f>SUMIFS('frozen policy trendline'!E:E,'frozen policy trendline'!$A:$A,About!$B$2)-SUMIFS('frozen policy trendline'!E:E,'frozen policy trendline'!$A:$A,About!$B$2,'frozen policy trendline'!$B:$B,"Output Total CO2e Emissions by Sector[LULUCF sector]")</f>
        <v>112.05877000000001</v>
      </c>
      <c r="F2" s="437">
        <f>SUMIFS('frozen policy trendline'!F:F,'frozen policy trendline'!$A:$A,About!$B$2)-SUMIFS('frozen policy trendline'!F:F,'frozen policy trendline'!$A:$A,About!$B$2,'frozen policy trendline'!$B:$B,"Output Total CO2e Emissions by Sector[LULUCF sector]")</f>
        <v>112.23983999999999</v>
      </c>
      <c r="G2" s="437">
        <f>SUMIFS('frozen policy trendline'!G:G,'frozen policy trendline'!$A:$A,About!$B$2)-SUMIFS('frozen policy trendline'!G:G,'frozen policy trendline'!$A:$A,About!$B$2,'frozen policy trendline'!$B:$B,"Output Total CO2e Emissions by Sector[LULUCF sector]")</f>
        <v>112.78157999999999</v>
      </c>
      <c r="H2" s="437">
        <f>SUMIFS('frozen policy trendline'!H:H,'frozen policy trendline'!$A:$A,About!$B$2)-SUMIFS('frozen policy trendline'!H:H,'frozen policy trendline'!$A:$A,About!$B$2,'frozen policy trendline'!$B:$B,"Output Total CO2e Emissions by Sector[LULUCF sector]")</f>
        <v>112.97871000000001</v>
      </c>
      <c r="I2" s="437">
        <f>SUMIFS('frozen policy trendline'!I:I,'frozen policy trendline'!$A:$A,About!$B$2)-SUMIFS('frozen policy trendline'!I:I,'frozen policy trendline'!$A:$A,About!$B$2,'frozen policy trendline'!$B:$B,"Output Total CO2e Emissions by Sector[LULUCF sector]")</f>
        <v>113.25408999999999</v>
      </c>
      <c r="J2" s="437">
        <f>SUMIFS('frozen policy trendline'!J:J,'frozen policy trendline'!$A:$A,About!$B$2)-SUMIFS('frozen policy trendline'!J:J,'frozen policy trendline'!$A:$A,About!$B$2,'frozen policy trendline'!$B:$B,"Output Total CO2e Emissions by Sector[LULUCF sector]")</f>
        <v>112.24160841</v>
      </c>
      <c r="K2" s="437">
        <f>SUMIFS('frozen policy trendline'!K:K,'frozen policy trendline'!$A:$A,About!$B$2)-SUMIFS('frozen policy trendline'!K:K,'frozen policy trendline'!$A:$A,About!$B$2,'frozen policy trendline'!$B:$B,"Output Total CO2e Emissions by Sector[LULUCF sector]")</f>
        <v>110.77512436000001</v>
      </c>
      <c r="L2" s="437">
        <f>SUMIFS('frozen policy trendline'!L:L,'frozen policy trendline'!$A:$A,About!$B$2)-SUMIFS('frozen policy trendline'!L:L,'frozen policy trendline'!$A:$A,About!$B$2,'frozen policy trendline'!$B:$B,"Output Total CO2e Emissions by Sector[LULUCF sector]")</f>
        <v>108.92889801000001</v>
      </c>
      <c r="M2" s="437">
        <f>SUMIFS('frozen policy trendline'!M:M,'frozen policy trendline'!$A:$A,About!$B$2)-SUMIFS('frozen policy trendline'!M:M,'frozen policy trendline'!$A:$A,About!$B$2,'frozen policy trendline'!$B:$B,"Output Total CO2e Emissions by Sector[LULUCF sector]")</f>
        <v>107.15758887999999</v>
      </c>
      <c r="N2" s="437">
        <f>SUMIFS('frozen policy trendline'!N:N,'frozen policy trendline'!$A:$A,About!$B$2)-SUMIFS('frozen policy trendline'!N:N,'frozen policy trendline'!$A:$A,About!$B$2,'frozen policy trendline'!$B:$B,"Output Total CO2e Emissions by Sector[LULUCF sector]")</f>
        <v>101.19943402</v>
      </c>
      <c r="O2" s="437">
        <f>SUMIFS('frozen policy trendline'!O:O,'frozen policy trendline'!$A:$A,About!$B$2)-SUMIFS('frozen policy trendline'!O:O,'frozen policy trendline'!$A:$A,About!$B$2,'frozen policy trendline'!$B:$B,"Output Total CO2e Emissions by Sector[LULUCF sector]")</f>
        <v>97.807273739999999</v>
      </c>
      <c r="P2" s="437">
        <f>SUMIFS('frozen policy trendline'!P:P,'frozen policy trendline'!$A:$A,About!$B$2)-SUMIFS('frozen policy trendline'!P:P,'frozen policy trendline'!$A:$A,About!$B$2,'frozen policy trendline'!$B:$B,"Output Total CO2e Emissions by Sector[LULUCF sector]")</f>
        <v>93.896393549999999</v>
      </c>
      <c r="Q2" s="437">
        <f>SUMIFS('frozen policy trendline'!Q:Q,'frozen policy trendline'!$A:$A,About!$B$2)-SUMIFS('frozen policy trendline'!Q:Q,'frozen policy trendline'!$A:$A,About!$B$2,'frozen policy trendline'!$B:$B,"Output Total CO2e Emissions by Sector[LULUCF sector]")</f>
        <v>90.730593500000012</v>
      </c>
      <c r="R2" s="437">
        <f>SUMIFS('frozen policy trendline'!R:R,'frozen policy trendline'!$A:$A,About!$B$2)-SUMIFS('frozen policy trendline'!R:R,'frozen policy trendline'!$A:$A,About!$B$2,'frozen policy trendline'!$B:$B,"Output Total CO2e Emissions by Sector[LULUCF sector]")</f>
        <v>89.846343340000004</v>
      </c>
      <c r="S2" s="437">
        <f>SUMIFS('frozen policy trendline'!S:S,'frozen policy trendline'!$A:$A,About!$B$2)-SUMIFS('frozen policy trendline'!S:S,'frozen policy trendline'!$A:$A,About!$B$2,'frozen policy trendline'!$B:$B,"Output Total CO2e Emissions by Sector[LULUCF sector]")</f>
        <v>89.521563130000004</v>
      </c>
      <c r="T2" s="437">
        <f>SUMIFS('frozen policy trendline'!T:T,'frozen policy trendline'!$A:$A,About!$B$2)-SUMIFS('frozen policy trendline'!T:T,'frozen policy trendline'!$A:$A,About!$B$2,'frozen policy trendline'!$B:$B,"Output Total CO2e Emissions by Sector[LULUCF sector]")</f>
        <v>89.344902989999994</v>
      </c>
      <c r="U2" s="437">
        <f>SUMIFS('frozen policy trendline'!U:U,'frozen policy trendline'!$A:$A,About!$B$2)-SUMIFS('frozen policy trendline'!U:U,'frozen policy trendline'!$A:$A,About!$B$2,'frozen policy trendline'!$B:$B,"Output Total CO2e Emissions by Sector[LULUCF sector]")</f>
        <v>89.316402909999994</v>
      </c>
      <c r="V2" s="437">
        <f>SUMIFS('frozen policy trendline'!V:V,'frozen policy trendline'!$A:$A,About!$B$2)-SUMIFS('frozen policy trendline'!V:V,'frozen policy trendline'!$A:$A,About!$B$2,'frozen policy trendline'!$B:$B,"Output Total CO2e Emissions by Sector[LULUCF sector]")</f>
        <v>88.889329610000004</v>
      </c>
      <c r="W2" s="437">
        <f>SUMIFS('frozen policy trendline'!W:W,'frozen policy trendline'!$A:$A,About!$B$2)-SUMIFS('frozen policy trendline'!W:W,'frozen policy trendline'!$A:$A,About!$B$2,'frozen policy trendline'!$B:$B,"Output Total CO2e Emissions by Sector[LULUCF sector]")</f>
        <v>88.517636360000012</v>
      </c>
      <c r="X2" s="437">
        <f>SUMIFS('frozen policy trendline'!X:X,'frozen policy trendline'!$A:$A,About!$B$2)-SUMIFS('frozen policy trendline'!X:X,'frozen policy trendline'!$A:$A,About!$B$2,'frozen policy trendline'!$B:$B,"Output Total CO2e Emissions by Sector[LULUCF sector]")</f>
        <v>88.513513159999988</v>
      </c>
      <c r="Y2" s="437">
        <f>SUMIFS('frozen policy trendline'!Y:Y,'frozen policy trendline'!$A:$A,About!$B$2)-SUMIFS('frozen policy trendline'!Y:Y,'frozen policy trendline'!$A:$A,About!$B$2,'frozen policy trendline'!$B:$B,"Output Total CO2e Emissions by Sector[LULUCF sector]")</f>
        <v>88.474860000000007</v>
      </c>
      <c r="Z2" s="437">
        <f>SUMIFS('frozen policy trendline'!Z:Z,'frozen policy trendline'!$A:$A,About!$B$2)-SUMIFS('frozen policy trendline'!Z:Z,'frozen policy trendline'!$A:$A,About!$B$2,'frozen policy trendline'!$B:$B,"Output Total CO2e Emissions by Sector[LULUCF sector]")</f>
        <v>88.434519999999992</v>
      </c>
      <c r="AA2" s="437">
        <f>SUMIFS('frozen policy trendline'!AA:AA,'frozen policy trendline'!$A:$A,About!$B$2)-SUMIFS('frozen policy trendline'!AA:AA,'frozen policy trendline'!$A:$A,About!$B$2,'frozen policy trendline'!$B:$B,"Output Total CO2e Emissions by Sector[LULUCF sector]")</f>
        <v>88.475700000000003</v>
      </c>
      <c r="AB2" s="437">
        <f>SUMIFS('frozen policy trendline'!AB:AB,'frozen policy trendline'!$A:$A,About!$B$2)-SUMIFS('frozen policy trendline'!AB:AB,'frozen policy trendline'!$A:$A,About!$B$2,'frozen policy trendline'!$B:$B,"Output Total CO2e Emissions by Sector[LULUCF sector]")</f>
        <v>88.511679999999998</v>
      </c>
      <c r="AC2" s="437">
        <f>SUMIFS('frozen policy trendline'!AC:AC,'frozen policy trendline'!$A:$A,About!$B$2)-SUMIFS('frozen policy trendline'!AC:AC,'frozen policy trendline'!$A:$A,About!$B$2,'frozen policy trendline'!$B:$B,"Output Total CO2e Emissions by Sector[LULUCF sector]")</f>
        <v>88.533370000000005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IA</v>
      </c>
      <c r="C1" s="409">
        <f>SUM(C4:C87)</f>
        <v>64.422002977321313</v>
      </c>
      <c r="D1" s="409">
        <f t="shared" ref="D1:AG1" si="0">SUM(D4:D87)</f>
        <v>66.786493734510316</v>
      </c>
      <c r="E1" s="409">
        <f t="shared" si="0"/>
        <v>64.578086098719609</v>
      </c>
      <c r="F1" s="409">
        <f t="shared" si="0"/>
        <v>67.082712313531616</v>
      </c>
      <c r="G1" s="409">
        <f t="shared" si="0"/>
        <v>68.637837233744193</v>
      </c>
      <c r="H1" s="409">
        <f t="shared" si="0"/>
        <v>72.330215549387304</v>
      </c>
      <c r="I1" s="409">
        <f t="shared" si="0"/>
        <v>74.858720635968439</v>
      </c>
      <c r="J1" s="409">
        <f t="shared" si="0"/>
        <v>74.84834140613458</v>
      </c>
      <c r="K1" s="409">
        <f t="shared" si="0"/>
        <v>78.537357453285708</v>
      </c>
      <c r="L1" s="409">
        <f t="shared" si="0"/>
        <v>80.468154534239716</v>
      </c>
      <c r="M1" s="409">
        <f t="shared" si="0"/>
        <v>82.02576077791052</v>
      </c>
      <c r="N1" s="409">
        <f t="shared" si="0"/>
        <v>80.810001882848013</v>
      </c>
      <c r="O1" s="409">
        <f t="shared" si="0"/>
        <v>81.976675376517107</v>
      </c>
      <c r="P1" s="409">
        <f t="shared" si="0"/>
        <v>81.397110947556669</v>
      </c>
      <c r="Q1" s="409">
        <f t="shared" si="0"/>
        <v>82.783884014539808</v>
      </c>
      <c r="R1" s="409">
        <f t="shared" si="0"/>
        <v>82.257360266652626</v>
      </c>
      <c r="S1" s="409">
        <f t="shared" si="0"/>
        <v>84.246549596963902</v>
      </c>
      <c r="T1" s="409">
        <f t="shared" si="0"/>
        <v>90.741716278623812</v>
      </c>
      <c r="U1" s="409">
        <f t="shared" si="0"/>
        <v>93.966286095115521</v>
      </c>
      <c r="V1" s="409">
        <f t="shared" si="0"/>
        <v>87.963504143023684</v>
      </c>
      <c r="W1" s="409">
        <f t="shared" si="0"/>
        <v>93.761835878006224</v>
      </c>
      <c r="X1" s="409">
        <f t="shared" si="0"/>
        <v>90.509449589147792</v>
      </c>
      <c r="Y1" s="409">
        <f t="shared" si="0"/>
        <v>84.586630077880784</v>
      </c>
      <c r="Z1" s="409">
        <f t="shared" si="0"/>
        <v>86.481300280283492</v>
      </c>
      <c r="AA1" s="409">
        <f t="shared" si="0"/>
        <v>85.447333684919485</v>
      </c>
      <c r="AB1" s="409">
        <f t="shared" si="0"/>
        <v>80.282975382547406</v>
      </c>
      <c r="AC1" s="409">
        <f t="shared" si="0"/>
        <v>76.002518481477964</v>
      </c>
      <c r="AD1" s="409">
        <f t="shared" si="0"/>
        <v>77.499216189695488</v>
      </c>
      <c r="AE1" s="409">
        <f t="shared" si="0"/>
        <v>83.267185466180194</v>
      </c>
      <c r="AF1" s="409">
        <f t="shared" si="0"/>
        <v>78.099488976446708</v>
      </c>
      <c r="AG1" s="409">
        <f t="shared" si="0"/>
        <v>66.245463990548018</v>
      </c>
      <c r="AH1" s="409">
        <f>SUM(AH4:AH87)</f>
        <v>73.779706401979695</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45">
      <c r="A5" s="413" t="s">
        <v>2216</v>
      </c>
      <c r="B5" s="414" t="s">
        <v>4212</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45">
      <c r="A6" s="413" t="s">
        <v>2216</v>
      </c>
      <c r="B6" s="414" t="s">
        <v>4216</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45">
      <c r="A7" s="413" t="s">
        <v>2216</v>
      </c>
      <c r="B7" s="414" t="s">
        <v>4218</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45">
      <c r="A8" s="413" t="s">
        <v>2216</v>
      </c>
      <c r="B8" s="414" t="s">
        <v>4220</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45">
      <c r="A9" s="413" t="s">
        <v>2216</v>
      </c>
      <c r="B9" s="414" t="s">
        <v>4230</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45">
      <c r="A10" s="413" t="s">
        <v>2216</v>
      </c>
      <c r="B10" s="414" t="s">
        <v>4239</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45">
      <c r="A11" s="413" t="s">
        <v>2216</v>
      </c>
      <c r="B11" s="414" t="s">
        <v>4234</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4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45">
      <c r="A13" s="413" t="s">
        <v>2216</v>
      </c>
      <c r="B13" s="414" t="s">
        <v>4249</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45">
      <c r="A17" s="413" t="s">
        <v>2216</v>
      </c>
      <c r="B17" s="414" t="s">
        <v>4247</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45">
      <c r="A23" s="413" t="s">
        <v>2216</v>
      </c>
      <c r="B23" s="414" t="s">
        <v>4255</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45">
      <c r="A26" s="413" t="s">
        <v>2216</v>
      </c>
      <c r="B26" s="414" t="s">
        <v>4275</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415">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415">
        <f>SUMIFS('EPA Export Aggregation'!R:R,'EPA Export Aggregation'!$A:$A,$B33,'EPA Export Aggregation'!$D:$D,$A$1)*IF($A33="CH4",About!$D$58,IF($A33="N2O",About!$D$59,1))</f>
        <v>1.0957739192864999</v>
      </c>
      <c r="P33" s="415">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415">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415">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415">
        <f>SUMIFS('EPA Export Aggregation'!AD:AD,'EPA Export Aggregation'!$A:$A,$B33,'EPA Export Aggregation'!$D:$D,$A$1)*IF($A33="CH4",About!$D$58,IF($A33="N2O",About!$D$59,1))</f>
        <v>0.11511787985160001</v>
      </c>
      <c r="AB33" s="415">
        <f>SUMIFS('EPA Export Aggregation'!AE:AE,'EPA Export Aggregation'!$A:$A,$B33,'EPA Export Aggregation'!$D:$D,$A$1)*IF($A33="CH4",About!$D$58,IF($A33="N2O",About!$D$59,1))</f>
        <v>0.40500048110780001</v>
      </c>
      <c r="AC33" s="415">
        <f>SUMIFS('EPA Export Aggregation'!AF:AF,'EPA Export Aggregation'!$A:$A,$B33,'EPA Export Aggregation'!$D:$D,$A$1)*IF($A33="CH4",About!$D$58,IF($A33="N2O",About!$D$59,1))</f>
        <v>0.14726099764190001</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0.1258819693463</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2026-09-21T19:45:23Z</dcterms:modified>
</cp:coreProperties>
</file>