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S\trans\BCDTRtSY\"/>
    </mc:Choice>
  </mc:AlternateContent>
  <xr:revisionPtr revIDLastSave="0" documentId="8_{253959B4-DDFE-41BE-8924-B6654F8FB6CB}"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11" i="61"/>
  <c r="F7" i="61"/>
  <c r="E11" i="61"/>
  <c r="G11" i="61" s="1"/>
  <c r="E7" i="61"/>
  <c r="F10" i="61"/>
  <c r="G10" i="61" s="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7" i="61" l="1"/>
  <c r="D3" i="62"/>
  <c r="D3" i="63"/>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4" i="62"/>
  <c r="D4" i="63"/>
  <c r="J3" i="62"/>
  <c r="J3" i="23" s="1"/>
  <c r="R3" i="62"/>
  <c r="R3" i="23" s="1"/>
  <c r="Z3" i="62"/>
  <c r="Z3" i="23" s="1"/>
  <c r="U3" i="62"/>
  <c r="U3" i="23" s="1"/>
  <c r="AC3" i="62"/>
  <c r="AC3" i="23" s="1"/>
  <c r="Y3" i="62"/>
  <c r="Y3" i="23" s="1"/>
  <c r="D3" i="23"/>
  <c r="K3" i="62"/>
  <c r="K3" i="23" s="1"/>
  <c r="S3" i="62"/>
  <c r="S3" i="23" s="1"/>
  <c r="AA3" i="62"/>
  <c r="AA3" i="23" s="1"/>
  <c r="L3" i="62"/>
  <c r="L3" i="23" s="1"/>
  <c r="T3" i="62"/>
  <c r="T3" i="23" s="1"/>
  <c r="AB3" i="62"/>
  <c r="AB3" i="23" s="1"/>
  <c r="M3" i="62"/>
  <c r="M3" i="23" s="1"/>
  <c r="E3" i="62"/>
  <c r="E3" i="23" s="1"/>
  <c r="F3" i="62"/>
  <c r="F3" i="23" s="1"/>
  <c r="N3" i="62"/>
  <c r="N3" i="23" s="1"/>
  <c r="V3" i="62"/>
  <c r="V3" i="23" s="1"/>
  <c r="AD3" i="62"/>
  <c r="AD3" i="23" s="1"/>
  <c r="H3" i="62"/>
  <c r="H3" i="23" s="1"/>
  <c r="X3" i="62"/>
  <c r="X3" i="23" s="1"/>
  <c r="AF3" i="62"/>
  <c r="AF3" i="23" s="1"/>
  <c r="I3" i="62"/>
  <c r="I3" i="23" s="1"/>
  <c r="G3" i="62"/>
  <c r="G3" i="23" s="1"/>
  <c r="O3" i="62"/>
  <c r="O3" i="23" s="1"/>
  <c r="W3" i="62"/>
  <c r="W3" i="23" s="1"/>
  <c r="AE3" i="62"/>
  <c r="AE3" i="23" s="1"/>
  <c r="P3" i="62"/>
  <c r="P3" i="23" s="1"/>
  <c r="Q3" i="62"/>
  <c r="Q3" i="23" s="1"/>
  <c r="D3" i="24"/>
  <c r="J3" i="63"/>
  <c r="J3" i="24" s="1"/>
  <c r="R3" i="63"/>
  <c r="R3" i="24" s="1"/>
  <c r="Z3" i="63"/>
  <c r="Z3" i="24" s="1"/>
  <c r="E3" i="63"/>
  <c r="E3" i="24" s="1"/>
  <c r="M3" i="63"/>
  <c r="M3" i="24" s="1"/>
  <c r="U3" i="63"/>
  <c r="U3" i="24" s="1"/>
  <c r="K3" i="63"/>
  <c r="K3" i="24" s="1"/>
  <c r="S3" i="63"/>
  <c r="S3" i="24" s="1"/>
  <c r="AA3" i="63"/>
  <c r="AA3" i="24" s="1"/>
  <c r="L3" i="63"/>
  <c r="L3" i="24" s="1"/>
  <c r="T3" i="63"/>
  <c r="T3" i="24" s="1"/>
  <c r="AB3" i="63"/>
  <c r="AB3" i="24" s="1"/>
  <c r="AC3" i="63"/>
  <c r="AC3" i="24" s="1"/>
  <c r="F3" i="63"/>
  <c r="F3" i="24" s="1"/>
  <c r="N3" i="63"/>
  <c r="N3" i="24" s="1"/>
  <c r="V3" i="63"/>
  <c r="V3" i="24" s="1"/>
  <c r="AD3" i="63"/>
  <c r="AD3" i="24" s="1"/>
  <c r="G3" i="63"/>
  <c r="G3" i="24" s="1"/>
  <c r="W3" i="63"/>
  <c r="W3" i="24" s="1"/>
  <c r="P3" i="63"/>
  <c r="P3" i="24" s="1"/>
  <c r="AF3" i="63"/>
  <c r="AF3" i="24" s="1"/>
  <c r="O3" i="63"/>
  <c r="O3" i="24" s="1"/>
  <c r="AE3" i="63"/>
  <c r="AE3" i="24" s="1"/>
  <c r="H3" i="63"/>
  <c r="H3" i="24" s="1"/>
  <c r="X3" i="63"/>
  <c r="X3" i="24" s="1"/>
  <c r="I3" i="63"/>
  <c r="I3" i="24" s="1"/>
  <c r="Q3" i="63"/>
  <c r="Q3" i="24" s="1"/>
  <c r="Y3" i="63"/>
  <c r="Y3" i="24" s="1"/>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AF4" i="63" l="1"/>
  <c r="AF4" i="24" s="1"/>
  <c r="AA4" i="63"/>
  <c r="AA4" i="24" s="1"/>
  <c r="Y4" i="63"/>
  <c r="Y4" i="24" s="1"/>
  <c r="Q4" i="63"/>
  <c r="Q4" i="24" s="1"/>
  <c r="D4" i="24"/>
  <c r="S4" i="63"/>
  <c r="S4" i="24" s="1"/>
  <c r="K4" i="63"/>
  <c r="K4" i="24" s="1"/>
  <c r="I4" i="63"/>
  <c r="I4" i="24" s="1"/>
  <c r="E4" i="63"/>
  <c r="E4" i="24" s="1"/>
  <c r="J4" i="63"/>
  <c r="J4" i="24" s="1"/>
  <c r="AC4" i="63"/>
  <c r="AC4" i="24" s="1"/>
  <c r="AE4" i="63"/>
  <c r="AE4" i="24" s="1"/>
  <c r="R4" i="63"/>
  <c r="R4" i="24" s="1"/>
  <c r="H4" i="63"/>
  <c r="H4" i="24" s="1"/>
  <c r="Z4" i="63"/>
  <c r="Z4" i="24" s="1"/>
  <c r="N4" i="63"/>
  <c r="N4" i="24" s="1"/>
  <c r="P4" i="63"/>
  <c r="P4" i="24" s="1"/>
  <c r="V4" i="63"/>
  <c r="V4" i="24" s="1"/>
  <c r="X4" i="63"/>
  <c r="X4" i="24" s="1"/>
  <c r="AD4" i="63"/>
  <c r="AD4" i="24" s="1"/>
  <c r="AB4" i="63"/>
  <c r="AB4" i="24" s="1"/>
  <c r="G4" i="63"/>
  <c r="G4" i="24" s="1"/>
  <c r="F4" i="63"/>
  <c r="F4" i="24" s="1"/>
  <c r="L4" i="63"/>
  <c r="L4" i="24" s="1"/>
  <c r="T4" i="63"/>
  <c r="T4" i="24" s="1"/>
  <c r="U4" i="63"/>
  <c r="U4" i="24" s="1"/>
  <c r="M4" i="63"/>
  <c r="M4" i="24" s="1"/>
  <c r="O4" i="63"/>
  <c r="O4" i="24" s="1"/>
  <c r="W4" i="63"/>
  <c r="W4" i="24" s="1"/>
  <c r="F4" i="62"/>
  <c r="F4" i="23" s="1"/>
  <c r="N4" i="62"/>
  <c r="N4" i="23" s="1"/>
  <c r="V4" i="62"/>
  <c r="V4" i="23" s="1"/>
  <c r="AD4" i="62"/>
  <c r="AD4" i="23" s="1"/>
  <c r="I4" i="62"/>
  <c r="I4" i="23" s="1"/>
  <c r="AC4" i="62"/>
  <c r="AC4" i="23" s="1"/>
  <c r="G4" i="62"/>
  <c r="G4" i="23" s="1"/>
  <c r="O4" i="62"/>
  <c r="O4" i="23" s="1"/>
  <c r="W4" i="62"/>
  <c r="W4" i="23" s="1"/>
  <c r="AE4" i="62"/>
  <c r="AE4" i="23" s="1"/>
  <c r="Q4" i="62"/>
  <c r="Q4" i="23" s="1"/>
  <c r="E4" i="62"/>
  <c r="E4" i="23" s="1"/>
  <c r="H4" i="62"/>
  <c r="H4" i="23" s="1"/>
  <c r="P4" i="62"/>
  <c r="P4" i="23" s="1"/>
  <c r="X4" i="62"/>
  <c r="X4" i="23" s="1"/>
  <c r="AF4" i="62"/>
  <c r="AF4" i="23" s="1"/>
  <c r="D4" i="23"/>
  <c r="Y4" i="62"/>
  <c r="Y4" i="23" s="1"/>
  <c r="J4" i="62"/>
  <c r="J4" i="23" s="1"/>
  <c r="R4" i="62"/>
  <c r="R4" i="23" s="1"/>
  <c r="Z4" i="62"/>
  <c r="Z4" i="23" s="1"/>
  <c r="L4" i="62"/>
  <c r="L4" i="23" s="1"/>
  <c r="AB4" i="62"/>
  <c r="AB4" i="23" s="1"/>
  <c r="M4" i="62"/>
  <c r="M4" i="23" s="1"/>
  <c r="K4" i="62"/>
  <c r="K4" i="23" s="1"/>
  <c r="S4" i="62"/>
  <c r="S4" i="23" s="1"/>
  <c r="AA4" i="62"/>
  <c r="AA4" i="23" s="1"/>
  <c r="T4" i="62"/>
  <c r="T4" i="23" s="1"/>
  <c r="U4" i="62"/>
  <c r="U4" i="23" s="1"/>
  <c r="F2" i="62"/>
  <c r="F2" i="23" s="1"/>
  <c r="N2" i="62"/>
  <c r="N2" i="23" s="1"/>
  <c r="V2" i="62"/>
  <c r="V2" i="23" s="1"/>
  <c r="AD2" i="62"/>
  <c r="AD2" i="23" s="1"/>
  <c r="D2" i="23"/>
  <c r="I2" i="62"/>
  <c r="I2" i="23" s="1"/>
  <c r="Q2" i="62"/>
  <c r="Q2" i="23" s="1"/>
  <c r="Y2" i="62"/>
  <c r="Y2" i="23" s="1"/>
  <c r="E2" i="62"/>
  <c r="E2" i="23" s="1"/>
  <c r="U2" i="62"/>
  <c r="U2" i="23" s="1"/>
  <c r="G2" i="62"/>
  <c r="G2" i="23" s="1"/>
  <c r="O2" i="62"/>
  <c r="O2" i="23" s="1"/>
  <c r="W2" i="62"/>
  <c r="W2" i="23" s="1"/>
  <c r="AE2" i="62"/>
  <c r="AE2" i="23" s="1"/>
  <c r="H2" i="62"/>
  <c r="H2" i="23" s="1"/>
  <c r="P2" i="62"/>
  <c r="P2" i="23" s="1"/>
  <c r="X2" i="62"/>
  <c r="X2" i="23" s="1"/>
  <c r="AF2" i="62"/>
  <c r="AF2" i="23" s="1"/>
  <c r="J2" i="62"/>
  <c r="J2" i="23" s="1"/>
  <c r="R2" i="62"/>
  <c r="R2" i="23" s="1"/>
  <c r="Z2" i="62"/>
  <c r="Z2" i="23" s="1"/>
  <c r="L2" i="62"/>
  <c r="L2" i="23" s="1"/>
  <c r="T2" i="62"/>
  <c r="T2" i="23" s="1"/>
  <c r="AB2" i="62"/>
  <c r="AB2" i="23" s="1"/>
  <c r="M2" i="62"/>
  <c r="M2" i="23" s="1"/>
  <c r="AC2" i="62"/>
  <c r="AC2" i="23" s="1"/>
  <c r="K2" i="62"/>
  <c r="K2" i="23" s="1"/>
  <c r="S2" i="62"/>
  <c r="S2" i="23" s="1"/>
  <c r="AA2" i="62"/>
  <c r="AA2" i="23" s="1"/>
  <c r="G2" i="63"/>
  <c r="G2" i="24" s="1"/>
  <c r="O2" i="63"/>
  <c r="O2" i="24" s="1"/>
  <c r="W2" i="63"/>
  <c r="W2" i="24" s="1"/>
  <c r="AE2" i="63"/>
  <c r="AE2" i="24" s="1"/>
  <c r="J2" i="63"/>
  <c r="J2" i="24" s="1"/>
  <c r="Z2" i="63"/>
  <c r="Z2" i="24" s="1"/>
  <c r="F2" i="63"/>
  <c r="F2" i="24" s="1"/>
  <c r="H2" i="63"/>
  <c r="H2" i="24" s="1"/>
  <c r="P2" i="63"/>
  <c r="P2" i="24" s="1"/>
  <c r="X2" i="63"/>
  <c r="X2" i="24" s="1"/>
  <c r="AF2" i="63"/>
  <c r="AF2" i="24" s="1"/>
  <c r="D2" i="24"/>
  <c r="I2" i="63"/>
  <c r="I2" i="24" s="1"/>
  <c r="Q2" i="63"/>
  <c r="Q2" i="24" s="1"/>
  <c r="Y2" i="63"/>
  <c r="Y2" i="24" s="1"/>
  <c r="E2" i="63"/>
  <c r="E2" i="24" s="1"/>
  <c r="R2" i="63"/>
  <c r="R2" i="24" s="1"/>
  <c r="K2" i="63"/>
  <c r="K2" i="24" s="1"/>
  <c r="S2" i="63"/>
  <c r="S2" i="24" s="1"/>
  <c r="AA2" i="63"/>
  <c r="AA2" i="24" s="1"/>
  <c r="L2" i="63"/>
  <c r="L2" i="24" s="1"/>
  <c r="AB2" i="63"/>
  <c r="AB2" i="24" s="1"/>
  <c r="U2" i="63"/>
  <c r="U2" i="24" s="1"/>
  <c r="AC2" i="63"/>
  <c r="AC2" i="24" s="1"/>
  <c r="T2" i="63"/>
  <c r="T2" i="24" s="1"/>
  <c r="M2" i="63"/>
  <c r="M2" i="24" s="1"/>
  <c r="N2" i="63"/>
  <c r="N2" i="24" s="1"/>
  <c r="AD2" i="63"/>
  <c r="AD2" i="24" s="1"/>
  <c r="V2" i="63"/>
  <c r="V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<sst xmlns="http://schemas.openxmlformats.org/spreadsheetml/2006/main" count="53128" uniqueCount="4272">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</sst>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4230</v>
      </c>
      <c r="C1" s="104">
        <v>45660</v>
      </c>
      <c r="E1" s="106" t="s">
        <v>3851</v>
      </c>
      <c r="F1" s="106" t="s">
        <v>3851</v>
      </c>
    </row>
    <row r="2" spans="1:6">
      <c r="B2" t="str">
        <f>LOOKUP(B1,E2:F51,F2:F51)</f>
        <v>KS</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KS</v>
      </c>
    </row>
    <row r="2" spans="1:8">
      <c r="E2">
        <v>2021</v>
      </c>
      <c r="F2">
        <v>2022</v>
      </c>
      <c r="G2" t="s">
        <v>4265</v>
      </c>
      <c r="H2" t="s">
        <v>4266</v>
      </c>
    </row>
    <row r="3" spans="1:8">
      <c r="A3" t="s">
        <v>4105</v>
      </c>
      <c r="C3" t="s">
        <v>4195</v>
      </c>
      <c r="D3" t="s">
        <v>4196</v>
      </c>
      <c r="E3" s="107">
        <f>SUMIFS('SEDS 2022'!F:F,'SEDS 2022'!$C:$C,$A3,'SEDS 2022'!$B:$B,$A$1)</f>
        <v>258508</v>
      </c>
      <c r="F3" s="107">
        <f>SUMIFS('SEDS 2022'!G:G,'SEDS 2022'!$C:$C,$A3,'SEDS 2022'!$B:$B,$A$1)</f>
        <v>266884</v>
      </c>
      <c r="G3" s="82">
        <f>F3/E3</f>
        <v>1.0324013183344423</v>
      </c>
    </row>
    <row r="4" spans="1:8">
      <c r="A4" t="s">
        <v>3864</v>
      </c>
      <c r="C4" t="s">
        <v>4197</v>
      </c>
      <c r="D4" t="s">
        <v>4198</v>
      </c>
      <c r="E4" s="107">
        <f>SUMIFS('SEDS 2022'!F:F,'SEDS 2022'!$C:$C,$A4,'SEDS 2022'!$B:$B,$A$1)</f>
        <v>2723</v>
      </c>
      <c r="F4" s="107">
        <f>SUMIFS('SEDS 2022'!G:G,'SEDS 2022'!$C:$C,$A4,'SEDS 2022'!$B:$B,$A$1)</f>
        <v>2988</v>
      </c>
      <c r="G4" s="82">
        <f t="shared" ref="G4:G12" si="0">F4/E4</f>
        <v>1.0973191333088506</v>
      </c>
    </row>
    <row r="5" spans="1:8">
      <c r="A5" t="s">
        <v>3909</v>
      </c>
      <c r="C5" t="s">
        <v>4199</v>
      </c>
      <c r="D5" t="s">
        <v>4200</v>
      </c>
      <c r="E5" s="107">
        <f>SUMIFS('SEDS 2022'!F:F,'SEDS 2022'!$C:$C,$A5,'SEDS 2022'!$B:$B,$A$1)</f>
        <v>9590</v>
      </c>
      <c r="F5" s="107">
        <f>SUMIFS('SEDS 2022'!G:G,'SEDS 2022'!$C:$C,$A5,'SEDS 2022'!$B:$B,$A$1)</f>
        <v>9232</v>
      </c>
      <c r="G5" s="82">
        <f t="shared" si="0"/>
        <v>0.96266944734098014</v>
      </c>
    </row>
    <row r="6" spans="1:8">
      <c r="A6" t="s">
        <v>3916</v>
      </c>
      <c r="C6" t="s">
        <v>4201</v>
      </c>
      <c r="D6" t="s">
        <v>4202</v>
      </c>
      <c r="E6" s="107">
        <f>SUMIFS('SEDS 2022'!F:F,'SEDS 2022'!$C:$C,$A6,'SEDS 2022'!$B:$B,$A$1)</f>
        <v>0</v>
      </c>
      <c r="F6" s="107">
        <f>SUMIFS('SEDS 2022'!G:G,'SEDS 2022'!$C:$C,$A6,'SEDS 2022'!$B:$B,$A$1)</f>
        <v>0</v>
      </c>
      <c r="G6" s="82" t="e">
        <f t="shared" si="0"/>
        <v>#DIV/0!</v>
      </c>
    </row>
    <row r="7" spans="1:8">
      <c r="A7" t="s">
        <v>4070</v>
      </c>
      <c r="C7" t="s">
        <v>4203</v>
      </c>
      <c r="D7" t="s">
        <v>4204</v>
      </c>
      <c r="E7" s="107">
        <f>SUMIFS('SEDS 2022'!F:F,'SEDS 2022'!$C:$C,$A7,'SEDS 2022'!$B:$B,$A$1)</f>
        <v>0</v>
      </c>
      <c r="F7" s="107">
        <f>SUMIFS('SEDS 2022'!G:G,'SEDS 2022'!$C:$C,$A7,'SEDS 2022'!$B:$B,$A$1)</f>
        <v>0</v>
      </c>
      <c r="G7" s="82" t="e">
        <f t="shared" si="0"/>
        <v>#DIV/0!</v>
      </c>
    </row>
    <row r="8" spans="1:8">
      <c r="A8" t="s">
        <v>3973</v>
      </c>
      <c r="B8" t="s">
        <v>3859</v>
      </c>
      <c r="C8" t="s">
        <v>4205</v>
      </c>
      <c r="D8" t="s">
        <v>4206</v>
      </c>
      <c r="E8" s="107">
        <f>SUMIFS('SEDS 2022'!F:F,'SEDS 2022'!$C:$C,$A8,'SEDS 2022'!$B:$B,$A$1)</f>
        <v>7344</v>
      </c>
      <c r="F8" s="107">
        <f>SUMIFS('SEDS 2022'!G:G,'SEDS 2022'!$C:$C,$A8,'SEDS 2022'!$B:$B,$A$1)</f>
        <v>8170</v>
      </c>
      <c r="G8" s="82">
        <f t="shared" si="0"/>
        <v>1.1124727668845316</v>
      </c>
      <c r="H8" t="s">
        <v>122</v>
      </c>
    </row>
    <row r="9" spans="1:8">
      <c r="A9" t="s">
        <v>4055</v>
      </c>
      <c r="C9" t="s">
        <v>4207</v>
      </c>
      <c r="D9" t="s">
        <v>4208</v>
      </c>
      <c r="E9" s="107">
        <f>SUMIFS('SEDS 2022'!F:F,'SEDS 2022'!$C:$C,$A9,'SEDS 2022'!$B:$B,$A$1)</f>
        <v>221</v>
      </c>
      <c r="F9" s="107">
        <f>SUMIFS('SEDS 2022'!G:G,'SEDS 2022'!$C:$C,$A9,'SEDS 2022'!$B:$B,$A$1)</f>
        <v>37</v>
      </c>
      <c r="G9" s="82">
        <f t="shared" si="0"/>
        <v>0.167420814479638</v>
      </c>
    </row>
    <row r="10" spans="1:8">
      <c r="A10" t="s">
        <v>4004</v>
      </c>
      <c r="C10" t="s">
        <v>4209</v>
      </c>
      <c r="D10" t="s">
        <v>4210</v>
      </c>
      <c r="E10" s="107">
        <f>SUMIFS('SEDS 2022'!F:F,'SEDS 2022'!$C:$C,$A10,'SEDS 2022'!$B:$B,$A$1)</f>
        <v>14080</v>
      </c>
      <c r="F10" s="107">
        <f>SUMIFS('SEDS 2022'!G:G,'SEDS 2022'!$C:$C,$A10,'SEDS 2022'!$B:$B,$A$1)</f>
        <v>15750</v>
      </c>
      <c r="G10" s="82">
        <f t="shared" si="0"/>
        <v>1.1186079545454546</v>
      </c>
    </row>
    <row r="11" spans="1:8">
      <c r="A11" t="s">
        <v>3892</v>
      </c>
      <c r="C11" t="s">
        <v>4211</v>
      </c>
      <c r="D11" t="s">
        <v>4212</v>
      </c>
      <c r="E11" s="107">
        <f>SUMIFS('SEDS 2022'!F:F,'SEDS 2022'!$C:$C,$A11,'SEDS 2022'!$B:$B,$A$1)</f>
        <v>89659</v>
      </c>
      <c r="F11" s="107">
        <f>SUMIFS('SEDS 2022'!G:G,'SEDS 2022'!$C:$C,$A11,'SEDS 2022'!$B:$B,$A$1)</f>
        <v>102002</v>
      </c>
      <c r="G11" s="82">
        <f t="shared" si="0"/>
        <v>1.1376660457957373</v>
      </c>
      <c r="H11" t="s">
        <v>124</v>
      </c>
    </row>
    <row r="12" spans="1:8">
      <c r="A12" t="s">
        <v>3993</v>
      </c>
      <c r="C12" t="s">
        <v>4213</v>
      </c>
      <c r="D12" t="s">
        <v>4214</v>
      </c>
      <c r="E12" s="107">
        <f>SUMIFS('SEDS 2022'!F:F,'SEDS 2022'!$C:$C,$A12,'SEDS 2022'!$B:$B,$A$1)</f>
        <v>143986</v>
      </c>
      <c r="F12" s="107">
        <f>SUMIFS('SEDS 2022'!G:G,'SEDS 2022'!$C:$C,$A12,'SEDS 2022'!$B:$B,$A$1)</f>
        <v>137337</v>
      </c>
      <c r="G12" s="82">
        <f t="shared" si="0"/>
        <v>0.95382189935132577</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0.95382189935132577</v>
      </c>
      <c r="E2">
        <f>$D$2*INDEX('AEO 2023 Table 7'!18:18,MATCH(E$1,'AEO 2023 Table 7'!1:1,0))/INDEX('AEO 2023 Table 7'!18:18,MATCH($D$1,'AEO 2023 Table 7'!1:1,0))</f>
        <v>0.97329915853402249</v>
      </c>
      <c r="F2">
        <f>$D$2*INDEX('AEO 2023 Table 7'!18:18,MATCH(F$1,'AEO 2023 Table 7'!1:1,0))/INDEX('AEO 2023 Table 7'!18:18,MATCH($D$1,'AEO 2023 Table 7'!1:1,0))</f>
        <v>0.98039343548598867</v>
      </c>
      <c r="G2">
        <f>$D$2*INDEX('AEO 2023 Table 7'!18:18,MATCH(G$1,'AEO 2023 Table 7'!1:1,0))/INDEX('AEO 2023 Table 7'!18:18,MATCH($D$1,'AEO 2023 Table 7'!1:1,0))</f>
        <v>0.98403439044125751</v>
      </c>
      <c r="H2">
        <f>$D$2*INDEX('AEO 2023 Table 7'!18:18,MATCH(H$1,'AEO 2023 Table 7'!1:1,0))/INDEX('AEO 2023 Table 7'!18:18,MATCH($D$1,'AEO 2023 Table 7'!1:1,0))</f>
        <v>0.99103816780640241</v>
      </c>
      <c r="I2">
        <f>$D$2*INDEX('AEO 2023 Table 7'!18:18,MATCH(I$1,'AEO 2023 Table 7'!1:1,0))/INDEX('AEO 2023 Table 7'!18:18,MATCH($D$1,'AEO 2023 Table 7'!1:1,0))</f>
        <v>1.0003292537520256</v>
      </c>
      <c r="J2">
        <f>$D$2*INDEX('AEO 2023 Table 7'!18:18,MATCH(J$1,'AEO 2023 Table 7'!1:1,0))/INDEX('AEO 2023 Table 7'!18:18,MATCH($D$1,'AEO 2023 Table 7'!1:1,0))</f>
        <v>1.0089250888453358</v>
      </c>
      <c r="K2">
        <f>$D$2*INDEX('AEO 2023 Table 7'!18:18,MATCH(K$1,'AEO 2023 Table 7'!1:1,0))/INDEX('AEO 2023 Table 7'!18:18,MATCH($D$1,'AEO 2023 Table 7'!1:1,0))</f>
        <v>1.0156393490502122</v>
      </c>
      <c r="L2">
        <f>$D$2*INDEX('AEO 2023 Table 7'!18:18,MATCH(L$1,'AEO 2023 Table 7'!1:1,0))/INDEX('AEO 2023 Table 7'!18:18,MATCH($D$1,'AEO 2023 Table 7'!1:1,0))</f>
        <v>1.0207619607920364</v>
      </c>
      <c r="M2">
        <f>$D$2*INDEX('AEO 2023 Table 7'!18:18,MATCH(M$1,'AEO 2023 Table 7'!1:1,0))/INDEX('AEO 2023 Table 7'!18:18,MATCH($D$1,'AEO 2023 Table 7'!1:1,0))</f>
        <v>1.0250999683725064</v>
      </c>
      <c r="N2">
        <f>$D$2*INDEX('AEO 2023 Table 7'!18:18,MATCH(N$1,'AEO 2023 Table 7'!1:1,0))/INDEX('AEO 2023 Table 7'!18:18,MATCH($D$1,'AEO 2023 Table 7'!1:1,0))</f>
        <v>1.0287487859144342</v>
      </c>
      <c r="O2">
        <f>$D$2*INDEX('AEO 2023 Table 7'!18:18,MATCH(O$1,'AEO 2023 Table 7'!1:1,0))/INDEX('AEO 2023 Table 7'!18:18,MATCH($D$1,'AEO 2023 Table 7'!1:1,0))</f>
        <v>1.0340181628095688</v>
      </c>
      <c r="P2">
        <f>$D$2*INDEX('AEO 2023 Table 7'!18:18,MATCH(P$1,'AEO 2023 Table 7'!1:1,0))/INDEX('AEO 2023 Table 7'!18:18,MATCH($D$1,'AEO 2023 Table 7'!1:1,0))</f>
        <v>1.0407471649451017</v>
      </c>
      <c r="Q2">
        <f>$D$2*INDEX('AEO 2023 Table 7'!18:18,MATCH(Q$1,'AEO 2023 Table 7'!1:1,0))/INDEX('AEO 2023 Table 7'!18:18,MATCH($D$1,'AEO 2023 Table 7'!1:1,0))</f>
        <v>1.0468926281601467</v>
      </c>
      <c r="R2">
        <f>$D$2*INDEX('AEO 2023 Table 7'!18:18,MATCH(R$1,'AEO 2023 Table 7'!1:1,0))/INDEX('AEO 2023 Table 7'!18:18,MATCH($D$1,'AEO 2023 Table 7'!1:1,0))</f>
        <v>1.0518854280527814</v>
      </c>
      <c r="S2">
        <f>$D$2*INDEX('AEO 2023 Table 7'!18:18,MATCH(S$1,'AEO 2023 Table 7'!1:1,0))/INDEX('AEO 2023 Table 7'!18:18,MATCH($D$1,'AEO 2023 Table 7'!1:1,0))</f>
        <v>1.0576878932211549</v>
      </c>
      <c r="T2">
        <f>$D$2*INDEX('AEO 2023 Table 7'!18:18,MATCH(T$1,'AEO 2023 Table 7'!1:1,0))/INDEX('AEO 2023 Table 7'!18:18,MATCH($D$1,'AEO 2023 Table 7'!1:1,0))</f>
        <v>1.064235404393983</v>
      </c>
      <c r="U2">
        <f>$D$2*INDEX('AEO 2023 Table 7'!18:18,MATCH(U$1,'AEO 2023 Table 7'!1:1,0))/INDEX('AEO 2023 Table 7'!18:18,MATCH($D$1,'AEO 2023 Table 7'!1:1,0))</f>
        <v>1.0708323014538397</v>
      </c>
      <c r="V2">
        <f>$D$2*INDEX('AEO 2023 Table 7'!18:18,MATCH(V$1,'AEO 2023 Table 7'!1:1,0))/INDEX('AEO 2023 Table 7'!18:18,MATCH($D$1,'AEO 2023 Table 7'!1:1,0))</f>
        <v>1.0783676108784035</v>
      </c>
      <c r="W2">
        <f>$D$2*INDEX('AEO 2023 Table 7'!18:18,MATCH(W$1,'AEO 2023 Table 7'!1:1,0))/INDEX('AEO 2023 Table 7'!18:18,MATCH($D$1,'AEO 2023 Table 7'!1:1,0))</f>
        <v>1.0860891614246908</v>
      </c>
      <c r="X2">
        <f>$D$2*INDEX('AEO 2023 Table 7'!18:18,MATCH(X$1,'AEO 2023 Table 7'!1:1,0))/INDEX('AEO 2023 Table 7'!18:18,MATCH($D$1,'AEO 2023 Table 7'!1:1,0))</f>
        <v>1.0941416709140568</v>
      </c>
      <c r="Y2">
        <f>$D$2*INDEX('AEO 2023 Table 7'!18:18,MATCH(Y$1,'AEO 2023 Table 7'!1:1,0))/INDEX('AEO 2023 Table 7'!18:18,MATCH($D$1,'AEO 2023 Table 7'!1:1,0))</f>
        <v>1.1019622387934689</v>
      </c>
      <c r="Z2">
        <f>$D$2*INDEX('AEO 2023 Table 7'!18:18,MATCH(Z$1,'AEO 2023 Table 7'!1:1,0))/INDEX('AEO 2023 Table 7'!18:18,MATCH($D$1,'AEO 2023 Table 7'!1:1,0))</f>
        <v>1.1100608577007149</v>
      </c>
      <c r="AA2">
        <f>$D$2*INDEX('AEO 2023 Table 7'!18:18,MATCH(AA$1,'AEO 2023 Table 7'!1:1,0))/INDEX('AEO 2023 Table 7'!18:18,MATCH($D$1,'AEO 2023 Table 7'!1:1,0))</f>
        <v>1.1186702884469013</v>
      </c>
      <c r="AB2">
        <f>$D$2*INDEX('AEO 2023 Table 7'!18:18,MATCH(AB$1,'AEO 2023 Table 7'!1:1,0))/INDEX('AEO 2023 Table 7'!18:18,MATCH($D$1,'AEO 2023 Table 7'!1:1,0))</f>
        <v>1.128673496695936</v>
      </c>
      <c r="AC2">
        <f>$D$2*INDEX('AEO 2023 Table 7'!18:18,MATCH(AC$1,'AEO 2023 Table 7'!1:1,0))/INDEX('AEO 2023 Table 7'!18:18,MATCH($D$1,'AEO 2023 Table 7'!1:1,0))</f>
        <v>1.1394125780434776</v>
      </c>
      <c r="AD2">
        <f>$D$2*INDEX('AEO 2023 Table 7'!18:18,MATCH(AD$1,'AEO 2023 Table 7'!1:1,0))/INDEX('AEO 2023 Table 7'!18:18,MATCH($D$1,'AEO 2023 Table 7'!1:1,0))</f>
        <v>1.150492118652136</v>
      </c>
      <c r="AE2">
        <f>$D$2*INDEX('AEO 2023 Table 7'!18:18,MATCH(AE$1,'AEO 2023 Table 7'!1:1,0))/INDEX('AEO 2023 Table 7'!18:18,MATCH($D$1,'AEO 2023 Table 7'!1:1,0))</f>
        <v>1.1617174415069067</v>
      </c>
      <c r="AF2">
        <f>$D$2*INDEX('AEO 2023 Table 7'!18:18,MATCH(AF$1,'AEO 2023 Table 7'!1:1,0))/INDEX('AEO 2023 Table 7'!18:18,MATCH($D$1,'AEO 2023 Table 7'!1:1,0))</f>
        <v>1.1739679093968478</v>
      </c>
    </row>
    <row r="3" spans="1:32">
      <c r="A3" t="s">
        <v>124</v>
      </c>
      <c r="B3">
        <f>INDEX('AEO 2021 Table 7'!22:22,MATCH(B$1,'AEO 2021 Table 7'!1:1,0))/INDEX('AEO 2021 Table 7'!22:22,MATCH(B$1,'AEO 2021 Table 7'!1:1,0))</f>
        <v>1</v>
      </c>
      <c r="C3">
        <v>1</v>
      </c>
      <c r="D3" s="108">
        <f>'seds growth'!G11</f>
        <v>1.1376660457957373</v>
      </c>
      <c r="E3">
        <f>$D$3*INDEX('AEO 2023 Table 7'!22:22,MATCH(E$1,'AEO 2023 Table 7'!1:1,0))/INDEX('AEO 2023 Table 7'!22:22,MATCH($D$1,'AEO 2023 Table 7'!1:1,0))</f>
        <v>1.2116393055721613</v>
      </c>
      <c r="F3">
        <f>$D$3*INDEX('AEO 2023 Table 7'!22:22,MATCH(F$1,'AEO 2023 Table 7'!1:1,0))/INDEX('AEO 2023 Table 7'!22:22,MATCH($D$1,'AEO 2023 Table 7'!1:1,0))</f>
        <v>1.2536901006242098</v>
      </c>
      <c r="G3">
        <f>$D$3*INDEX('AEO 2023 Table 7'!22:22,MATCH(G$1,'AEO 2023 Table 7'!1:1,0))/INDEX('AEO 2023 Table 7'!22:22,MATCH($D$1,'AEO 2023 Table 7'!1:1,0))</f>
        <v>1.2797733808983862</v>
      </c>
      <c r="H3">
        <f>$D$3*INDEX('AEO 2023 Table 7'!22:22,MATCH(H$1,'AEO 2023 Table 7'!1:1,0))/INDEX('AEO 2023 Table 7'!22:22,MATCH($D$1,'AEO 2023 Table 7'!1:1,0))</f>
        <v>1.2988036349146641</v>
      </c>
      <c r="I3">
        <f>$D$3*INDEX('AEO 2023 Table 7'!22:22,MATCH(I$1,'AEO 2023 Table 7'!1:1,0))/INDEX('AEO 2023 Table 7'!22:22,MATCH($D$1,'AEO 2023 Table 7'!1:1,0))</f>
        <v>1.3130811409730532</v>
      </c>
      <c r="J3">
        <f>$D$3*INDEX('AEO 2023 Table 7'!22:22,MATCH(J$1,'AEO 2023 Table 7'!1:1,0))/INDEX('AEO 2023 Table 7'!22:22,MATCH($D$1,'AEO 2023 Table 7'!1:1,0))</f>
        <v>1.3239844905870888</v>
      </c>
      <c r="K3">
        <f>$D$3*INDEX('AEO 2023 Table 7'!22:22,MATCH(K$1,'AEO 2023 Table 7'!1:1,0))/INDEX('AEO 2023 Table 7'!22:22,MATCH($D$1,'AEO 2023 Table 7'!1:1,0))</f>
        <v>1.3321339507418237</v>
      </c>
      <c r="L3">
        <f>$D$3*INDEX('AEO 2023 Table 7'!22:22,MATCH(L$1,'AEO 2023 Table 7'!1:1,0))/INDEX('AEO 2023 Table 7'!22:22,MATCH($D$1,'AEO 2023 Table 7'!1:1,0))</f>
        <v>1.338132302689494</v>
      </c>
      <c r="M3">
        <f>$D$3*INDEX('AEO 2023 Table 7'!22:22,MATCH(M$1,'AEO 2023 Table 7'!1:1,0))/INDEX('AEO 2023 Table 7'!22:22,MATCH($D$1,'AEO 2023 Table 7'!1:1,0))</f>
        <v>1.3422546695565831</v>
      </c>
      <c r="N3">
        <f>$D$3*INDEX('AEO 2023 Table 7'!22:22,MATCH(N$1,'AEO 2023 Table 7'!1:1,0))/INDEX('AEO 2023 Table 7'!22:22,MATCH($D$1,'AEO 2023 Table 7'!1:1,0))</f>
        <v>1.3455705661584818</v>
      </c>
      <c r="O3">
        <f>$D$3*INDEX('AEO 2023 Table 7'!22:22,MATCH(O$1,'AEO 2023 Table 7'!1:1,0))/INDEX('AEO 2023 Table 7'!22:22,MATCH($D$1,'AEO 2023 Table 7'!1:1,0))</f>
        <v>1.3485192364376</v>
      </c>
      <c r="P3">
        <f>$D$3*INDEX('AEO 2023 Table 7'!22:22,MATCH(P$1,'AEO 2023 Table 7'!1:1,0))/INDEX('AEO 2023 Table 7'!22:22,MATCH($D$1,'AEO 2023 Table 7'!1:1,0))</f>
        <v>1.3513985602583496</v>
      </c>
      <c r="Q3">
        <f>$D$3*INDEX('AEO 2023 Table 7'!22:22,MATCH(Q$1,'AEO 2023 Table 7'!1:1,0))/INDEX('AEO 2023 Table 7'!22:22,MATCH($D$1,'AEO 2023 Table 7'!1:1,0))</f>
        <v>1.3537136920303237</v>
      </c>
      <c r="R3">
        <f>$D$3*INDEX('AEO 2023 Table 7'!22:22,MATCH(R$1,'AEO 2023 Table 7'!1:1,0))/INDEX('AEO 2023 Table 7'!22:22,MATCH($D$1,'AEO 2023 Table 7'!1:1,0))</f>
        <v>1.3557011786433488</v>
      </c>
      <c r="S3">
        <f>$D$3*INDEX('AEO 2023 Table 7'!22:22,MATCH(S$1,'AEO 2023 Table 7'!1:1,0))/INDEX('AEO 2023 Table 7'!22:22,MATCH($D$1,'AEO 2023 Table 7'!1:1,0))</f>
        <v>1.3574305480910249</v>
      </c>
      <c r="T3">
        <f>$D$3*INDEX('AEO 2023 Table 7'!22:22,MATCH(T$1,'AEO 2023 Table 7'!1:1,0))/INDEX('AEO 2023 Table 7'!22:22,MATCH($D$1,'AEO 2023 Table 7'!1:1,0))</f>
        <v>1.3582322725065963</v>
      </c>
      <c r="U3">
        <f>$D$3*INDEX('AEO 2023 Table 7'!22:22,MATCH(U$1,'AEO 2023 Table 7'!1:1,0))/INDEX('AEO 2023 Table 7'!22:22,MATCH($D$1,'AEO 2023 Table 7'!1:1,0))</f>
        <v>1.3585588349375586</v>
      </c>
      <c r="V3">
        <f>$D$3*INDEX('AEO 2023 Table 7'!22:22,MATCH(V$1,'AEO 2023 Table 7'!1:1,0))/INDEX('AEO 2023 Table 7'!22:22,MATCH($D$1,'AEO 2023 Table 7'!1:1,0))</f>
        <v>1.3585550745649095</v>
      </c>
      <c r="W3">
        <f>$D$3*INDEX('AEO 2023 Table 7'!22:22,MATCH(W$1,'AEO 2023 Table 7'!1:1,0))/INDEX('AEO 2023 Table 7'!22:22,MATCH($D$1,'AEO 2023 Table 7'!1:1,0))</f>
        <v>1.3582153508296759</v>
      </c>
      <c r="X3">
        <f>$D$3*INDEX('AEO 2023 Table 7'!22:22,MATCH(X$1,'AEO 2023 Table 7'!1:1,0))/INDEX('AEO 2023 Table 7'!22:22,MATCH($D$1,'AEO 2023 Table 7'!1:1,0))</f>
        <v>1.3577010226189066</v>
      </c>
      <c r="Y3">
        <f>$D$3*INDEX('AEO 2023 Table 7'!22:22,MATCH(Y$1,'AEO 2023 Table 7'!1:1,0))/INDEX('AEO 2023 Table 7'!22:22,MATCH($D$1,'AEO 2023 Table 7'!1:1,0))</f>
        <v>1.3567063910864408</v>
      </c>
      <c r="Z3">
        <f>$D$3*INDEX('AEO 2023 Table 7'!22:22,MATCH(Z$1,'AEO 2023 Table 7'!1:1,0))/INDEX('AEO 2023 Table 7'!22:22,MATCH($D$1,'AEO 2023 Table 7'!1:1,0))</f>
        <v>1.3557383739155684</v>
      </c>
      <c r="AA3">
        <f>$D$3*INDEX('AEO 2023 Table 7'!22:22,MATCH(AA$1,'AEO 2023 Table 7'!1:1,0))/INDEX('AEO 2023 Table 7'!22:22,MATCH($D$1,'AEO 2023 Table 7'!1:1,0))</f>
        <v>1.3545835764418592</v>
      </c>
      <c r="AB3">
        <f>$D$3*INDEX('AEO 2023 Table 7'!22:22,MATCH(AB$1,'AEO 2023 Table 7'!1:1,0))/INDEX('AEO 2023 Table 7'!22:22,MATCH($D$1,'AEO 2023 Table 7'!1:1,0))</f>
        <v>1.3538112412835599</v>
      </c>
      <c r="AC3">
        <f>$D$3*INDEX('AEO 2023 Table 7'!22:22,MATCH(AC$1,'AEO 2023 Table 7'!1:1,0))/INDEX('AEO 2023 Table 7'!22:22,MATCH($D$1,'AEO 2023 Table 7'!1:1,0))</f>
        <v>1.3524771842523118</v>
      </c>
      <c r="AD3">
        <f>$D$3*INDEX('AEO 2023 Table 7'!22:22,MATCH(AD$1,'AEO 2023 Table 7'!1:1,0))/INDEX('AEO 2023 Table 7'!22:22,MATCH($D$1,'AEO 2023 Table 7'!1:1,0))</f>
        <v>1.3512555104960602</v>
      </c>
      <c r="AE3">
        <f>$D$3*INDEX('AEO 2023 Table 7'!22:22,MATCH(AE$1,'AEO 2023 Table 7'!1:1,0))/INDEX('AEO 2023 Table 7'!22:22,MATCH($D$1,'AEO 2023 Table 7'!1:1,0))</f>
        <v>1.3497945279211057</v>
      </c>
      <c r="AF3">
        <f>$D$3*INDEX('AEO 2023 Table 7'!22:22,MATCH(AF$1,'AEO 2023 Table 7'!1:1,0))/INDEX('AEO 2023 Table 7'!22:22,MATCH($D$1,'AEO 2023 Table 7'!1:1,0))</f>
        <v>1.3485210193729076</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1.1124727668845316</v>
      </c>
      <c r="E4">
        <f>$D$4*'AEO 2023 Table 7'!G65/'AEO 2023 Table 7'!$F$65*'calibration multiplier'!$E$3</f>
        <v>1.1939829550270682</v>
      </c>
      <c r="F4">
        <f>$D$4*'AEO 2023 Table 7'!H65/'AEO 2023 Table 7'!$F$65*'calibration multiplier'!$E$3</f>
        <v>1.2110641341598793</v>
      </c>
      <c r="G4">
        <f>$D$4*'AEO 2023 Table 7'!I65/'AEO 2023 Table 7'!$F$65*'calibration multiplier'!$E$3</f>
        <v>1.2134091000322309</v>
      </c>
      <c r="H4">
        <f>$D$4*'AEO 2023 Table 7'!J65/'AEO 2023 Table 7'!$F$65*'calibration multiplier'!$E$3</f>
        <v>1.2288041899596003</v>
      </c>
      <c r="I4">
        <f>$D$4*'AEO 2023 Table 7'!K65/'AEO 2023 Table 7'!$F$65*'calibration multiplier'!$E$3</f>
        <v>1.2440174934330872</v>
      </c>
      <c r="J4">
        <f>$D$4*'AEO 2023 Table 7'!L65/'AEO 2023 Table 7'!$F$65*'calibration multiplier'!$E$3</f>
        <v>1.2560539000138353</v>
      </c>
      <c r="K4">
        <f>$D$4*'AEO 2023 Table 7'!M65/'AEO 2023 Table 7'!$F$65*'calibration multiplier'!$E$3</f>
        <v>1.2650066844107142</v>
      </c>
      <c r="L4">
        <f>$D$4*'AEO 2023 Table 7'!N65/'AEO 2023 Table 7'!$F$65*'calibration multiplier'!$E$3</f>
        <v>1.2712898275656441</v>
      </c>
      <c r="M4">
        <f>$D$4*'AEO 2023 Table 7'!O65/'AEO 2023 Table 7'!$F$65*'calibration multiplier'!$E$3</f>
        <v>1.2775789244253952</v>
      </c>
      <c r="N4">
        <f>$D$4*'AEO 2023 Table 7'!P65/'AEO 2023 Table 7'!$F$65*'calibration multiplier'!$E$3</f>
        <v>1.2875628904973535</v>
      </c>
      <c r="O4">
        <f>$D$4*'AEO 2023 Table 7'!Q65/'AEO 2023 Table 7'!$F$65*'calibration multiplier'!$E$3</f>
        <v>1.2980854683988281</v>
      </c>
      <c r="P4">
        <f>$D$4*'AEO 2023 Table 7'!R65/'AEO 2023 Table 7'!$F$65*'calibration multiplier'!$E$3</f>
        <v>1.3075935349987231</v>
      </c>
      <c r="Q4">
        <f>$D$4*'AEO 2023 Table 7'!S65/'AEO 2023 Table 7'!$F$65*'calibration multiplier'!$E$3</f>
        <v>1.3189139093462752</v>
      </c>
      <c r="R4">
        <f>$D$4*'AEO 2023 Table 7'!T65/'AEO 2023 Table 7'!$F$65*'calibration multiplier'!$E$3</f>
        <v>1.3335604201207578</v>
      </c>
      <c r="S4">
        <f>$D$4*'AEO 2023 Table 7'!U65/'AEO 2023 Table 7'!$F$65*'calibration multiplier'!$E$3</f>
        <v>1.3510524048862504</v>
      </c>
      <c r="T4">
        <f>$D$4*'AEO 2023 Table 7'!V65/'AEO 2023 Table 7'!$F$65*'calibration multiplier'!$E$3</f>
        <v>1.3694203780878096</v>
      </c>
      <c r="U4">
        <f>$D$4*'AEO 2023 Table 7'!W65/'AEO 2023 Table 7'!$F$65*'calibration multiplier'!$E$3</f>
        <v>1.3885976582314348</v>
      </c>
      <c r="V4">
        <f>$D$4*'AEO 2023 Table 7'!X65/'AEO 2023 Table 7'!$F$65*'calibration multiplier'!$E$3</f>
        <v>1.410886741428417</v>
      </c>
      <c r="W4">
        <f>$D$4*'AEO 2023 Table 7'!Y65/'AEO 2023 Table 7'!$F$65*'calibration multiplier'!$E$3</f>
        <v>1.4322244225949277</v>
      </c>
      <c r="X4">
        <f>$D$4*'AEO 2023 Table 7'!Z65/'AEO 2023 Table 7'!$F$65*'calibration multiplier'!$E$3</f>
        <v>1.4539336149422986</v>
      </c>
      <c r="Y4">
        <f>$D$4*'AEO 2023 Table 7'!AA65/'AEO 2023 Table 7'!$F$65*'calibration multiplier'!$E$3</f>
        <v>1.4759730394504333</v>
      </c>
      <c r="Z4">
        <f>$D$4*'AEO 2023 Table 7'!AB65/'AEO 2023 Table 7'!$F$65*'calibration multiplier'!$E$3</f>
        <v>1.4979561022195924</v>
      </c>
      <c r="AA4">
        <f>$D$4*'AEO 2023 Table 7'!AC65/'AEO 2023 Table 7'!$F$65*'calibration multiplier'!$E$3</f>
        <v>1.5193533204343175</v>
      </c>
      <c r="AB4">
        <f>$D$4*'AEO 2023 Table 7'!AD65/'AEO 2023 Table 7'!$F$65*'calibration multiplier'!$E$3</f>
        <v>1.5401972410143008</v>
      </c>
      <c r="AC4">
        <f>$D$4*'AEO 2023 Table 7'!AE65/'AEO 2023 Table 7'!$F$65*'calibration multiplier'!$E$3</f>
        <v>1.5625450674321884</v>
      </c>
      <c r="AD4">
        <f>$D$4*'AEO 2023 Table 7'!AF65/'AEO 2023 Table 7'!$F$65*'calibration multiplier'!$E$3</f>
        <v>1.5851159593240538</v>
      </c>
      <c r="AE4">
        <f>$D$4*'AEO 2023 Table 7'!AG65/'AEO 2023 Table 7'!$F$65*'calibration multiplier'!$E$3</f>
        <v>1.6073617789326666</v>
      </c>
      <c r="AF4">
        <f>$D$4*'AEO 2023 Table 7'!AH65/'AEO 2023 Table 7'!$F$65*'calibration multiplier'!$E$3</f>
        <v>1.6321716607510615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0.95382189935132577</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0.95178418036452606</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0.95018236728528382</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0.95604845648287373</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0.96593531648881281</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0.97426362349427753</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0.98166509366576482</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0.988516394065169</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0.99584644630570762</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1.0044266983372538</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1.0165348803578567</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1.0280643849422377</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1.0388203989965785</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1.0505771607286476</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1.0612521591377517</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1.0740392336892148</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1.0868496692461285</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1.0988930998671143</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1.1124885777903264</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1.1266605257156821</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1.1411358048374567</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1.1552651159122449</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1.1687386260662078</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1.1820363537010159</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1.1967174710245172</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1.211938127053249</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1.2265299739734776</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1.2421013225210384</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1.2600897631339316</v>
      </c>
    </row>
    <row r="3" spans="1:32">
      <c r="A3" t="s">
        <v>124</v>
      </c>
      <c r="B3">
        <v>1</v>
      </c>
      <c r="C3">
        <v>1</v>
      </c>
      <c r="D3" s="108">
        <f>'seds growth'!G11</f>
        <v>1.1376660457957373</v>
      </c>
      <c r="E3">
        <f>$D$3*INDEX('AEO 2023 Table 49'!50:50,MATCH(E1,'AEO 2023 Table 49'!13:13,0))/INDEX('AEO 2023 Table 49'!50:50,MATCH($D$1,'AEO 2023 Table 49'!13:13,0))</f>
        <v>1.1198616926230656</v>
      </c>
      <c r="F3">
        <f>$D$3*INDEX('AEO 2023 Table 49'!50:50,MATCH(F1,'AEO 2023 Table 49'!13:13,0))/INDEX('AEO 2023 Table 49'!50:50,MATCH($D$1,'AEO 2023 Table 49'!13:13,0))</f>
        <v>1.1058714065372575</v>
      </c>
      <c r="G3">
        <f>$D$3*INDEX('AEO 2023 Table 49'!50:50,MATCH(G1,'AEO 2023 Table 49'!13:13,0))/INDEX('AEO 2023 Table 49'!50:50,MATCH($D$1,'AEO 2023 Table 49'!13:13,0))</f>
        <v>1.1047653980381715</v>
      </c>
      <c r="H3">
        <f>$D$3*INDEX('AEO 2023 Table 49'!50:50,MATCH(H1,'AEO 2023 Table 49'!13:13,0))/INDEX('AEO 2023 Table 49'!50:50,MATCH($D$1,'AEO 2023 Table 49'!13:13,0))</f>
        <v>1.1116852308521286</v>
      </c>
      <c r="I3">
        <f>$D$3*INDEX('AEO 2023 Table 49'!50:50,MATCH(I1,'AEO 2023 Table 49'!13:13,0))/INDEX('AEO 2023 Table 49'!50:50,MATCH($D$1,'AEO 2023 Table 49'!13:13,0))</f>
        <v>1.1166082882983814</v>
      </c>
      <c r="J3">
        <f>$D$3*INDEX('AEO 2023 Table 49'!50:50,MATCH(J1,'AEO 2023 Table 49'!13:13,0))/INDEX('AEO 2023 Table 49'!50:50,MATCH($D$1,'AEO 2023 Table 49'!13:13,0))</f>
        <v>1.1201817679421986</v>
      </c>
      <c r="K3">
        <f>$D$3*INDEX('AEO 2023 Table 49'!50:50,MATCH(K1,'AEO 2023 Table 49'!13:13,0))/INDEX('AEO 2023 Table 49'!50:50,MATCH($D$1,'AEO 2023 Table 49'!13:13,0))</f>
        <v>1.1208978769076199</v>
      </c>
      <c r="L3">
        <f>$D$3*INDEX('AEO 2023 Table 49'!50:50,MATCH(L1,'AEO 2023 Table 49'!13:13,0))/INDEX('AEO 2023 Table 49'!50:50,MATCH($D$1,'AEO 2023 Table 49'!13:13,0))</f>
        <v>1.1211562946581946</v>
      </c>
      <c r="M3">
        <f>$D$3*INDEX('AEO 2023 Table 49'!50:50,MATCH(M1,'AEO 2023 Table 49'!13:13,0))/INDEX('AEO 2023 Table 49'!50:50,MATCH($D$1,'AEO 2023 Table 49'!13:13,0))</f>
        <v>1.1214511093607578</v>
      </c>
      <c r="N3">
        <f>$D$3*INDEX('AEO 2023 Table 49'!50:50,MATCH(N1,'AEO 2023 Table 49'!13:13,0))/INDEX('AEO 2023 Table 49'!50:50,MATCH($D$1,'AEO 2023 Table 49'!13:13,0))</f>
        <v>1.123981722918769</v>
      </c>
      <c r="O3">
        <f>$D$3*INDEX('AEO 2023 Table 49'!50:50,MATCH(O1,'AEO 2023 Table 49'!13:13,0))/INDEX('AEO 2023 Table 49'!50:50,MATCH($D$1,'AEO 2023 Table 49'!13:13,0))</f>
        <v>1.1239625051333857</v>
      </c>
      <c r="P3">
        <f>$D$3*INDEX('AEO 2023 Table 49'!50:50,MATCH(P1,'AEO 2023 Table 49'!13:13,0))/INDEX('AEO 2023 Table 49'!50:50,MATCH($D$1,'AEO 2023 Table 49'!13:13,0))</f>
        <v>1.120903725005072</v>
      </c>
      <c r="Q3">
        <f>$D$3*INDEX('AEO 2023 Table 49'!50:50,MATCH(Q1,'AEO 2023 Table 49'!13:13,0))/INDEX('AEO 2023 Table 49'!50:50,MATCH($D$1,'AEO 2023 Table 49'!13:13,0))</f>
        <v>1.1183498955346987</v>
      </c>
      <c r="R3">
        <f>$D$3*INDEX('AEO 2023 Table 49'!50:50,MATCH(R1,'AEO 2023 Table 49'!13:13,0))/INDEX('AEO 2023 Table 49'!50:50,MATCH($D$1,'AEO 2023 Table 49'!13:13,0))</f>
        <v>1.1138656827290896</v>
      </c>
      <c r="S3">
        <f>$D$3*INDEX('AEO 2023 Table 49'!50:50,MATCH(S1,'AEO 2023 Table 49'!13:13,0))/INDEX('AEO 2023 Table 49'!50:50,MATCH($D$1,'AEO 2023 Table 49'!13:13,0))</f>
        <v>1.1129910665895431</v>
      </c>
      <c r="T3">
        <f>$D$3*INDEX('AEO 2023 Table 49'!50:50,MATCH(T1,'AEO 2023 Table 49'!13:13,0))/INDEX('AEO 2023 Table 49'!50:50,MATCH($D$1,'AEO 2023 Table 49'!13:13,0))</f>
        <v>1.1129200313746024</v>
      </c>
      <c r="U3">
        <f>$D$3*INDEX('AEO 2023 Table 49'!50:50,MATCH(U1,'AEO 2023 Table 49'!13:13,0))/INDEX('AEO 2023 Table 49'!50:50,MATCH($D$1,'AEO 2023 Table 49'!13:13,0))</f>
        <v>1.1116148467781111</v>
      </c>
      <c r="V3">
        <f>$D$3*INDEX('AEO 2023 Table 49'!50:50,MATCH(V1,'AEO 2023 Table 49'!13:13,0))/INDEX('AEO 2023 Table 49'!50:50,MATCH($D$1,'AEO 2023 Table 49'!13:13,0))</f>
        <v>1.1115046274846128</v>
      </c>
      <c r="W3">
        <f>$D$3*INDEX('AEO 2023 Table 49'!50:50,MATCH(W1,'AEO 2023 Table 49'!13:13,0))/INDEX('AEO 2023 Table 49'!50:50,MATCH($D$1,'AEO 2023 Table 49'!13:13,0))</f>
        <v>1.1105943568154393</v>
      </c>
      <c r="X3">
        <f>$D$3*INDEX('AEO 2023 Table 49'!50:50,MATCH(X1,'AEO 2023 Table 49'!13:13,0))/INDEX('AEO 2023 Table 49'!50:50,MATCH($D$1,'AEO 2023 Table 49'!13:13,0))</f>
        <v>1.1104027935899512</v>
      </c>
      <c r="Y3">
        <f>$D$3*INDEX('AEO 2023 Table 49'!50:50,MATCH(Y1,'AEO 2023 Table 49'!13:13,0))/INDEX('AEO 2023 Table 49'!50:50,MATCH($D$1,'AEO 2023 Table 49'!13:13,0))</f>
        <v>1.109535425196571</v>
      </c>
      <c r="Z3">
        <f>$D$3*INDEX('AEO 2023 Table 49'!50:50,MATCH(Z1,'AEO 2023 Table 49'!13:13,0))/INDEX('AEO 2023 Table 49'!50:50,MATCH($D$1,'AEO 2023 Table 49'!13:13,0))</f>
        <v>1.1079448887399079</v>
      </c>
      <c r="AA3">
        <f>$D$3*INDEX('AEO 2023 Table 49'!50:50,MATCH(AA1,'AEO 2023 Table 49'!13:13,0))/INDEX('AEO 2023 Table 49'!50:50,MATCH($D$1,'AEO 2023 Table 49'!13:13,0))</f>
        <v>1.1055497550919644</v>
      </c>
      <c r="AB3">
        <f>$D$3*INDEX('AEO 2023 Table 49'!50:50,MATCH(AB1,'AEO 2023 Table 49'!13:13,0))/INDEX('AEO 2023 Table 49'!50:50,MATCH($D$1,'AEO 2023 Table 49'!13:13,0))</f>
        <v>1.1030869271297057</v>
      </c>
      <c r="AC3">
        <f>$D$3*INDEX('AEO 2023 Table 49'!50:50,MATCH(AC1,'AEO 2023 Table 49'!13:13,0))/INDEX('AEO 2023 Table 49'!50:50,MATCH($D$1,'AEO 2023 Table 49'!13:13,0))</f>
        <v>1.0999073390611023</v>
      </c>
      <c r="AD3">
        <f>$D$3*INDEX('AEO 2023 Table 49'!50:50,MATCH(AD1,'AEO 2023 Table 49'!13:13,0))/INDEX('AEO 2023 Table 49'!50:50,MATCH($D$1,'AEO 2023 Table 49'!13:13,0))</f>
        <v>1.0962974624652968</v>
      </c>
      <c r="AE3">
        <f>$D$3*INDEX('AEO 2023 Table 49'!50:50,MATCH(AE1,'AEO 2023 Table 49'!13:13,0))/INDEX('AEO 2023 Table 49'!50:50,MATCH($D$1,'AEO 2023 Table 49'!13:13,0))</f>
        <v>1.0947657964506228</v>
      </c>
      <c r="AF3">
        <f>$D$3*INDEX('AEO 2023 Table 49'!50:50,MATCH(AF1,'AEO 2023 Table 49'!13:13,0))/INDEX('AEO 2023 Table 49'!50:50,MATCH($D$1,'AEO 2023 Table 49'!13:13,0))</f>
        <v>1.09458509571624</v>
      </c>
    </row>
    <row r="4" spans="1:32">
      <c r="A4" t="s">
        <v>122</v>
      </c>
      <c r="B4">
        <v>1</v>
      </c>
      <c r="C4">
        <v>1</v>
      </c>
      <c r="D4" s="108">
        <f>'seds growth'!G8</f>
        <v>1.1124727668845316</v>
      </c>
      <c r="E4">
        <f>$D$4*'AEO 2023 Table 7'!G65/'AEO 2023 Table 7'!$F$65</f>
        <v>1.1939829550270682</v>
      </c>
      <c r="F4">
        <f>$D$4*'AEO 2023 Table 7'!H65/'AEO 2023 Table 7'!$F$65</f>
        <v>1.2110641341598793</v>
      </c>
      <c r="G4">
        <f>$D$4*'AEO 2023 Table 7'!I65/'AEO 2023 Table 7'!$F$65</f>
        <v>1.2134091000322309</v>
      </c>
      <c r="H4">
        <f>$D$4*'AEO 2023 Table 7'!J65/'AEO 2023 Table 7'!$F$65</f>
        <v>1.2288041899596003</v>
      </c>
      <c r="I4">
        <f>$D$4*'AEO 2023 Table 7'!K65/'AEO 2023 Table 7'!$F$65</f>
        <v>1.2440174934330872</v>
      </c>
      <c r="J4">
        <f>$D$4*'AEO 2023 Table 7'!L65/'AEO 2023 Table 7'!$F$65</f>
        <v>1.2560539000138353</v>
      </c>
      <c r="K4">
        <f>$D$4*'AEO 2023 Table 7'!M65/'AEO 2023 Table 7'!$F$65</f>
        <v>1.2650066844107142</v>
      </c>
      <c r="L4">
        <f>$D$4*'AEO 2023 Table 7'!N65/'AEO 2023 Table 7'!$F$65</f>
        <v>1.2712898275656441</v>
      </c>
      <c r="M4">
        <f>$D$4*'AEO 2023 Table 7'!O65/'AEO 2023 Table 7'!$F$65</f>
        <v>1.2775789244253952</v>
      </c>
      <c r="N4">
        <f>$D$4*'AEO 2023 Table 7'!P65/'AEO 2023 Table 7'!$F$65</f>
        <v>1.2875628904973535</v>
      </c>
      <c r="O4">
        <f>$D$4*'AEO 2023 Table 7'!Q65/'AEO 2023 Table 7'!$F$65</f>
        <v>1.2980854683988281</v>
      </c>
      <c r="P4">
        <f>$D$4*'AEO 2023 Table 7'!R65/'AEO 2023 Table 7'!$F$65</f>
        <v>1.3075935349987231</v>
      </c>
      <c r="Q4">
        <f>$D$4*'AEO 2023 Table 7'!S65/'AEO 2023 Table 7'!$F$65</f>
        <v>1.3189139093462752</v>
      </c>
      <c r="R4">
        <f>$D$4*'AEO 2023 Table 7'!T65/'AEO 2023 Table 7'!$F$65</f>
        <v>1.3335604201207578</v>
      </c>
      <c r="S4">
        <f>$D$4*'AEO 2023 Table 7'!U65/'AEO 2023 Table 7'!$F$65</f>
        <v>1.3510524048862504</v>
      </c>
      <c r="T4">
        <f>$D$4*'AEO 2023 Table 7'!V65/'AEO 2023 Table 7'!$F$65</f>
        <v>1.3694203780878096</v>
      </c>
      <c r="U4">
        <f>$D$4*'AEO 2023 Table 7'!W65/'AEO 2023 Table 7'!$F$65</f>
        <v>1.3885976582314348</v>
      </c>
      <c r="V4">
        <f>$D$4*'AEO 2023 Table 7'!X65/'AEO 2023 Table 7'!$F$65</f>
        <v>1.410886741428417</v>
      </c>
      <c r="W4">
        <f>$D$4*'AEO 2023 Table 7'!Y65/'AEO 2023 Table 7'!$F$65</f>
        <v>1.4322244225949277</v>
      </c>
      <c r="X4">
        <f>$D$4*'AEO 2023 Table 7'!Z65/'AEO 2023 Table 7'!$F$65</f>
        <v>1.4539336149422986</v>
      </c>
      <c r="Y4">
        <f>$D$4*'AEO 2023 Table 7'!AA65/'AEO 2023 Table 7'!$F$65</f>
        <v>1.4759730394504333</v>
      </c>
      <c r="Z4">
        <f>$D$4*'AEO 2023 Table 7'!AB65/'AEO 2023 Table 7'!$F$65</f>
        <v>1.4979561022195924</v>
      </c>
      <c r="AA4">
        <f>$D$4*'AEO 2023 Table 7'!AC65/'AEO 2023 Table 7'!$F$65</f>
        <v>1.5193533204343175</v>
      </c>
      <c r="AB4">
        <f>$D$4*'AEO 2023 Table 7'!AD65/'AEO 2023 Table 7'!$F$65</f>
        <v>1.5401972410143008</v>
      </c>
      <c r="AC4">
        <f>$D$4*'AEO 2023 Table 7'!AE65/'AEO 2023 Table 7'!$F$65</f>
        <v>1.5625450674321884</v>
      </c>
      <c r="AD4">
        <f>$D$4*'AEO 2023 Table 7'!AF65/'AEO 2023 Table 7'!$F$65</f>
        <v>1.5851159593240538</v>
      </c>
      <c r="AE4">
        <f>$D$4*'AEO 2023 Table 7'!AG65/'AEO 2023 Table 7'!$F$65</f>
        <v>1.6073617789326666</v>
      </c>
      <c r="AF4">
        <f>$D$4*'AEO 2023 Table 7'!AH65/'AEO 2023 Table 7'!$F$65</f>
        <v>1.6321716607510615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0.95382189935132577</v>
      </c>
      <c r="E2" s="108">
        <f>'growth rates from 2022 psgr'!E2</f>
        <v>0.97329915853402249</v>
      </c>
      <c r="F2" s="108">
        <f>'growth rates from 2022 psgr'!F2</f>
        <v>0.98039343548598867</v>
      </c>
      <c r="G2" s="108">
        <f>'growth rates from 2022 psgr'!G2</f>
        <v>0.98403439044125751</v>
      </c>
      <c r="H2" s="108">
        <f>'growth rates from 2022 psgr'!H2</f>
        <v>0.99103816780640241</v>
      </c>
      <c r="I2" s="108">
        <f>'growth rates from 2022 psgr'!I2</f>
        <v>1.0003292537520256</v>
      </c>
      <c r="J2" s="108">
        <f>'growth rates from 2022 psgr'!J2</f>
        <v>1.0089250888453358</v>
      </c>
      <c r="K2" s="108">
        <f>'growth rates from 2022 psgr'!K2</f>
        <v>1.0156393490502122</v>
      </c>
      <c r="L2" s="108">
        <f>'growth rates from 2022 psgr'!L2</f>
        <v>1.0207619607920364</v>
      </c>
      <c r="M2" s="108">
        <f>'growth rates from 2022 psgr'!M2</f>
        <v>1.0250999683725064</v>
      </c>
      <c r="N2" s="108">
        <f>'growth rates from 2022 psgr'!N2</f>
        <v>1.0287487859144342</v>
      </c>
      <c r="O2" s="108">
        <f>'growth rates from 2022 psgr'!O2</f>
        <v>1.0340181628095688</v>
      </c>
      <c r="P2" s="108">
        <f>'growth rates from 2022 psgr'!P2</f>
        <v>1.0407471649451017</v>
      </c>
      <c r="Q2" s="108">
        <f>'growth rates from 2022 psgr'!Q2</f>
        <v>1.0468926281601467</v>
      </c>
      <c r="R2" s="108">
        <f>'growth rates from 2022 psgr'!R2</f>
        <v>1.0518854280527814</v>
      </c>
      <c r="S2" s="108">
        <f>'growth rates from 2022 psgr'!S2</f>
        <v>1.0576878932211549</v>
      </c>
      <c r="T2" s="108">
        <f>'growth rates from 2022 psgr'!T2</f>
        <v>1.064235404393983</v>
      </c>
      <c r="U2" s="108">
        <f>'growth rates from 2022 psgr'!U2</f>
        <v>1.0708323014538397</v>
      </c>
      <c r="V2" s="108">
        <f>'growth rates from 2022 psgr'!V2</f>
        <v>1.0783676108784035</v>
      </c>
      <c r="W2" s="108">
        <f>'growth rates from 2022 psgr'!W2</f>
        <v>1.0860891614246908</v>
      </c>
      <c r="X2" s="108">
        <f>'growth rates from 2022 psgr'!X2</f>
        <v>1.0941416709140568</v>
      </c>
      <c r="Y2" s="108">
        <f>'growth rates from 2022 psgr'!Y2</f>
        <v>1.1019622387934689</v>
      </c>
      <c r="Z2" s="108">
        <f>'growth rates from 2022 psgr'!Z2</f>
        <v>1.1100608577007149</v>
      </c>
      <c r="AA2" s="108">
        <f>'growth rates from 2022 psgr'!AA2</f>
        <v>1.1186702884469013</v>
      </c>
      <c r="AB2" s="108">
        <f>'growth rates from 2022 psgr'!AB2</f>
        <v>1.128673496695936</v>
      </c>
      <c r="AC2" s="108">
        <f>'growth rates from 2022 psgr'!AC2</f>
        <v>1.1394125780434776</v>
      </c>
      <c r="AD2" s="108">
        <f>'growth rates from 2022 psgr'!AD2</f>
        <v>1.150492118652136</v>
      </c>
      <c r="AE2" s="108">
        <f>'growth rates from 2022 psgr'!AE2</f>
        <v>1.1617174415069067</v>
      </c>
      <c r="AF2" s="108">
        <f>'growth rates from 2022 psgr'!AF2</f>
        <v>1.1739679093968478</v>
      </c>
    </row>
    <row r="3" spans="1:32">
      <c r="A3" t="s">
        <v>124</v>
      </c>
      <c r="B3">
        <f>INDEX('AEO 2021 Table 7'!22:22,MATCH(B$1,'AEO 2021 Table 7'!1:1,0))/INDEX('AEO 2021 Table 7'!22:22,MATCH(B$1,'AEO 2021 Table 7'!1:1,0))</f>
        <v>1</v>
      </c>
      <c r="C3">
        <v>1</v>
      </c>
      <c r="D3" s="108">
        <f>'growth rates from 2022 psgr'!D3</f>
        <v>1.1376660457957373</v>
      </c>
      <c r="E3" s="108">
        <f>'growth rates from 2022 psgr'!E3</f>
        <v>1.2116393055721613</v>
      </c>
      <c r="F3" s="108">
        <f>'growth rates from 2022 psgr'!F3</f>
        <v>1.2536901006242098</v>
      </c>
      <c r="G3" s="108">
        <f>'growth rates from 2022 psgr'!G3</f>
        <v>1.2797733808983862</v>
      </c>
      <c r="H3" s="108">
        <f>'growth rates from 2022 psgr'!H3</f>
        <v>1.2988036349146641</v>
      </c>
      <c r="I3" s="108">
        <f>'growth rates from 2022 psgr'!I3</f>
        <v>1.3130811409730532</v>
      </c>
      <c r="J3" s="108">
        <f>'growth rates from 2022 psgr'!J3</f>
        <v>1.3239844905870888</v>
      </c>
      <c r="K3" s="108">
        <f>'growth rates from 2022 psgr'!K3</f>
        <v>1.3321339507418237</v>
      </c>
      <c r="L3" s="108">
        <f>'growth rates from 2022 psgr'!L3</f>
        <v>1.338132302689494</v>
      </c>
      <c r="M3" s="108">
        <f>'growth rates from 2022 psgr'!M3</f>
        <v>1.3422546695565831</v>
      </c>
      <c r="N3" s="108">
        <f>'growth rates from 2022 psgr'!N3</f>
        <v>1.3455705661584818</v>
      </c>
      <c r="O3" s="108">
        <f>'growth rates from 2022 psgr'!O3</f>
        <v>1.3485192364376</v>
      </c>
      <c r="P3" s="108">
        <f>'growth rates from 2022 psgr'!P3</f>
        <v>1.3513985602583496</v>
      </c>
      <c r="Q3" s="108">
        <f>'growth rates from 2022 psgr'!Q3</f>
        <v>1.3537136920303237</v>
      </c>
      <c r="R3" s="108">
        <f>'growth rates from 2022 psgr'!R3</f>
        <v>1.3557011786433488</v>
      </c>
      <c r="S3" s="108">
        <f>'growth rates from 2022 psgr'!S3</f>
        <v>1.3574305480910249</v>
      </c>
      <c r="T3" s="108">
        <f>'growth rates from 2022 psgr'!T3</f>
        <v>1.3582322725065963</v>
      </c>
      <c r="U3" s="108">
        <f>'growth rates from 2022 psgr'!U3</f>
        <v>1.3585588349375586</v>
      </c>
      <c r="V3" s="108">
        <f>'growth rates from 2022 psgr'!V3</f>
        <v>1.3585550745649095</v>
      </c>
      <c r="W3" s="108">
        <f>'growth rates from 2022 psgr'!W3</f>
        <v>1.3582153508296759</v>
      </c>
      <c r="X3" s="108">
        <f>'growth rates from 2022 psgr'!X3</f>
        <v>1.3577010226189066</v>
      </c>
      <c r="Y3" s="108">
        <f>'growth rates from 2022 psgr'!Y3</f>
        <v>1.3567063910864408</v>
      </c>
      <c r="Z3" s="108">
        <f>'growth rates from 2022 psgr'!Z3</f>
        <v>1.3557383739155684</v>
      </c>
      <c r="AA3" s="108">
        <f>'growth rates from 2022 psgr'!AA3</f>
        <v>1.3545835764418592</v>
      </c>
      <c r="AB3" s="108">
        <f>'growth rates from 2022 psgr'!AB3</f>
        <v>1.3538112412835599</v>
      </c>
      <c r="AC3" s="108">
        <f>'growth rates from 2022 psgr'!AC3</f>
        <v>1.3524771842523118</v>
      </c>
      <c r="AD3" s="108">
        <f>'growth rates from 2022 psgr'!AD3</f>
        <v>1.3512555104960602</v>
      </c>
      <c r="AE3" s="108">
        <f>'growth rates from 2022 psgr'!AE3</f>
        <v>1.3497945279211057</v>
      </c>
      <c r="AF3" s="108">
        <f>'growth rates from 2022 psgr'!AF3</f>
        <v>1.3485210193729076</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1.1124727668845316</v>
      </c>
      <c r="E4" s="108">
        <f>'growth rates from 2022 psgr'!E4</f>
        <v>1.1939829550270682</v>
      </c>
      <c r="F4" s="108">
        <f>'growth rates from 2022 psgr'!F4</f>
        <v>1.2110641341598793</v>
      </c>
      <c r="G4" s="108">
        <f>'growth rates from 2022 psgr'!G4</f>
        <v>1.2134091000322309</v>
      </c>
      <c r="H4" s="108">
        <f>'growth rates from 2022 psgr'!H4</f>
        <v>1.2288041899596003</v>
      </c>
      <c r="I4" s="108">
        <f>'growth rates from 2022 psgr'!I4</f>
        <v>1.2440174934330872</v>
      </c>
      <c r="J4" s="108">
        <f>'growth rates from 2022 psgr'!J4</f>
        <v>1.2560539000138353</v>
      </c>
      <c r="K4" s="108">
        <f>'growth rates from 2022 psgr'!K4</f>
        <v>1.2650066844107142</v>
      </c>
      <c r="L4" s="108">
        <f>'growth rates from 2022 psgr'!L4</f>
        <v>1.2712898275656441</v>
      </c>
      <c r="M4" s="108">
        <f>'growth rates from 2022 psgr'!M4</f>
        <v>1.2775789244253952</v>
      </c>
      <c r="N4" s="108">
        <f>'growth rates from 2022 psgr'!N4</f>
        <v>1.2875628904973535</v>
      </c>
      <c r="O4" s="108">
        <f>'growth rates from 2022 psgr'!O4</f>
        <v>1.2980854683988281</v>
      </c>
      <c r="P4" s="108">
        <f>'growth rates from 2022 psgr'!P4</f>
        <v>1.3075935349987231</v>
      </c>
      <c r="Q4" s="108">
        <f>'growth rates from 2022 psgr'!Q4</f>
        <v>1.3189139093462752</v>
      </c>
      <c r="R4" s="108">
        <f>'growth rates from 2022 psgr'!R4</f>
        <v>1.3335604201207578</v>
      </c>
      <c r="S4" s="108">
        <f>'growth rates from 2022 psgr'!S4</f>
        <v>1.3510524048862504</v>
      </c>
      <c r="T4" s="108">
        <f>'growth rates from 2022 psgr'!T4</f>
        <v>1.3694203780878096</v>
      </c>
      <c r="U4" s="108">
        <f>'growth rates from 2022 psgr'!U4</f>
        <v>1.3885976582314348</v>
      </c>
      <c r="V4" s="108">
        <f>'growth rates from 2022 psgr'!V4</f>
        <v>1.410886741428417</v>
      </c>
      <c r="W4" s="108">
        <f>'growth rates from 2022 psgr'!W4</f>
        <v>1.4322244225949277</v>
      </c>
      <c r="X4" s="108">
        <f>'growth rates from 2022 psgr'!X4</f>
        <v>1.4539336149422986</v>
      </c>
      <c r="Y4" s="108">
        <f>'growth rates from 2022 psgr'!Y4</f>
        <v>1.4759730394504333</v>
      </c>
      <c r="Z4" s="108">
        <f>'growth rates from 2022 psgr'!Z4</f>
        <v>1.4979561022195924</v>
      </c>
      <c r="AA4" s="108">
        <f>'growth rates from 2022 psgr'!AA4</f>
        <v>1.5193533204343175</v>
      </c>
      <c r="AB4" s="108">
        <f>'growth rates from 2022 psgr'!AB4</f>
        <v>1.5401972410143008</v>
      </c>
      <c r="AC4" s="108">
        <f>'growth rates from 2022 psgr'!AC4</f>
        <v>1.5625450674321884</v>
      </c>
      <c r="AD4" s="108">
        <f>'growth rates from 2022 psgr'!AD4</f>
        <v>1.5851159593240538</v>
      </c>
      <c r="AE4" s="108">
        <f>'growth rates from 2022 psgr'!AE4</f>
        <v>1.6073617789326666</v>
      </c>
      <c r="AF4" s="108">
        <f>'growth rates from 2022 psgr'!AF4</f>
        <v>1.6321716607510615</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0.95382189935132577</v>
      </c>
      <c r="E2" s="108">
        <f>'growth rates from 2022 frgt'!E2</f>
        <v>0.95178418036452606</v>
      </c>
      <c r="F2" s="108">
        <f>'growth rates from 2022 frgt'!F2</f>
        <v>0.95018236728528382</v>
      </c>
      <c r="G2" s="108">
        <f>'growth rates from 2022 frgt'!G2</f>
        <v>0.95604845648287373</v>
      </c>
      <c r="H2" s="108">
        <f>'growth rates from 2022 frgt'!H2</f>
        <v>0.96593531648881281</v>
      </c>
      <c r="I2" s="108">
        <f>'growth rates from 2022 frgt'!I2</f>
        <v>0.97426362349427753</v>
      </c>
      <c r="J2" s="108">
        <f>'growth rates from 2022 frgt'!J2</f>
        <v>0.98166509366576482</v>
      </c>
      <c r="K2" s="108">
        <f>'growth rates from 2022 frgt'!K2</f>
        <v>0.988516394065169</v>
      </c>
      <c r="L2" s="108">
        <f>'growth rates from 2022 frgt'!L2</f>
        <v>0.99584644630570762</v>
      </c>
      <c r="M2" s="108">
        <f>'growth rates from 2022 frgt'!M2</f>
        <v>1.0044266983372538</v>
      </c>
      <c r="N2" s="108">
        <f>'growth rates from 2022 frgt'!N2</f>
        <v>1.0165348803578567</v>
      </c>
      <c r="O2" s="108">
        <f>'growth rates from 2022 frgt'!O2</f>
        <v>1.0280643849422377</v>
      </c>
      <c r="P2" s="108">
        <f>'growth rates from 2022 frgt'!P2</f>
        <v>1.0388203989965785</v>
      </c>
      <c r="Q2" s="108">
        <f>'growth rates from 2022 frgt'!Q2</f>
        <v>1.0505771607286476</v>
      </c>
      <c r="R2" s="108">
        <f>'growth rates from 2022 frgt'!R2</f>
        <v>1.0612521591377517</v>
      </c>
      <c r="S2" s="108">
        <f>'growth rates from 2022 frgt'!S2</f>
        <v>1.0740392336892148</v>
      </c>
      <c r="T2" s="108">
        <f>'growth rates from 2022 frgt'!T2</f>
        <v>1.0868496692461285</v>
      </c>
      <c r="U2" s="108">
        <f>'growth rates from 2022 frgt'!U2</f>
        <v>1.0988930998671143</v>
      </c>
      <c r="V2" s="108">
        <f>'growth rates from 2022 frgt'!V2</f>
        <v>1.1124885777903264</v>
      </c>
      <c r="W2" s="108">
        <f>'growth rates from 2022 frgt'!W2</f>
        <v>1.1266605257156821</v>
      </c>
      <c r="X2" s="108">
        <f>'growth rates from 2022 frgt'!X2</f>
        <v>1.1411358048374567</v>
      </c>
      <c r="Y2" s="108">
        <f>'growth rates from 2022 frgt'!Y2</f>
        <v>1.1552651159122449</v>
      </c>
      <c r="Z2" s="108">
        <f>'growth rates from 2022 frgt'!Z2</f>
        <v>1.1687386260662078</v>
      </c>
      <c r="AA2" s="108">
        <f>'growth rates from 2022 frgt'!AA2</f>
        <v>1.1820363537010159</v>
      </c>
      <c r="AB2" s="108">
        <f>'growth rates from 2022 frgt'!AB2</f>
        <v>1.1967174710245172</v>
      </c>
      <c r="AC2" s="108">
        <f>'growth rates from 2022 frgt'!AC2</f>
        <v>1.211938127053249</v>
      </c>
      <c r="AD2" s="108">
        <f>'growth rates from 2022 frgt'!AD2</f>
        <v>1.2265299739734776</v>
      </c>
      <c r="AE2" s="108">
        <f>'growth rates from 2022 frgt'!AE2</f>
        <v>1.2421013225210384</v>
      </c>
      <c r="AF2" s="108">
        <f>'growth rates from 2022 frgt'!AF2</f>
        <v>1.2600897631339316</v>
      </c>
    </row>
    <row r="3" spans="1:32">
      <c r="A3" t="s">
        <v>124</v>
      </c>
      <c r="B3">
        <v>1</v>
      </c>
      <c r="C3">
        <v>1</v>
      </c>
      <c r="D3" s="108">
        <f>'growth rates from 2022 frgt'!D3</f>
        <v>1.1376660457957373</v>
      </c>
      <c r="E3" s="108">
        <f>'growth rates from 2022 frgt'!E3</f>
        <v>1.1198616926230656</v>
      </c>
      <c r="F3" s="108">
        <f>'growth rates from 2022 frgt'!F3</f>
        <v>1.1058714065372575</v>
      </c>
      <c r="G3" s="108">
        <f>'growth rates from 2022 frgt'!G3</f>
        <v>1.1047653980381715</v>
      </c>
      <c r="H3" s="108">
        <f>'growth rates from 2022 frgt'!H3</f>
        <v>1.1116852308521286</v>
      </c>
      <c r="I3" s="108">
        <f>'growth rates from 2022 frgt'!I3</f>
        <v>1.1166082882983814</v>
      </c>
      <c r="J3" s="108">
        <f>'growth rates from 2022 frgt'!J3</f>
        <v>1.1201817679421986</v>
      </c>
      <c r="K3" s="108">
        <f>'growth rates from 2022 frgt'!K3</f>
        <v>1.1208978769076199</v>
      </c>
      <c r="L3" s="108">
        <f>'growth rates from 2022 frgt'!L3</f>
        <v>1.1211562946581946</v>
      </c>
      <c r="M3" s="108">
        <f>'growth rates from 2022 frgt'!M3</f>
        <v>1.1214511093607578</v>
      </c>
      <c r="N3" s="108">
        <f>'growth rates from 2022 frgt'!N3</f>
        <v>1.123981722918769</v>
      </c>
      <c r="O3" s="108">
        <f>'growth rates from 2022 frgt'!O3</f>
        <v>1.1239625051333857</v>
      </c>
      <c r="P3" s="108">
        <f>'growth rates from 2022 frgt'!P3</f>
        <v>1.120903725005072</v>
      </c>
      <c r="Q3" s="108">
        <f>'growth rates from 2022 frgt'!Q3</f>
        <v>1.1183498955346987</v>
      </c>
      <c r="R3" s="108">
        <f>'growth rates from 2022 frgt'!R3</f>
        <v>1.1138656827290896</v>
      </c>
      <c r="S3" s="108">
        <f>'growth rates from 2022 frgt'!S3</f>
        <v>1.1129910665895431</v>
      </c>
      <c r="T3" s="108">
        <f>'growth rates from 2022 frgt'!T3</f>
        <v>1.1129200313746024</v>
      </c>
      <c r="U3" s="108">
        <f>'growth rates from 2022 frgt'!U3</f>
        <v>1.1116148467781111</v>
      </c>
      <c r="V3" s="108">
        <f>'growth rates from 2022 frgt'!V3</f>
        <v>1.1115046274846128</v>
      </c>
      <c r="W3" s="108">
        <f>'growth rates from 2022 frgt'!W3</f>
        <v>1.1105943568154393</v>
      </c>
      <c r="X3" s="108">
        <f>'growth rates from 2022 frgt'!X3</f>
        <v>1.1104027935899512</v>
      </c>
      <c r="Y3" s="108">
        <f>'growth rates from 2022 frgt'!Y3</f>
        <v>1.109535425196571</v>
      </c>
      <c r="Z3" s="108">
        <f>'growth rates from 2022 frgt'!Z3</f>
        <v>1.1079448887399079</v>
      </c>
      <c r="AA3" s="108">
        <f>'growth rates from 2022 frgt'!AA3</f>
        <v>1.1055497550919644</v>
      </c>
      <c r="AB3" s="108">
        <f>'growth rates from 2022 frgt'!AB3</f>
        <v>1.1030869271297057</v>
      </c>
      <c r="AC3" s="108">
        <f>'growth rates from 2022 frgt'!AC3</f>
        <v>1.0999073390611023</v>
      </c>
      <c r="AD3" s="108">
        <f>'growth rates from 2022 frgt'!AD3</f>
        <v>1.0962974624652968</v>
      </c>
      <c r="AE3" s="108">
        <f>'growth rates from 2022 frgt'!AE3</f>
        <v>1.0947657964506228</v>
      </c>
      <c r="AF3" s="108">
        <f>'growth rates from 2022 frgt'!AF3</f>
        <v>1.09458509571624</v>
      </c>
    </row>
    <row r="4" spans="1:32">
      <c r="A4" t="s">
        <v>122</v>
      </c>
      <c r="B4">
        <v>1</v>
      </c>
      <c r="C4">
        <v>1</v>
      </c>
      <c r="D4" s="108">
        <f>'growth rates from 2022 frgt'!D4</f>
        <v>1.1124727668845316</v>
      </c>
      <c r="E4" s="108">
        <f>'growth rates from 2022 frgt'!E4</f>
        <v>1.1939829550270682</v>
      </c>
      <c r="F4" s="108">
        <f>'growth rates from 2022 frgt'!F4</f>
        <v>1.2110641341598793</v>
      </c>
      <c r="G4" s="108">
        <f>'growth rates from 2022 frgt'!G4</f>
        <v>1.2134091000322309</v>
      </c>
      <c r="H4" s="108">
        <f>'growth rates from 2022 frgt'!H4</f>
        <v>1.2288041899596003</v>
      </c>
      <c r="I4" s="108">
        <f>'growth rates from 2022 frgt'!I4</f>
        <v>1.2440174934330872</v>
      </c>
      <c r="J4" s="108">
        <f>'growth rates from 2022 frgt'!J4</f>
        <v>1.2560539000138353</v>
      </c>
      <c r="K4" s="108">
        <f>'growth rates from 2022 frgt'!K4</f>
        <v>1.2650066844107142</v>
      </c>
      <c r="L4" s="108">
        <f>'growth rates from 2022 frgt'!L4</f>
        <v>1.2712898275656441</v>
      </c>
      <c r="M4" s="108">
        <f>'growth rates from 2022 frgt'!M4</f>
        <v>1.2775789244253952</v>
      </c>
      <c r="N4" s="108">
        <f>'growth rates from 2022 frgt'!N4</f>
        <v>1.2875628904973535</v>
      </c>
      <c r="O4" s="108">
        <f>'growth rates from 2022 frgt'!O4</f>
        <v>1.2980854683988281</v>
      </c>
      <c r="P4" s="108">
        <f>'growth rates from 2022 frgt'!P4</f>
        <v>1.3075935349987231</v>
      </c>
      <c r="Q4" s="108">
        <f>'growth rates from 2022 frgt'!Q4</f>
        <v>1.3189139093462752</v>
      </c>
      <c r="R4" s="108">
        <f>'growth rates from 2022 frgt'!R4</f>
        <v>1.3335604201207578</v>
      </c>
      <c r="S4" s="108">
        <f>'growth rates from 2022 frgt'!S4</f>
        <v>1.3510524048862504</v>
      </c>
      <c r="T4" s="108">
        <f>'growth rates from 2022 frgt'!T4</f>
        <v>1.3694203780878096</v>
      </c>
      <c r="U4" s="108">
        <f>'growth rates from 2022 frgt'!U4</f>
        <v>1.3885976582314348</v>
      </c>
      <c r="V4" s="108">
        <f>'growth rates from 2022 frgt'!V4</f>
        <v>1.410886741428417</v>
      </c>
      <c r="W4" s="108">
        <f>'growth rates from 2022 frgt'!W4</f>
        <v>1.4322244225949277</v>
      </c>
      <c r="X4" s="108">
        <f>'growth rates from 2022 frgt'!X4</f>
        <v>1.4539336149422986</v>
      </c>
      <c r="Y4" s="108">
        <f>'growth rates from 2022 frgt'!Y4</f>
        <v>1.4759730394504333</v>
      </c>
      <c r="Z4" s="108">
        <f>'growth rates from 2022 frgt'!Z4</f>
        <v>1.4979561022195924</v>
      </c>
      <c r="AA4" s="108">
        <f>'growth rates from 2022 frgt'!AA4</f>
        <v>1.5193533204343175</v>
      </c>
      <c r="AB4" s="108">
        <f>'growth rates from 2022 frgt'!AB4</f>
        <v>1.5401972410143008</v>
      </c>
      <c r="AC4" s="108">
        <f>'growth rates from 2022 frgt'!AC4</f>
        <v>1.5625450674321884</v>
      </c>
      <c r="AD4" s="108">
        <f>'growth rates from 2022 frgt'!AD4</f>
        <v>1.5851159593240538</v>
      </c>
      <c r="AE4" s="108">
        <f>'growth rates from 2022 frgt'!AE4</f>
        <v>1.6073617789326666</v>
      </c>
      <c r="AF4" s="108">
        <f>'growth rates from 2022 frgt'!AF4</f>
        <v>1.6321716607510615</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2025-01-03T23:20:28Z</dcterms:modified>
</cp:coreProperties>
</file>