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3420" windowHeight="157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State Downscale" sheetId="3" state="visible" r:id="rId3"/>
    <sheet xmlns:r="http://schemas.openxmlformats.org/officeDocument/2006/relationships" name="DACD-potential" sheetId="4" state="visible" r:id="rId4"/>
    <sheet xmlns:r="http://schemas.openxmlformats.org/officeDocument/2006/relationships" name="DACD-energyintensity" sheetId="5" state="visible" r:id="rId5"/>
    <sheet xmlns:r="http://schemas.openxmlformats.org/officeDocument/2006/relationships" name="DACD-capex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%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Calibri"/>
      <family val="2"/>
      <color rgb="FF403F4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4" fillId="0" borderId="0"/>
    <xf numFmtId="0" fontId="3" fillId="0" borderId="0"/>
    <xf numFmtId="9" fontId="4" fillId="0" borderId="0"/>
  </cellStyleXfs>
  <cellXfs count="2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1" fillId="2" borderId="0" pivotButton="0" quotePrefix="0" xfId="0"/>
    <xf numFmtId="0" fontId="3" fillId="0" borderId="0" pivotButton="0" quotePrefix="0" xfId="1"/>
    <xf numFmtId="0" fontId="0" fillId="0" borderId="0" applyAlignment="1" pivotButton="0" quotePrefix="0" xfId="0">
      <alignment horizontal="left"/>
    </xf>
    <xf numFmtId="164" fontId="0" fillId="0" borderId="0" pivotButton="0" quotePrefix="0" xfId="0"/>
    <xf numFmtId="0" fontId="0" fillId="0" borderId="0" pivotButton="0" quotePrefix="0" xfId="0"/>
    <xf numFmtId="165" fontId="0" fillId="0" borderId="0" pivotButton="0" quotePrefix="0" xfId="2"/>
    <xf numFmtId="0" fontId="0" fillId="2" borderId="0" pivotButton="0" quotePrefix="0" xfId="0"/>
    <xf numFmtId="0" fontId="0" fillId="3" borderId="0" pivotButton="0" quotePrefix="0" xfId="0"/>
    <xf numFmtId="11" fontId="0" fillId="3" borderId="0" pivotButton="0" quotePrefix="0" xfId="0"/>
    <xf numFmtId="1" fontId="0" fillId="0" borderId="0" pivotButton="0" quotePrefix="0" xfId="0"/>
    <xf numFmtId="0" fontId="0" fillId="0" borderId="0" pivotButton="0" quotePrefix="0" xfId="0"/>
    <xf numFmtId="0" fontId="2" fillId="4" borderId="0" pivotButton="0" quotePrefix="0" xfId="0"/>
    <xf numFmtId="0" fontId="0" fillId="4" borderId="0" pivotButton="0" quotePrefix="0" xfId="0"/>
    <xf numFmtId="10" fontId="0" fillId="0" borderId="0" pivotButton="0" quotePrefix="0" xfId="0"/>
    <xf numFmtId="0" fontId="5" fillId="0" borderId="0" pivotButton="0" quotePrefix="0" xfId="0"/>
    <xf numFmtId="0" fontId="1" fillId="4" borderId="0" pivotButton="0" quotePrefix="0" xfId="0"/>
    <xf numFmtId="0" fontId="1" fillId="4" borderId="0" pivotButton="0" quotePrefix="0" xfId="0"/>
    <xf numFmtId="14" fontId="0" fillId="0" borderId="0" pivotButton="0" quotePrefix="0" xfId="0"/>
  </cellXfs>
  <cellStyles count="3">
    <cellStyle name="Normal" xfId="0" builtinId="0"/>
    <cellStyle name="Hyperlink" xfId="1" builtinId="8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29</row>
      <rowOff>11587</rowOff>
    </from>
    <to>
      <col>4</col>
      <colOff>44174</colOff>
      <row>47</row>
      <rowOff>143350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4964587"/>
          <a:ext cx="4770783" cy="35607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82826</colOff>
      <row>29</row>
      <rowOff>91109</rowOff>
    </from>
    <to>
      <col>6</col>
      <colOff>74544</colOff>
      <row>32</row>
      <rowOff>43244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4754217" y="4472609"/>
          <a:ext cx="753717" cy="52363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ature.com/articles/s41467-019-10842-5" TargetMode="External" Id="rId1"/><Relationship Type="http://schemas.openxmlformats.org/officeDocument/2006/relationships/hyperlink" Target="https://static-content.springer.com/esm/art%3A10.1038%2Fs41467-019-10842-5/MediaObjects/41467_2019_10842_MOESM1_ESM.pdf" TargetMode="External" Id="rId2"/><Relationship Type="http://schemas.openxmlformats.org/officeDocument/2006/relationships/hyperlink" Target="https://apps.bea.gov/itable/iTable.cfm?ReqID=70&amp;step=1" TargetMode="External" Id="rId3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s://apps.bea.gov/itable/iTable.cfm?ReqID=70&amp;step=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0"/>
  <sheetViews>
    <sheetView tabSelected="1" workbookViewId="0">
      <selection activeCell="D24" sqref="D24"/>
    </sheetView>
  </sheetViews>
  <sheetFormatPr baseColWidth="10" defaultColWidth="8.83203125" defaultRowHeight="15"/>
  <cols>
    <col width="11.1640625" customWidth="1" style="15" min="1" max="1"/>
    <col width="47.1640625" customWidth="1" style="15" min="2" max="2"/>
  </cols>
  <sheetData>
    <row r="1">
      <c r="A1" s="1" t="inlineStr">
        <is>
          <t>DACD Direct Air Capture Potential</t>
        </is>
      </c>
      <c r="B1" t="inlineStr">
        <is>
          <t>Kansas</t>
        </is>
      </c>
      <c r="C1" s="22" t="n">
        <v>44307</v>
      </c>
      <c r="J1" s="19" t="inlineStr">
        <is>
          <t>Alabama</t>
        </is>
      </c>
      <c r="K1" s="19" t="inlineStr">
        <is>
          <t>AL</t>
        </is>
      </c>
    </row>
    <row r="2">
      <c r="A2" s="1" t="inlineStr">
        <is>
          <t>DACD Direct Air Capture Energy Intensity</t>
        </is>
      </c>
      <c r="B2">
        <f>LOOKUP(B1,J1:K50,K1:K50)</f>
        <v/>
      </c>
      <c r="J2" s="19" t="inlineStr">
        <is>
          <t>Alaska</t>
        </is>
      </c>
      <c r="K2" s="19" t="inlineStr">
        <is>
          <t>AK</t>
        </is>
      </c>
    </row>
    <row r="3">
      <c r="A3" s="1" t="inlineStr">
        <is>
          <t>DACD Direct Air Capture Amortized CapEx and OM</t>
        </is>
      </c>
      <c r="J3" s="19" t="inlineStr">
        <is>
          <t>Arizona</t>
        </is>
      </c>
      <c r="K3" s="19" t="inlineStr">
        <is>
          <t>AZ</t>
        </is>
      </c>
    </row>
    <row r="4">
      <c r="J4" s="19" t="inlineStr">
        <is>
          <t>Arkansas</t>
        </is>
      </c>
      <c r="K4" s="19" t="inlineStr">
        <is>
          <t>AR</t>
        </is>
      </c>
    </row>
    <row r="5">
      <c r="A5" s="1" t="inlineStr">
        <is>
          <t>Sources:</t>
        </is>
      </c>
      <c r="B5" s="5" t="inlineStr">
        <is>
          <t>Electricity, Heat, and CapEx Data</t>
        </is>
      </c>
      <c r="J5" s="19" t="inlineStr">
        <is>
          <t>California</t>
        </is>
      </c>
      <c r="K5" s="19" t="inlineStr">
        <is>
          <t>CA</t>
        </is>
      </c>
    </row>
    <row r="6">
      <c r="B6" t="inlineStr">
        <is>
          <t>Realmonte et al.</t>
        </is>
      </c>
      <c r="J6" s="19" t="inlineStr">
        <is>
          <t>Colorado</t>
        </is>
      </c>
      <c r="K6" s="19" t="inlineStr">
        <is>
          <t>CO</t>
        </is>
      </c>
    </row>
    <row r="7">
      <c r="B7" s="7" t="n">
        <v>2019</v>
      </c>
      <c r="J7" s="19" t="inlineStr">
        <is>
          <t>Connecticut</t>
        </is>
      </c>
      <c r="K7" s="19" t="inlineStr">
        <is>
          <t>CT</t>
        </is>
      </c>
    </row>
    <row r="8">
      <c r="B8" t="inlineStr">
        <is>
          <t>An inter-model assessment of the role of direct air capture in deep mitigation pathways</t>
        </is>
      </c>
      <c r="J8" s="19" t="inlineStr">
        <is>
          <t>Delaware</t>
        </is>
      </c>
      <c r="K8" s="19" t="inlineStr">
        <is>
          <t>DE</t>
        </is>
      </c>
    </row>
    <row r="9">
      <c r="B9" s="6" t="inlineStr">
        <is>
          <t>https://www.nature.com/articles/s41467-019-10842-5</t>
        </is>
      </c>
      <c r="J9" s="19" t="inlineStr">
        <is>
          <t>Florida</t>
        </is>
      </c>
      <c r="K9" s="19" t="inlineStr">
        <is>
          <t>FL</t>
        </is>
      </c>
    </row>
    <row r="10">
      <c r="B10" t="inlineStr">
        <is>
          <t>Table 2</t>
        </is>
      </c>
      <c r="J10" s="19" t="inlineStr">
        <is>
          <t>Georgia</t>
        </is>
      </c>
      <c r="K10" s="19" t="inlineStr">
        <is>
          <t>GA</t>
        </is>
      </c>
    </row>
    <row r="11">
      <c r="B11" s="6" t="inlineStr">
        <is>
          <t>https://static-content.springer.com/esm/art%3A10.1038%2Fs41467-019-10842-5/MediaObjects/41467_2019_10842_MOESM1_ESM.pdf</t>
        </is>
      </c>
      <c r="J11" s="19" t="inlineStr">
        <is>
          <t>Hawaii</t>
        </is>
      </c>
      <c r="K11" s="19" t="inlineStr">
        <is>
          <t>HI</t>
        </is>
      </c>
    </row>
    <row r="12">
      <c r="B12" t="inlineStr">
        <is>
          <t>Supplementary materials, Fig 3</t>
        </is>
      </c>
      <c r="J12" s="19" t="inlineStr">
        <is>
          <t>Idaho</t>
        </is>
      </c>
      <c r="K12" s="19" t="inlineStr">
        <is>
          <t>ID</t>
        </is>
      </c>
    </row>
    <row r="13">
      <c r="J13" s="19" t="inlineStr">
        <is>
          <t>Illinois</t>
        </is>
      </c>
      <c r="K13" s="19" t="inlineStr">
        <is>
          <t>IL</t>
        </is>
      </c>
    </row>
    <row r="14">
      <c r="B14" s="5" t="inlineStr">
        <is>
          <t>State GDP</t>
        </is>
      </c>
      <c r="J14" s="19" t="inlineStr">
        <is>
          <t>Indiana</t>
        </is>
      </c>
      <c r="K14" s="19" t="inlineStr">
        <is>
          <t>IN</t>
        </is>
      </c>
    </row>
    <row r="15">
      <c r="B15" t="inlineStr">
        <is>
          <t>Bureau of Economic Analysis</t>
        </is>
      </c>
      <c r="J15" s="19" t="inlineStr">
        <is>
          <t>Iowa</t>
        </is>
      </c>
      <c r="K15" s="19" t="inlineStr">
        <is>
          <t>IA</t>
        </is>
      </c>
    </row>
    <row r="16">
      <c r="B16" t="inlineStr">
        <is>
          <t>State GDP Annual Data</t>
        </is>
      </c>
      <c r="J16" s="19" t="inlineStr">
        <is>
          <t>Kansas</t>
        </is>
      </c>
      <c r="K16" s="19" t="inlineStr">
        <is>
          <t>KS</t>
        </is>
      </c>
    </row>
    <row r="17">
      <c r="B17" s="6" t="inlineStr">
        <is>
          <t xml:space="preserve">https://apps.bea.gov/itable/iTable.cfm?ReqID=70&amp;step=1#reqid=70&amp;step=1&amp;isuri=1 </t>
        </is>
      </c>
      <c r="J17" s="19" t="inlineStr">
        <is>
          <t>Kentucky</t>
        </is>
      </c>
      <c r="K17" s="19" t="inlineStr">
        <is>
          <t>KY</t>
        </is>
      </c>
    </row>
    <row r="18">
      <c r="J18" s="19" t="inlineStr">
        <is>
          <t>Louisiana</t>
        </is>
      </c>
      <c r="K18" s="19" t="inlineStr">
        <is>
          <t>LA</t>
        </is>
      </c>
    </row>
    <row r="19">
      <c r="J19" s="19" t="inlineStr">
        <is>
          <t>Maine</t>
        </is>
      </c>
      <c r="K19" s="19" t="inlineStr">
        <is>
          <t>ME</t>
        </is>
      </c>
    </row>
    <row r="20">
      <c r="A20" s="1" t="inlineStr">
        <is>
          <t>Notes</t>
        </is>
      </c>
      <c r="J20" s="19" t="inlineStr">
        <is>
          <t>Maryland</t>
        </is>
      </c>
      <c r="K20" s="19" t="inlineStr">
        <is>
          <t>MD</t>
        </is>
      </c>
    </row>
    <row r="21">
      <c r="A21" t="inlineStr">
        <is>
          <t>This variable makes assumptions that only hold true with a model end date</t>
        </is>
      </c>
      <c r="J21" s="19" t="inlineStr">
        <is>
          <t>Massachusetts</t>
        </is>
      </c>
      <c r="K21" s="19" t="inlineStr">
        <is>
          <t>MA</t>
        </is>
      </c>
    </row>
    <row r="22">
      <c r="A22" t="inlineStr">
        <is>
          <t>of 2050.  If the EPS model end date is extended significantly beyond 2050</t>
        </is>
      </c>
      <c r="J22" s="19" t="inlineStr">
        <is>
          <t>Michigan</t>
        </is>
      </c>
      <c r="K22" s="19" t="inlineStr">
        <is>
          <t>MI</t>
        </is>
      </c>
    </row>
    <row r="23">
      <c r="A23" t="inlineStr">
        <is>
          <t>(such as to 2100), this variable and the associated structure will need to</t>
        </is>
      </c>
      <c r="J23" s="19" t="inlineStr">
        <is>
          <t>Minnesota</t>
        </is>
      </c>
      <c r="K23" s="19" t="inlineStr">
        <is>
          <t>MN</t>
        </is>
      </c>
    </row>
    <row r="24">
      <c r="A24" t="inlineStr">
        <is>
          <t>be revisited.</t>
        </is>
      </c>
      <c r="J24" s="19" t="inlineStr">
        <is>
          <t>Mississippi</t>
        </is>
      </c>
      <c r="K24" s="19" t="inlineStr">
        <is>
          <t>MS</t>
        </is>
      </c>
    </row>
    <row r="25">
      <c r="J25" s="19" t="inlineStr">
        <is>
          <t>Missouri</t>
        </is>
      </c>
      <c r="K25" s="19" t="inlineStr">
        <is>
          <t>MO</t>
        </is>
      </c>
    </row>
    <row r="26">
      <c r="A26" t="inlineStr">
        <is>
          <t>Due to the constraint timeframe and the late start of potential deployment</t>
        </is>
      </c>
      <c r="J26" s="19" t="inlineStr">
        <is>
          <t>Montana</t>
        </is>
      </c>
      <c r="K26" s="19" t="inlineStr">
        <is>
          <t>MT</t>
        </is>
      </c>
    </row>
    <row r="27">
      <c r="A27" t="inlineStr">
        <is>
          <t>of DAC technology (2046; see "Data" tab), we only use the most mature</t>
        </is>
      </c>
      <c r="J27" s="19" t="inlineStr">
        <is>
          <t>Nebraska</t>
        </is>
      </c>
      <c r="K27" s="19" t="inlineStr">
        <is>
          <t>NE</t>
        </is>
      </c>
    </row>
    <row r="28">
      <c r="A28" t="inlineStr">
        <is>
          <t>DAC technology (hydroxide sorbent-based technology), which</t>
        </is>
      </c>
      <c r="J28" s="19" t="inlineStr">
        <is>
          <t>Nevada</t>
        </is>
      </c>
      <c r="K28" s="19" t="inlineStr">
        <is>
          <t>NV</t>
        </is>
      </c>
    </row>
    <row r="29">
      <c r="A29" t="inlineStr">
        <is>
          <t>utilizes natural gas as its heat source.</t>
        </is>
      </c>
      <c r="J29" s="19" t="inlineStr">
        <is>
          <t>New Hampshire</t>
        </is>
      </c>
      <c r="K29" s="19" t="inlineStr">
        <is>
          <t>NH</t>
        </is>
      </c>
    </row>
    <row r="30">
      <c r="J30" s="19" t="inlineStr">
        <is>
          <t>New Jersey</t>
        </is>
      </c>
      <c r="K30" s="19" t="inlineStr">
        <is>
          <t>NJ</t>
        </is>
      </c>
    </row>
    <row r="31">
      <c r="A31" s="1" t="inlineStr">
        <is>
          <t>Amortized CapEx and OM Cost Notes</t>
        </is>
      </c>
      <c r="J31" s="19" t="inlineStr">
        <is>
          <t>New Mexico</t>
        </is>
      </c>
      <c r="K31" s="19" t="inlineStr">
        <is>
          <t>NM</t>
        </is>
      </c>
    </row>
    <row r="32">
      <c r="A32" t="inlineStr">
        <is>
          <t>CapEx here should include the cost of equipment, maintenance, and labor.</t>
        </is>
      </c>
      <c r="J32" s="19" t="inlineStr">
        <is>
          <t>New York</t>
        </is>
      </c>
      <c r="K32" s="19" t="inlineStr">
        <is>
          <t>NY</t>
        </is>
      </c>
    </row>
    <row r="33">
      <c r="A33" t="inlineStr">
        <is>
          <t>Energy costs are calculated separately in the model and should not be included here.</t>
        </is>
      </c>
      <c r="J33" s="19" t="inlineStr">
        <is>
          <t>North Carolina</t>
        </is>
      </c>
      <c r="K33" s="19" t="inlineStr">
        <is>
          <t>NC</t>
        </is>
      </c>
    </row>
    <row r="34">
      <c r="J34" s="19" t="inlineStr">
        <is>
          <t>North Dakota</t>
        </is>
      </c>
      <c r="K34" s="19" t="inlineStr">
        <is>
          <t>ND</t>
        </is>
      </c>
    </row>
    <row r="35">
      <c r="A35" s="1" t="inlineStr">
        <is>
          <t>State downscaling</t>
        </is>
      </c>
      <c r="J35" s="19" t="inlineStr">
        <is>
          <t>Ohio</t>
        </is>
      </c>
      <c r="K35" s="19" t="inlineStr">
        <is>
          <t>OH</t>
        </is>
      </c>
    </row>
    <row r="36">
      <c r="A36" t="inlineStr">
        <is>
          <t>Downcale DACD-potential is approximated based on the state's fraction of national GDP in 2019</t>
        </is>
      </c>
      <c r="J36" s="19" t="inlineStr">
        <is>
          <t>Oklahoma</t>
        </is>
      </c>
      <c r="K36" s="19" t="inlineStr">
        <is>
          <t>OK</t>
        </is>
      </c>
    </row>
    <row r="37">
      <c r="J37" s="19" t="inlineStr">
        <is>
          <t>Oregon</t>
        </is>
      </c>
      <c r="K37" s="19" t="inlineStr">
        <is>
          <t>OR</t>
        </is>
      </c>
    </row>
    <row r="38">
      <c r="J38" s="19" t="inlineStr">
        <is>
          <t>Pennsylvania</t>
        </is>
      </c>
      <c r="K38" s="19" t="inlineStr">
        <is>
          <t>PA</t>
        </is>
      </c>
    </row>
    <row r="39">
      <c r="J39" s="19" t="inlineStr">
        <is>
          <t>Rhode Island</t>
        </is>
      </c>
      <c r="K39" s="19" t="inlineStr">
        <is>
          <t>RI</t>
        </is>
      </c>
    </row>
    <row r="40">
      <c r="J40" s="19" t="inlineStr">
        <is>
          <t>South Carolina</t>
        </is>
      </c>
      <c r="K40" s="19" t="inlineStr">
        <is>
          <t>SC</t>
        </is>
      </c>
    </row>
    <row r="41">
      <c r="J41" s="19" t="inlineStr">
        <is>
          <t>South Dakota</t>
        </is>
      </c>
      <c r="K41" s="19" t="inlineStr">
        <is>
          <t>SD</t>
        </is>
      </c>
    </row>
    <row r="42">
      <c r="J42" s="19" t="inlineStr">
        <is>
          <t>Tennessee</t>
        </is>
      </c>
      <c r="K42" s="19" t="inlineStr">
        <is>
          <t>TN</t>
        </is>
      </c>
    </row>
    <row r="43">
      <c r="J43" s="19" t="inlineStr">
        <is>
          <t>Texas</t>
        </is>
      </c>
      <c r="K43" s="19" t="inlineStr">
        <is>
          <t>TX</t>
        </is>
      </c>
    </row>
    <row r="44">
      <c r="J44" s="19" t="inlineStr">
        <is>
          <t>Utah</t>
        </is>
      </c>
      <c r="K44" s="19" t="inlineStr">
        <is>
          <t>UT</t>
        </is>
      </c>
    </row>
    <row r="45">
      <c r="J45" s="19" t="inlineStr">
        <is>
          <t>Vermont</t>
        </is>
      </c>
      <c r="K45" s="19" t="inlineStr">
        <is>
          <t>VT</t>
        </is>
      </c>
    </row>
    <row r="46">
      <c r="J46" s="19" t="inlineStr">
        <is>
          <t>Virginia</t>
        </is>
      </c>
      <c r="K46" s="19" t="inlineStr">
        <is>
          <t>VA</t>
        </is>
      </c>
    </row>
    <row r="47">
      <c r="J47" s="19" t="inlineStr">
        <is>
          <t>Washington</t>
        </is>
      </c>
      <c r="K47" s="19" t="inlineStr">
        <is>
          <t>WA</t>
        </is>
      </c>
    </row>
    <row r="48">
      <c r="J48" s="19" t="inlineStr">
        <is>
          <t>West Virginia</t>
        </is>
      </c>
      <c r="K48" s="19" t="inlineStr">
        <is>
          <t>WV</t>
        </is>
      </c>
    </row>
    <row r="49">
      <c r="J49" s="19" t="inlineStr">
        <is>
          <t>Wisconsin</t>
        </is>
      </c>
      <c r="K49" s="19" t="inlineStr">
        <is>
          <t>WI</t>
        </is>
      </c>
    </row>
    <row r="50">
      <c r="J50" s="19" t="inlineStr">
        <is>
          <t>Wyoming</t>
        </is>
      </c>
      <c r="K50" s="19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1" r:id="rId2"/>
    <hyperlink xmlns:r="http://schemas.openxmlformats.org/officeDocument/2006/relationships" ref="B17" location="reqid=70&amp;step=1&amp;isuri=1 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4"/>
  <sheetViews>
    <sheetView zoomScale="115" zoomScaleNormal="115" workbookViewId="0">
      <selection activeCell="A103" sqref="A103"/>
    </sheetView>
  </sheetViews>
  <sheetFormatPr baseColWidth="10" defaultColWidth="8.83203125" defaultRowHeight="15"/>
  <cols>
    <col width="36.1640625" customWidth="1" style="15" min="1" max="1"/>
    <col width="11.5" customWidth="1" style="15" min="2" max="8"/>
  </cols>
  <sheetData>
    <row r="1">
      <c r="A1" s="1" t="inlineStr">
        <is>
          <t>DAC Technologies Considered</t>
        </is>
      </c>
    </row>
    <row r="2">
      <c r="A2" t="inlineStr">
        <is>
          <t>DAC1 = hydroxide sorbent-based technology, most mature technology, used for large-scale plants, requires high heat (&gt;800C)</t>
        </is>
      </c>
    </row>
    <row r="3">
      <c r="A3" t="inlineStr">
        <is>
          <t>DAC2 = amine-based technology, less mature, can be small modular units, can accept waste heat (temp 85-120C)</t>
        </is>
      </c>
    </row>
    <row r="4"/>
    <row r="5">
      <c r="A5" t="inlineStr">
        <is>
          <t>According to the source paper, DAC1 heat is provided by natural gas, and DAC2 heat is provided by waste heat.</t>
        </is>
      </c>
    </row>
    <row r="7">
      <c r="A7" s="1" t="inlineStr">
        <is>
          <t>Capital Cost per Ton CO2 Captured (amortized over lifetime of equipment)</t>
        </is>
      </c>
    </row>
    <row r="8">
      <c r="A8" s="16" t="inlineStr">
        <is>
          <t>The paper indicates these costs include equipment, maintenance, and labor.  Energy costs are not included.</t>
        </is>
      </c>
      <c r="B8" s="17" t="n"/>
      <c r="C8" s="17" t="n"/>
      <c r="D8" s="17" t="n"/>
      <c r="E8" s="17" t="n"/>
      <c r="F8" s="17" t="n"/>
      <c r="G8" s="17" t="n"/>
    </row>
    <row r="9">
      <c r="A9" s="2" t="inlineStr">
        <is>
          <t>$/ton CO2</t>
        </is>
      </c>
      <c r="B9" s="3" t="inlineStr">
        <is>
          <t>DAC1</t>
        </is>
      </c>
      <c r="C9" s="3" t="inlineStr">
        <is>
          <t>DAC2</t>
        </is>
      </c>
    </row>
    <row r="10">
      <c r="A10" s="1" t="inlineStr">
        <is>
          <t>High</t>
        </is>
      </c>
      <c r="B10" t="n">
        <v>300</v>
      </c>
      <c r="C10" t="n">
        <v>350</v>
      </c>
    </row>
    <row r="11">
      <c r="A11" s="1" t="inlineStr">
        <is>
          <t>Low</t>
        </is>
      </c>
      <c r="B11" t="n">
        <v>180</v>
      </c>
      <c r="C11" t="n">
        <v>200</v>
      </c>
    </row>
    <row r="12">
      <c r="A12" s="1" t="inlineStr">
        <is>
          <t>Floor</t>
        </is>
      </c>
      <c r="B12" t="n">
        <v>100</v>
      </c>
      <c r="C12" t="n">
        <v>50</v>
      </c>
    </row>
    <row r="14">
      <c r="A14" s="1" t="inlineStr">
        <is>
          <t>Electricity Required per Ton CO2 Captured</t>
        </is>
      </c>
    </row>
    <row r="15">
      <c r="A15" s="2" t="inlineStr">
        <is>
          <t>GJ/ton CO2</t>
        </is>
      </c>
      <c r="B15" s="3" t="inlineStr">
        <is>
          <t>DAC1</t>
        </is>
      </c>
      <c r="C15" s="3" t="inlineStr">
        <is>
          <t>DAC2</t>
        </is>
      </c>
    </row>
    <row r="16">
      <c r="A16" s="1" t="inlineStr">
        <is>
          <t>High</t>
        </is>
      </c>
      <c r="B16" t="n">
        <v>1.8</v>
      </c>
      <c r="C16" t="n">
        <v>1.1</v>
      </c>
    </row>
    <row r="17">
      <c r="A17" s="1" t="inlineStr">
        <is>
          <t>Low</t>
        </is>
      </c>
      <c r="B17" t="n">
        <v>1.3</v>
      </c>
      <c r="C17" t="n">
        <v>0.6</v>
      </c>
    </row>
    <row r="18">
      <c r="A18" s="1" t="inlineStr">
        <is>
          <t>Floor</t>
        </is>
      </c>
    </row>
    <row r="20">
      <c r="A20" s="1" t="inlineStr">
        <is>
          <t>Heat Input Required per Ton CO2 Captured</t>
        </is>
      </c>
    </row>
    <row r="21">
      <c r="A21" s="2" t="inlineStr">
        <is>
          <t>GJ/ton CO2</t>
        </is>
      </c>
      <c r="B21" s="3" t="inlineStr">
        <is>
          <t>DAC1</t>
        </is>
      </c>
      <c r="C21" s="3" t="inlineStr">
        <is>
          <t>DAC2</t>
        </is>
      </c>
    </row>
    <row r="22">
      <c r="A22" s="1" t="inlineStr">
        <is>
          <t>High</t>
        </is>
      </c>
      <c r="B22" t="n">
        <v>8.1</v>
      </c>
      <c r="C22" t="n">
        <v>7.2</v>
      </c>
    </row>
    <row r="23">
      <c r="A23" s="1" t="inlineStr">
        <is>
          <t>Low</t>
        </is>
      </c>
      <c r="B23" t="n">
        <v>5.3</v>
      </c>
      <c r="C23" t="n">
        <v>4.4</v>
      </c>
    </row>
    <row r="24">
      <c r="A24" s="1" t="inlineStr">
        <is>
          <t>Floor</t>
        </is>
      </c>
    </row>
    <row r="26">
      <c r="A26" s="1" t="inlineStr">
        <is>
          <t>Technology Shares (Supplement Fig 3)</t>
        </is>
      </c>
    </row>
    <row r="27">
      <c r="A27" t="inlineStr">
        <is>
          <t>Very little DAC of any sort is deployed before 2045-2050.  DAC1 is dominant</t>
        </is>
      </c>
    </row>
    <row r="28">
      <c r="A28" t="inlineStr">
        <is>
          <t>until after 2080.  Therefore, for the EPS, which extends only to 2050, we</t>
        </is>
      </c>
    </row>
    <row r="29">
      <c r="A29" t="inlineStr">
        <is>
          <t>assume the only relevant DAC technology is DAC1.</t>
        </is>
      </c>
    </row>
    <row r="51">
      <c r="A51" s="5" t="inlineStr">
        <is>
          <t>Global DAC Potential</t>
        </is>
      </c>
      <c r="B51" s="11" t="n"/>
      <c r="C51" s="11" t="n"/>
      <c r="D51" s="11" t="n"/>
      <c r="E51" s="11" t="n"/>
      <c r="F51" s="11" t="n"/>
      <c r="G51" s="11" t="n"/>
      <c r="H51" s="11" t="n"/>
    </row>
    <row r="52">
      <c r="A52" t="inlineStr">
        <is>
          <t>We will use the 1.5-degree C pathway as our outer potential bound (100% lever setting),</t>
        </is>
      </c>
    </row>
    <row r="53">
      <c r="A53" t="inlineStr">
        <is>
          <t>since it is the more aggressive of the two scenarios.</t>
        </is>
      </c>
    </row>
    <row r="54">
      <c r="A54" t="inlineStr">
        <is>
          <t>We will measure deployment in specific years to the pixel, since the data are not</t>
        </is>
      </c>
    </row>
    <row r="55">
      <c r="A55" t="inlineStr">
        <is>
          <t>provided in tabular form:</t>
        </is>
      </c>
    </row>
    <row r="57">
      <c r="B57" t="n">
        <v>2045</v>
      </c>
      <c r="C57" t="n">
        <v>2050</v>
      </c>
      <c r="D57" t="n">
        <v>2060</v>
      </c>
      <c r="E57" t="n">
        <v>2070</v>
      </c>
      <c r="F57" t="n">
        <v>2080</v>
      </c>
      <c r="G57" t="n">
        <v>2090</v>
      </c>
      <c r="H57" t="n">
        <v>2100</v>
      </c>
    </row>
    <row r="58">
      <c r="A58" t="inlineStr">
        <is>
          <t>DAC1 (pixels, high zoom)</t>
        </is>
      </c>
      <c r="B58" t="n">
        <v>0</v>
      </c>
      <c r="C58" t="n">
        <v>5</v>
      </c>
      <c r="D58" t="n">
        <v>20</v>
      </c>
      <c r="E58" t="n">
        <v>122</v>
      </c>
      <c r="F58" t="n">
        <v>388</v>
      </c>
      <c r="G58" t="n">
        <v>384</v>
      </c>
      <c r="H58" t="n">
        <v>379</v>
      </c>
    </row>
    <row r="59">
      <c r="A59" t="inlineStr">
        <is>
          <t>DAC2 (pixels, high zoom)</t>
        </is>
      </c>
      <c r="B59" t="n">
        <v>0</v>
      </c>
      <c r="C59" t="n">
        <v>0</v>
      </c>
      <c r="D59" t="n">
        <v>0</v>
      </c>
      <c r="E59" t="n">
        <v>5</v>
      </c>
      <c r="F59" t="n">
        <v>30</v>
      </c>
      <c r="G59" t="n">
        <v>35</v>
      </c>
      <c r="H59" t="n">
        <v>40</v>
      </c>
    </row>
    <row r="61">
      <c r="A61" t="inlineStr">
        <is>
          <t>Scale (pixels/(30 Gt/yr))</t>
        </is>
      </c>
      <c r="B61" t="n">
        <v>420</v>
      </c>
    </row>
    <row r="63">
      <c r="B63" t="n">
        <v>2045</v>
      </c>
      <c r="C63" t="n">
        <v>2050</v>
      </c>
      <c r="D63" t="n">
        <v>2060</v>
      </c>
      <c r="E63" t="n">
        <v>2070</v>
      </c>
      <c r="F63" t="n">
        <v>2080</v>
      </c>
      <c r="G63" t="n">
        <v>2090</v>
      </c>
      <c r="H63" t="n">
        <v>2100</v>
      </c>
    </row>
    <row r="64">
      <c r="A64" t="inlineStr">
        <is>
          <t>DAC1 (Gt/yr)</t>
        </is>
      </c>
      <c r="B64">
        <f>B58/$B$61*30</f>
        <v/>
      </c>
      <c r="C64" s="8">
        <f>C58/$B$61*30</f>
        <v/>
      </c>
      <c r="D64" s="8">
        <f>D58/$B$61*30</f>
        <v/>
      </c>
      <c r="E64" s="8">
        <f>E58/$B$61*30</f>
        <v/>
      </c>
      <c r="F64" s="8">
        <f>F58/$B$61*30</f>
        <v/>
      </c>
      <c r="G64" s="8">
        <f>G58/$B$61*30</f>
        <v/>
      </c>
      <c r="H64" s="8">
        <f>H58/$B$61*30</f>
        <v/>
      </c>
    </row>
    <row r="65">
      <c r="A65" t="inlineStr">
        <is>
          <t>DAC2 (Gt/yr)</t>
        </is>
      </c>
      <c r="B65">
        <f>B59/$B$61*30</f>
        <v/>
      </c>
      <c r="C65">
        <f>C59/$B$61*30</f>
        <v/>
      </c>
      <c r="D65">
        <f>D59/$B$61*30</f>
        <v/>
      </c>
      <c r="E65" s="8">
        <f>E59/$B$61*30</f>
        <v/>
      </c>
      <c r="F65" s="8">
        <f>F59/$B$61*30</f>
        <v/>
      </c>
      <c r="G65" s="8">
        <f>G59/$B$61*30</f>
        <v/>
      </c>
      <c r="H65" s="8">
        <f>H59/$B$61*30</f>
        <v/>
      </c>
    </row>
    <row r="67">
      <c r="A67" s="1" t="inlineStr">
        <is>
          <t>Assigning Country-Specific Share</t>
        </is>
      </c>
    </row>
    <row r="68">
      <c r="A68" t="inlineStr">
        <is>
          <t>The totals above are global.  We assign DAC expenditures proportionally to current GDP, which</t>
        </is>
      </c>
    </row>
    <row r="69">
      <c r="A69" t="inlineStr">
        <is>
          <t>reflects both a country's ability to pay and, to a rough degree, its responsibility for historical emissions</t>
        </is>
      </c>
    </row>
    <row r="70">
      <c r="A70" t="inlineStr">
        <is>
          <t>to date.</t>
        </is>
      </c>
    </row>
    <row r="72">
      <c r="A72" t="inlineStr">
        <is>
          <t>U.S. GDP</t>
        </is>
      </c>
      <c r="B72" t="n">
        <v>19.39</v>
      </c>
      <c r="C72" t="inlineStr">
        <is>
          <t>trillion USD</t>
        </is>
      </c>
      <c r="D72" t="n">
        <v>2017</v>
      </c>
    </row>
    <row r="73">
      <c r="A73" t="inlineStr">
        <is>
          <t>World GDP</t>
        </is>
      </c>
      <c r="B73" t="n">
        <v>80</v>
      </c>
      <c r="C73" t="inlineStr">
        <is>
          <t>trillion UDS</t>
        </is>
      </c>
      <c r="D73" t="n">
        <v>2017</v>
      </c>
    </row>
    <row r="74">
      <c r="A74" t="inlineStr">
        <is>
          <t>US GDP share</t>
        </is>
      </c>
      <c r="B74" s="10">
        <f>B72/B73</f>
        <v/>
      </c>
    </row>
    <row r="76">
      <c r="A76" s="5" t="inlineStr">
        <is>
          <t>U.S. DAC potential</t>
        </is>
      </c>
      <c r="B76" s="11" t="n"/>
      <c r="C76" s="11" t="n"/>
      <c r="D76" s="11" t="n"/>
      <c r="E76" s="11" t="n"/>
      <c r="F76" s="11" t="n"/>
      <c r="G76" s="11" t="n"/>
      <c r="H76" s="11" t="n"/>
    </row>
    <row r="77">
      <c r="B77" t="n">
        <v>2045</v>
      </c>
      <c r="C77" t="n">
        <v>2050</v>
      </c>
      <c r="D77" t="n">
        <v>2060</v>
      </c>
      <c r="E77" t="n">
        <v>2070</v>
      </c>
      <c r="F77" t="n">
        <v>2080</v>
      </c>
      <c r="G77" t="n">
        <v>2090</v>
      </c>
      <c r="H77" t="n">
        <v>2100</v>
      </c>
    </row>
    <row r="78">
      <c r="A78" t="inlineStr">
        <is>
          <t>DAC1 (Gt/yr)</t>
        </is>
      </c>
      <c r="B78">
        <f>B64*$B$74</f>
        <v/>
      </c>
      <c r="C78" s="8">
        <f>C64*$B$74</f>
        <v/>
      </c>
      <c r="D78" s="8">
        <f>D64*$B$74</f>
        <v/>
      </c>
      <c r="E78" s="8">
        <f>E64*$B$74</f>
        <v/>
      </c>
      <c r="F78" s="8">
        <f>F64*$B$74</f>
        <v/>
      </c>
      <c r="G78" s="8">
        <f>G64*$B$74</f>
        <v/>
      </c>
      <c r="H78" s="8">
        <f>H64*$B$74</f>
        <v/>
      </c>
    </row>
    <row r="79">
      <c r="A79" t="inlineStr">
        <is>
          <t>DAC2 (Gt/yr)</t>
        </is>
      </c>
      <c r="B79">
        <f>B65*$B$74</f>
        <v/>
      </c>
      <c r="C79">
        <f>C65*$B$74</f>
        <v/>
      </c>
      <c r="D79">
        <f>D65*$B$74</f>
        <v/>
      </c>
      <c r="E79" s="8">
        <f>E65*$B$74</f>
        <v/>
      </c>
      <c r="F79" s="8">
        <f>F65*$B$74</f>
        <v/>
      </c>
      <c r="G79" s="8">
        <f>G65*$B$74</f>
        <v/>
      </c>
      <c r="H79" s="8">
        <f>H65*$B$74</f>
        <v/>
      </c>
    </row>
    <row r="81">
      <c r="A81" t="inlineStr">
        <is>
          <t>Converting to metric tons:</t>
        </is>
      </c>
    </row>
    <row r="82">
      <c r="B82" t="n">
        <v>2045</v>
      </c>
      <c r="C82" t="n">
        <v>2050</v>
      </c>
      <c r="D82" t="n">
        <v>2060</v>
      </c>
      <c r="E82" t="n">
        <v>2070</v>
      </c>
      <c r="F82" t="n">
        <v>2080</v>
      </c>
      <c r="G82" t="n">
        <v>2090</v>
      </c>
      <c r="H82" t="n">
        <v>2100</v>
      </c>
    </row>
    <row r="83">
      <c r="A83" t="inlineStr">
        <is>
          <t>DAC1 (t/yr)</t>
        </is>
      </c>
      <c r="B83" s="12">
        <f>B78*10^9</f>
        <v/>
      </c>
      <c r="C83" s="13">
        <f>C78*10^9</f>
        <v/>
      </c>
      <c r="D83" s="13">
        <f>D78*10^9</f>
        <v/>
      </c>
      <c r="E83" s="13">
        <f>E78*10^9</f>
        <v/>
      </c>
      <c r="F83" s="13">
        <f>F78*10^9</f>
        <v/>
      </c>
      <c r="G83" s="13">
        <f>G78*10^9</f>
        <v/>
      </c>
      <c r="H83" s="13">
        <f>H78*10^9</f>
        <v/>
      </c>
    </row>
    <row r="84">
      <c r="A84" t="inlineStr">
        <is>
          <t>DAC2 (t/yr)</t>
        </is>
      </c>
      <c r="B84" s="12">
        <f>B79*10^9</f>
        <v/>
      </c>
      <c r="C84" s="12">
        <f>C79*10^9</f>
        <v/>
      </c>
      <c r="D84" s="12">
        <f>D79*10^9</f>
        <v/>
      </c>
      <c r="E84" s="13">
        <f>E79*10^9</f>
        <v/>
      </c>
      <c r="F84" s="13">
        <f>F79*10^9</f>
        <v/>
      </c>
      <c r="G84" s="13">
        <f>G79*10^9</f>
        <v/>
      </c>
      <c r="H84" s="13">
        <f>H79*10^9</f>
        <v/>
      </c>
    </row>
    <row r="86">
      <c r="A86" s="5" t="inlineStr">
        <is>
          <t>Electricity and Heat Intensity, Costs</t>
        </is>
      </c>
    </row>
    <row r="87">
      <c r="A87" t="inlineStr">
        <is>
          <t>Due to the fact that the EPS model run ends at 2050, and deployment of DAC1 may only begin in 2046 (and DAC2 can't</t>
        </is>
      </c>
    </row>
    <row r="88">
      <c r="A88" t="inlineStr">
        <is>
          <t>begin during the model run at all), we assume there will not be sufficient time to progress from the high toward the</t>
        </is>
      </c>
    </row>
    <row r="89">
      <c r="A89" t="inlineStr">
        <is>
          <t>low intensity or cost values.  Therefore, we take the high values as constant over the period 2046-2050, when deployment</t>
        </is>
      </c>
    </row>
    <row r="90">
      <c r="A90" t="inlineStr">
        <is>
          <t>is just barely beginning.</t>
        </is>
      </c>
    </row>
    <row r="92">
      <c r="A92" t="inlineStr">
        <is>
          <t>BTU/GJ</t>
        </is>
      </c>
      <c r="B92" t="n">
        <v>947086</v>
      </c>
    </row>
    <row r="94">
      <c r="A94" t="inlineStr">
        <is>
          <t>In this variable, we use BTU for all energy sources, including electricity.  This is a strict unit conversion, not a heat rate.</t>
        </is>
      </c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7"/>
  <sheetViews>
    <sheetView workbookViewId="0">
      <selection activeCell="B2" sqref="B2"/>
    </sheetView>
  </sheetViews>
  <sheetFormatPr baseColWidth="10" defaultRowHeight="15"/>
  <sheetData>
    <row r="1">
      <c r="A1" t="inlineStr">
        <is>
          <t>State specific downscaling factor</t>
        </is>
      </c>
    </row>
    <row r="2">
      <c r="A2" s="21">
        <f>About!B1</f>
        <v/>
      </c>
      <c r="B2" s="21">
        <f>SUMIFS(D16:D74,B16:B74,A2)</f>
        <v/>
      </c>
    </row>
    <row r="7">
      <c r="A7" s="5" t="inlineStr">
        <is>
          <t>State by State GDP (for downscaling, 2019)</t>
        </is>
      </c>
    </row>
    <row r="8">
      <c r="A8" s="6" t="inlineStr">
        <is>
          <t xml:space="preserve">https://apps.bea.gov/itable/iTable.cfm?ReqID=70&amp;step=1#reqid=70&amp;step=1&amp;isuri=1 </t>
        </is>
      </c>
    </row>
    <row r="10">
      <c r="A10" t="inlineStr">
        <is>
          <t>SAGDP1 Gross Domestic Product (GDP) summary, annual by state</t>
        </is>
      </c>
    </row>
    <row r="11">
      <c r="A11" t="inlineStr">
        <is>
          <t xml:space="preserve">Real Gross Domestic Product (GDP) (Millions of chained 2012 dollars) </t>
        </is>
      </c>
    </row>
    <row r="12">
      <c r="A12" t="inlineStr">
        <is>
          <t xml:space="preserve">Bureau of Economic Analysis </t>
        </is>
      </c>
    </row>
    <row r="13">
      <c r="A13" t="inlineStr">
        <is>
          <t>State or DC</t>
        </is>
      </c>
    </row>
    <row r="14">
      <c r="A14" t="inlineStr">
        <is>
          <t>GeoFips</t>
        </is>
      </c>
      <c r="B14" t="inlineStr">
        <is>
          <t>GeoName</t>
        </is>
      </c>
      <c r="C14" t="n">
        <v>2019</v>
      </c>
    </row>
    <row r="15">
      <c r="A15" t="n">
        <v>0</v>
      </c>
      <c r="B15" t="inlineStr">
        <is>
          <t>United States</t>
        </is>
      </c>
      <c r="C15" t="n">
        <v>19091662</v>
      </c>
    </row>
    <row r="16">
      <c r="A16" t="n">
        <v>1000</v>
      </c>
      <c r="B16" t="inlineStr">
        <is>
          <t>Alabama</t>
        </is>
      </c>
      <c r="C16" t="n">
        <v>200829.4</v>
      </c>
      <c r="D16" s="18">
        <f>C16/$C$15</f>
        <v/>
      </c>
    </row>
    <row r="17">
      <c r="A17" t="n">
        <v>2000</v>
      </c>
      <c r="B17" t="inlineStr">
        <is>
          <t>Alaska</t>
        </is>
      </c>
      <c r="C17" t="n">
        <v>53255.2</v>
      </c>
      <c r="D17" s="18">
        <f>C17/$C$15</f>
        <v/>
      </c>
    </row>
    <row r="18">
      <c r="A18" t="n">
        <v>4000</v>
      </c>
      <c r="B18" t="inlineStr">
        <is>
          <t>Arizona</t>
        </is>
      </c>
      <c r="C18" t="n">
        <v>323597.6</v>
      </c>
      <c r="D18" s="18">
        <f>C18/$C$15</f>
        <v/>
      </c>
    </row>
    <row r="19">
      <c r="A19" t="n">
        <v>5000</v>
      </c>
      <c r="B19" t="inlineStr">
        <is>
          <t>Arkansas</t>
        </is>
      </c>
      <c r="C19" t="n">
        <v>117447.1</v>
      </c>
      <c r="D19" s="18">
        <f>C19/$C$15</f>
        <v/>
      </c>
    </row>
    <row r="20">
      <c r="A20" t="n">
        <v>6000</v>
      </c>
      <c r="B20" t="inlineStr">
        <is>
          <t>California</t>
        </is>
      </c>
      <c r="C20" t="n">
        <v>2800505.4</v>
      </c>
      <c r="D20" s="18">
        <f>C20/$C$15</f>
        <v/>
      </c>
    </row>
    <row r="21">
      <c r="A21" t="n">
        <v>8000</v>
      </c>
      <c r="B21" t="inlineStr">
        <is>
          <t>Colorado</t>
        </is>
      </c>
      <c r="C21" t="n">
        <v>356280.2</v>
      </c>
      <c r="D21" s="18">
        <f>C21/$C$15</f>
        <v/>
      </c>
    </row>
    <row r="22">
      <c r="A22" t="n">
        <v>9000</v>
      </c>
      <c r="B22" t="inlineStr">
        <is>
          <t>Connecticut</t>
        </is>
      </c>
      <c r="C22" t="n">
        <v>251329.8</v>
      </c>
      <c r="D22" s="18">
        <f>C22/$C$15</f>
        <v/>
      </c>
    </row>
    <row r="23">
      <c r="A23" t="n">
        <v>10000</v>
      </c>
      <c r="B23" t="inlineStr">
        <is>
          <t>Delaware</t>
        </is>
      </c>
      <c r="C23" t="n">
        <v>64319.3</v>
      </c>
      <c r="D23" s="18">
        <f>C23/$C$15</f>
        <v/>
      </c>
    </row>
    <row r="24">
      <c r="A24" t="n">
        <v>11000</v>
      </c>
      <c r="B24" t="inlineStr">
        <is>
          <t>District of Columbia</t>
        </is>
      </c>
      <c r="C24" t="n">
        <v>123929.3</v>
      </c>
      <c r="D24" s="18">
        <f>C24/$C$15</f>
        <v/>
      </c>
    </row>
    <row r="25">
      <c r="A25" t="n">
        <v>12000</v>
      </c>
      <c r="B25" t="inlineStr">
        <is>
          <t>Florida</t>
        </is>
      </c>
      <c r="C25" t="n">
        <v>963255.9</v>
      </c>
      <c r="D25" s="18">
        <f>C25/$C$15</f>
        <v/>
      </c>
    </row>
    <row r="26">
      <c r="A26" t="n">
        <v>13000</v>
      </c>
      <c r="B26" t="inlineStr">
        <is>
          <t>Georgia</t>
        </is>
      </c>
      <c r="C26" t="n">
        <v>547422.7</v>
      </c>
      <c r="D26" s="18">
        <f>C26/$C$15</f>
        <v/>
      </c>
    </row>
    <row r="27">
      <c r="A27" t="n">
        <v>15000</v>
      </c>
      <c r="B27" t="inlineStr">
        <is>
          <t>Hawaii</t>
        </is>
      </c>
      <c r="C27" t="n">
        <v>82471.39999999999</v>
      </c>
      <c r="D27" s="18">
        <f>C27/$C$15</f>
        <v/>
      </c>
    </row>
    <row r="28">
      <c r="A28" t="n">
        <v>16000</v>
      </c>
      <c r="B28" t="inlineStr">
        <is>
          <t>Idaho</t>
        </is>
      </c>
      <c r="C28" t="n">
        <v>74937.10000000001</v>
      </c>
      <c r="D28" s="18">
        <f>C28/$C$15</f>
        <v/>
      </c>
    </row>
    <row r="29">
      <c r="A29" t="n">
        <v>17000</v>
      </c>
      <c r="B29" t="inlineStr">
        <is>
          <t>Illinois</t>
        </is>
      </c>
      <c r="C29" t="n">
        <v>773135.5</v>
      </c>
      <c r="D29" s="18">
        <f>C29/$C$15</f>
        <v/>
      </c>
    </row>
    <row r="30">
      <c r="A30" t="n">
        <v>18000</v>
      </c>
      <c r="B30" t="inlineStr">
        <is>
          <t>Indiana</t>
        </is>
      </c>
      <c r="C30" t="n">
        <v>337636.1</v>
      </c>
      <c r="D30" s="18">
        <f>C30/$C$15</f>
        <v/>
      </c>
    </row>
    <row r="31">
      <c r="A31" t="n">
        <v>19000</v>
      </c>
      <c r="B31" t="inlineStr">
        <is>
          <t>Iowa</t>
        </is>
      </c>
      <c r="C31" t="n">
        <v>173515.4</v>
      </c>
      <c r="D31" s="18">
        <f>C31/$C$15</f>
        <v/>
      </c>
    </row>
    <row r="32">
      <c r="A32" t="n">
        <v>20000</v>
      </c>
      <c r="B32" t="inlineStr">
        <is>
          <t>Kansas</t>
        </is>
      </c>
      <c r="C32" t="n">
        <v>160059.3</v>
      </c>
      <c r="D32" s="18">
        <f>C32/$C$15</f>
        <v/>
      </c>
    </row>
    <row r="33">
      <c r="A33" t="n">
        <v>21000</v>
      </c>
      <c r="B33" t="inlineStr">
        <is>
          <t>Kentucky</t>
        </is>
      </c>
      <c r="C33" t="n">
        <v>190811.5</v>
      </c>
      <c r="D33" s="18">
        <f>C33/$C$15</f>
        <v/>
      </c>
    </row>
    <row r="34">
      <c r="A34" t="n">
        <v>22000</v>
      </c>
      <c r="B34" t="inlineStr">
        <is>
          <t>Louisiana</t>
        </is>
      </c>
      <c r="C34" t="n">
        <v>239967.2</v>
      </c>
      <c r="D34" s="18">
        <f>C34/$C$15</f>
        <v/>
      </c>
    </row>
    <row r="35">
      <c r="A35" t="n">
        <v>23000</v>
      </c>
      <c r="B35" t="inlineStr">
        <is>
          <t>Maine</t>
        </is>
      </c>
      <c r="C35" t="n">
        <v>58793.3</v>
      </c>
      <c r="D35" s="18">
        <f>C35/$C$15</f>
        <v/>
      </c>
    </row>
    <row r="36">
      <c r="A36" t="n">
        <v>24000</v>
      </c>
      <c r="B36" t="inlineStr">
        <is>
          <t>Maryland</t>
        </is>
      </c>
      <c r="C36" t="n">
        <v>374039.3</v>
      </c>
      <c r="D36" s="18">
        <f>C36/$C$15</f>
        <v/>
      </c>
    </row>
    <row r="37">
      <c r="A37" t="n">
        <v>25000</v>
      </c>
      <c r="B37" t="inlineStr">
        <is>
          <t>Massachusetts</t>
        </is>
      </c>
      <c r="C37" t="n">
        <v>519961.6</v>
      </c>
      <c r="D37" s="18">
        <f>C37/$C$15</f>
        <v/>
      </c>
    </row>
    <row r="38">
      <c r="A38" t="n">
        <v>26000</v>
      </c>
      <c r="B38" t="inlineStr">
        <is>
          <t>Michigan</t>
        </is>
      </c>
      <c r="C38" t="n">
        <v>471648.1</v>
      </c>
      <c r="D38" s="18">
        <f>C38/$C$15</f>
        <v/>
      </c>
    </row>
    <row r="39">
      <c r="A39" t="n">
        <v>27000</v>
      </c>
      <c r="B39" t="inlineStr">
        <is>
          <t>Minnesota</t>
        </is>
      </c>
      <c r="C39" t="n">
        <v>341041.4</v>
      </c>
      <c r="D39" s="18">
        <f>C39/$C$15</f>
        <v/>
      </c>
    </row>
    <row r="40">
      <c r="A40" t="n">
        <v>28000</v>
      </c>
      <c r="B40" t="inlineStr">
        <is>
          <t>Mississippi</t>
        </is>
      </c>
      <c r="C40" t="n">
        <v>102656.4</v>
      </c>
      <c r="D40" s="18">
        <f>C40/$C$15</f>
        <v/>
      </c>
    </row>
    <row r="41">
      <c r="A41" t="n">
        <v>29000</v>
      </c>
      <c r="B41" t="inlineStr">
        <is>
          <t>Missouri</t>
        </is>
      </c>
      <c r="C41" t="n">
        <v>287659.3</v>
      </c>
      <c r="D41" s="18">
        <f>C41/$C$15</f>
        <v/>
      </c>
    </row>
    <row r="42">
      <c r="A42" t="n">
        <v>30000</v>
      </c>
      <c r="B42" t="inlineStr">
        <is>
          <t>Montana</t>
        </is>
      </c>
      <c r="C42" t="n">
        <v>47916.3</v>
      </c>
      <c r="D42" s="18">
        <f>C42/$C$15</f>
        <v/>
      </c>
    </row>
    <row r="43">
      <c r="A43" t="n">
        <v>31000</v>
      </c>
      <c r="B43" t="inlineStr">
        <is>
          <t>Nebraska</t>
        </is>
      </c>
      <c r="C43" t="n">
        <v>117395.2</v>
      </c>
      <c r="D43" s="18">
        <f>C43/$C$15</f>
        <v/>
      </c>
    </row>
    <row r="44">
      <c r="A44" t="n">
        <v>32000</v>
      </c>
      <c r="B44" t="inlineStr">
        <is>
          <t>Nevada</t>
        </is>
      </c>
      <c r="C44" t="n">
        <v>153728.6</v>
      </c>
      <c r="D44" s="18">
        <f>C44/$C$15</f>
        <v/>
      </c>
    </row>
    <row r="45">
      <c r="A45" t="n">
        <v>33000</v>
      </c>
      <c r="B45" t="inlineStr">
        <is>
          <t>New Hampshire</t>
        </is>
      </c>
      <c r="C45" t="n">
        <v>77240.3</v>
      </c>
      <c r="D45" s="18">
        <f>C45/$C$15</f>
        <v/>
      </c>
    </row>
    <row r="46">
      <c r="A46" t="n">
        <v>34000</v>
      </c>
      <c r="B46" t="inlineStr">
        <is>
          <t>New Jersey</t>
        </is>
      </c>
      <c r="C46" t="n">
        <v>556731</v>
      </c>
      <c r="D46" s="18">
        <f>C46/$C$15</f>
        <v/>
      </c>
    </row>
    <row r="47">
      <c r="A47" t="n">
        <v>35000</v>
      </c>
      <c r="B47" t="inlineStr">
        <is>
          <t>New Mexico</t>
        </is>
      </c>
      <c r="C47" t="n">
        <v>98765.7</v>
      </c>
      <c r="D47" s="18">
        <f>C47/$C$15</f>
        <v/>
      </c>
    </row>
    <row r="48">
      <c r="A48" t="n">
        <v>36000</v>
      </c>
      <c r="B48" t="inlineStr">
        <is>
          <t>New York</t>
        </is>
      </c>
      <c r="C48" t="n">
        <v>1490678.5</v>
      </c>
      <c r="D48" s="18">
        <f>C48/$C$15</f>
        <v/>
      </c>
    </row>
    <row r="49">
      <c r="A49" t="n">
        <v>37000</v>
      </c>
      <c r="B49" t="inlineStr">
        <is>
          <t>North Carolina</t>
        </is>
      </c>
      <c r="C49" t="n">
        <v>511539.9</v>
      </c>
      <c r="D49" s="18">
        <f>C49/$C$15</f>
        <v/>
      </c>
    </row>
    <row r="50">
      <c r="A50" t="n">
        <v>38000</v>
      </c>
      <c r="B50" t="inlineStr">
        <is>
          <t>North Dakota</t>
        </is>
      </c>
      <c r="C50" t="n">
        <v>53930.2</v>
      </c>
      <c r="D50" s="18">
        <f>C50/$C$15</f>
        <v/>
      </c>
    </row>
    <row r="51">
      <c r="A51" t="n">
        <v>39000</v>
      </c>
      <c r="B51" t="inlineStr">
        <is>
          <t>Ohio</t>
        </is>
      </c>
      <c r="C51" t="n">
        <v>615474.4</v>
      </c>
      <c r="D51" s="18">
        <f>C51/$C$15</f>
        <v/>
      </c>
    </row>
    <row r="52">
      <c r="A52" t="n">
        <v>40000</v>
      </c>
      <c r="B52" t="inlineStr">
        <is>
          <t>Oklahoma</t>
        </is>
      </c>
      <c r="C52" t="n">
        <v>197900.4</v>
      </c>
      <c r="D52" s="18">
        <f>C52/$C$15</f>
        <v/>
      </c>
    </row>
    <row r="53">
      <c r="A53" t="n">
        <v>41000</v>
      </c>
      <c r="B53" t="inlineStr">
        <is>
          <t>Oregon</t>
        </is>
      </c>
      <c r="C53" t="n">
        <v>225336.8</v>
      </c>
      <c r="D53" s="18">
        <f>C53/$C$15</f>
        <v/>
      </c>
    </row>
    <row r="54">
      <c r="A54" t="n">
        <v>42000</v>
      </c>
      <c r="B54" t="inlineStr">
        <is>
          <t>Pennsylvania</t>
        </is>
      </c>
      <c r="C54" t="n">
        <v>726165.9</v>
      </c>
      <c r="D54" s="18">
        <f>C54/$C$15</f>
        <v/>
      </c>
    </row>
    <row r="55">
      <c r="A55" t="n">
        <v>44000</v>
      </c>
      <c r="B55" t="inlineStr">
        <is>
          <t>Rhode Island</t>
        </is>
      </c>
      <c r="C55" t="n">
        <v>53668</v>
      </c>
      <c r="D55" s="18">
        <f>C55/$C$15</f>
        <v/>
      </c>
    </row>
    <row r="56">
      <c r="A56" t="n">
        <v>45000</v>
      </c>
      <c r="B56" t="inlineStr">
        <is>
          <t>South Carolina</t>
        </is>
      </c>
      <c r="C56" t="n">
        <v>214933.7</v>
      </c>
      <c r="D56" s="18">
        <f>C56/$C$15</f>
        <v/>
      </c>
    </row>
    <row r="57">
      <c r="A57" t="n">
        <v>46000</v>
      </c>
      <c r="B57" t="inlineStr">
        <is>
          <t>South Dakota</t>
        </is>
      </c>
      <c r="C57" t="n">
        <v>47559.7</v>
      </c>
      <c r="D57" s="18">
        <f>C57/$C$15</f>
        <v/>
      </c>
    </row>
    <row r="58">
      <c r="A58" t="n">
        <v>47000</v>
      </c>
      <c r="B58" t="inlineStr">
        <is>
          <t>Tennessee</t>
        </is>
      </c>
      <c r="C58" t="n">
        <v>328406.3</v>
      </c>
      <c r="D58" s="18">
        <f>C58/$C$15</f>
        <v/>
      </c>
    </row>
    <row r="59">
      <c r="A59" t="n">
        <v>48000</v>
      </c>
      <c r="B59" t="inlineStr">
        <is>
          <t>Texas</t>
        </is>
      </c>
      <c r="C59" t="n">
        <v>1764357.2</v>
      </c>
      <c r="D59" s="18">
        <f>C59/$C$15</f>
        <v/>
      </c>
    </row>
    <row r="60">
      <c r="A60" t="n">
        <v>49000</v>
      </c>
      <c r="B60" t="inlineStr">
        <is>
          <t>Utah</t>
        </is>
      </c>
      <c r="C60" t="n">
        <v>168792.7</v>
      </c>
      <c r="D60" s="18">
        <f>C60/$C$15</f>
        <v/>
      </c>
    </row>
    <row r="61">
      <c r="A61" t="n">
        <v>50000</v>
      </c>
      <c r="B61" t="inlineStr">
        <is>
          <t>Vermont</t>
        </is>
      </c>
      <c r="C61" t="n">
        <v>29806.2</v>
      </c>
      <c r="D61" s="18">
        <f>C61/$C$15</f>
        <v/>
      </c>
    </row>
    <row r="62">
      <c r="A62" t="n">
        <v>51000</v>
      </c>
      <c r="B62" t="inlineStr">
        <is>
          <t>Virginia</t>
        </is>
      </c>
      <c r="C62" t="n">
        <v>489168.4</v>
      </c>
      <c r="D62" s="18">
        <f>C62/$C$15</f>
        <v/>
      </c>
    </row>
    <row r="63">
      <c r="A63" t="n">
        <v>53000</v>
      </c>
      <c r="B63" t="inlineStr">
        <is>
          <t>Washington</t>
        </is>
      </c>
      <c r="C63" t="n">
        <v>548686.7</v>
      </c>
      <c r="D63" s="18">
        <f>C63/$C$15</f>
        <v/>
      </c>
    </row>
    <row r="64">
      <c r="A64" t="n">
        <v>54000</v>
      </c>
      <c r="B64" t="inlineStr">
        <is>
          <t>West Virginia</t>
        </is>
      </c>
      <c r="C64" t="n">
        <v>72340.39999999999</v>
      </c>
      <c r="D64" s="18">
        <f>C64/$C$15</f>
        <v/>
      </c>
    </row>
    <row r="65">
      <c r="A65" t="n">
        <v>55000</v>
      </c>
      <c r="B65" t="inlineStr">
        <is>
          <t>Wisconsin</t>
        </is>
      </c>
      <c r="C65" t="n">
        <v>308044.7</v>
      </c>
      <c r="D65" s="18">
        <f>C65/$C$15</f>
        <v/>
      </c>
    </row>
    <row r="66">
      <c r="A66" t="n">
        <v>56000</v>
      </c>
      <c r="B66" t="inlineStr">
        <is>
          <t>Wyoming</t>
        </is>
      </c>
      <c r="C66" t="n">
        <v>39214</v>
      </c>
      <c r="D66" s="18">
        <f>C66/$C$15</f>
        <v/>
      </c>
    </row>
    <row r="67">
      <c r="A67" t="n">
        <v>91000</v>
      </c>
      <c r="B67" t="inlineStr">
        <is>
          <t>New England</t>
        </is>
      </c>
      <c r="C67" t="n">
        <v>990777.5</v>
      </c>
      <c r="D67" s="18">
        <f>C67/$C$15</f>
        <v/>
      </c>
    </row>
    <row r="68">
      <c r="A68" t="n">
        <v>92000</v>
      </c>
      <c r="B68" t="inlineStr">
        <is>
          <t>Mideast</t>
        </is>
      </c>
      <c r="C68" t="n">
        <v>3336480.6</v>
      </c>
      <c r="D68" s="18">
        <f>C68/$C$15</f>
        <v/>
      </c>
    </row>
    <row r="69">
      <c r="A69" t="n">
        <v>93000</v>
      </c>
      <c r="B69" t="inlineStr">
        <is>
          <t>Great Lakes</t>
        </is>
      </c>
      <c r="C69" t="n">
        <v>2505871.8</v>
      </c>
      <c r="D69" s="18">
        <f>C69/$C$15</f>
        <v/>
      </c>
    </row>
    <row r="70">
      <c r="A70" t="n">
        <v>94000</v>
      </c>
      <c r="B70" t="inlineStr">
        <is>
          <t>Plains</t>
        </is>
      </c>
      <c r="C70" t="n">
        <v>1181310.4</v>
      </c>
      <c r="D70" s="18">
        <f>C70/$C$15</f>
        <v/>
      </c>
    </row>
    <row r="71">
      <c r="A71" t="n">
        <v>95000</v>
      </c>
      <c r="B71" t="inlineStr">
        <is>
          <t>Southeast</t>
        </is>
      </c>
      <c r="C71" t="n">
        <v>3981051.8</v>
      </c>
      <c r="D71" s="18">
        <f>C71/$C$15</f>
        <v/>
      </c>
    </row>
    <row r="72">
      <c r="A72" t="n">
        <v>96000</v>
      </c>
      <c r="B72" t="inlineStr">
        <is>
          <t>Southwest</t>
        </is>
      </c>
      <c r="C72" t="n">
        <v>2386060.9</v>
      </c>
      <c r="D72" s="18">
        <f>C72/$C$15</f>
        <v/>
      </c>
    </row>
    <row r="73">
      <c r="A73" t="n">
        <v>97000</v>
      </c>
      <c r="B73" t="inlineStr">
        <is>
          <t>Rocky Mountain</t>
        </is>
      </c>
      <c r="C73" t="n">
        <v>687941.6</v>
      </c>
      <c r="D73" s="18">
        <f>C73/$C$15</f>
        <v/>
      </c>
    </row>
    <row r="74">
      <c r="A74" t="n">
        <v>98000</v>
      </c>
      <c r="B74" t="inlineStr">
        <is>
          <t>Far West</t>
        </is>
      </c>
      <c r="C74" t="n">
        <v>3864650.3</v>
      </c>
      <c r="D74" s="18">
        <f>C74/$C$15</f>
        <v/>
      </c>
    </row>
    <row r="75">
      <c r="A75" t="inlineStr">
        <is>
          <t>Legend / Footnotes:</t>
        </is>
      </c>
      <c r="D75" s="18" t="n"/>
    </row>
    <row r="76">
      <c r="A76" t="inlineStr">
        <is>
          <t>Real GDP is in millions of chained 2012 dollars. Calculations are performed on unrounded data. Chained (2012) dollar series are calculated as the product of the chain-type quantity index and the 2012 current-dollar value of the corresponding series, divided by 100. Because the formula for the chain-type quantity indexes uses weights of more than one period, the corresponding chained-dollar estimates are usually not additive. The difference between the United States and sum-of-states reflects federal military and civilian activity located overseas, as well as the differences in source data used to estimate GDP by industry and the expenditures measure of real GDP.</t>
        </is>
      </c>
      <c r="D76" s="18" t="n"/>
    </row>
    <row r="77">
      <c r="A77" t="inlineStr">
        <is>
          <t>Last updated: October 2, 2020-- revised statistics for 1997-2019.</t>
        </is>
      </c>
      <c r="D77" s="18" t="n"/>
    </row>
  </sheetData>
  <hyperlinks>
    <hyperlink xmlns:r="http://schemas.openxmlformats.org/officeDocument/2006/relationships" ref="A8" location="reqid=70&amp;step=1&amp;isuri=1 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AE7" sqref="AE7"/>
    </sheetView>
  </sheetViews>
  <sheetFormatPr baseColWidth="10" defaultColWidth="8.83203125" defaultRowHeight="15"/>
  <cols>
    <col width="19.83203125" customWidth="1" style="15" min="1" max="1"/>
    <col width="9.1640625" customWidth="1" style="15" min="2" max="2"/>
  </cols>
  <sheetData>
    <row r="1">
      <c r="A1" s="2" t="inlineStr">
        <is>
          <t>metric tons/yr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DAC Potential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>
        <f>TREND(Data!$B$83:$C$83,Data!$B$82:$C$82,AD$1)</f>
        <v/>
      </c>
      <c r="AE2">
        <f>TREND(Data!$B$83:$C$83,Data!$B$82:$C$82,AE$1)*'State Downscale'!B2</f>
        <v/>
      </c>
      <c r="AF2">
        <f>TREND(Data!$B$83:$C$83,Data!$B$82:$C$82,AF$1)*'State Downscale'!B2</f>
        <v/>
      </c>
      <c r="AG2">
        <f>TREND(Data!$B$83:$C$83,Data!$B$82:$C$82,AG$1)*'State Downscale'!B2</f>
        <v/>
      </c>
      <c r="AH2">
        <f>TREND(Data!$B$83:$C$83,Data!$B$82:$C$82,AH$1)*'State Downscale'!B2</f>
        <v/>
      </c>
      <c r="AI2">
        <f>TREND(Data!$B$83:$C$83,Data!$B$82:$C$82,AI$1)*'State Downscale'!B2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11"/>
  <sheetViews>
    <sheetView workbookViewId="0">
      <selection activeCell="A1" sqref="A1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BTU/metric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electricity</t>
        </is>
      </c>
      <c r="B2" s="14">
        <f>Data!B16*Data!B92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  <row r="3">
      <c r="A3" t="inlineStr">
        <is>
          <t>coal</t>
        </is>
      </c>
      <c r="B3" t="n">
        <v>0</v>
      </c>
      <c r="C3" s="14">
        <f>$B3</f>
        <v/>
      </c>
      <c r="D3" s="14">
        <f>$B3</f>
        <v/>
      </c>
      <c r="E3" s="14">
        <f>$B3</f>
        <v/>
      </c>
      <c r="F3" s="14">
        <f>$B3</f>
        <v/>
      </c>
      <c r="G3" s="14">
        <f>$B3</f>
        <v/>
      </c>
      <c r="H3" s="14">
        <f>$B3</f>
        <v/>
      </c>
      <c r="I3" s="14">
        <f>$B3</f>
        <v/>
      </c>
      <c r="J3" s="14">
        <f>$B3</f>
        <v/>
      </c>
      <c r="K3" s="14">
        <f>$B3</f>
        <v/>
      </c>
      <c r="L3" s="14">
        <f>$B3</f>
        <v/>
      </c>
      <c r="M3" s="14">
        <f>$B3</f>
        <v/>
      </c>
      <c r="N3" s="14">
        <f>$B3</f>
        <v/>
      </c>
      <c r="O3" s="14">
        <f>$B3</f>
        <v/>
      </c>
      <c r="P3" s="14">
        <f>$B3</f>
        <v/>
      </c>
      <c r="Q3" s="14">
        <f>$B3</f>
        <v/>
      </c>
      <c r="R3" s="14">
        <f>$B3</f>
        <v/>
      </c>
      <c r="S3" s="14">
        <f>$B3</f>
        <v/>
      </c>
      <c r="T3" s="14">
        <f>$B3</f>
        <v/>
      </c>
      <c r="U3" s="14">
        <f>$B3</f>
        <v/>
      </c>
      <c r="V3" s="14">
        <f>$B3</f>
        <v/>
      </c>
      <c r="W3" s="14">
        <f>$B3</f>
        <v/>
      </c>
      <c r="X3" s="14">
        <f>$B3</f>
        <v/>
      </c>
      <c r="Y3" s="14">
        <f>$B3</f>
        <v/>
      </c>
      <c r="Z3" s="14">
        <f>$B3</f>
        <v/>
      </c>
      <c r="AA3" s="14">
        <f>$B3</f>
        <v/>
      </c>
      <c r="AB3" s="14">
        <f>$B3</f>
        <v/>
      </c>
      <c r="AC3" s="14">
        <f>$B3</f>
        <v/>
      </c>
      <c r="AD3" s="14">
        <f>$B3</f>
        <v/>
      </c>
      <c r="AE3" s="14">
        <f>$B3</f>
        <v/>
      </c>
      <c r="AF3" s="14">
        <f>$B3</f>
        <v/>
      </c>
      <c r="AG3" s="14">
        <f>$B3</f>
        <v/>
      </c>
      <c r="AH3" s="14">
        <f>$B3</f>
        <v/>
      </c>
      <c r="AI3" s="14">
        <f>$B3</f>
        <v/>
      </c>
    </row>
    <row r="4">
      <c r="A4" t="inlineStr">
        <is>
          <t>natural gas</t>
        </is>
      </c>
      <c r="B4" s="14">
        <f>Data!B22*Data!B92</f>
        <v/>
      </c>
      <c r="C4" s="14">
        <f>$B4</f>
        <v/>
      </c>
      <c r="D4" s="14">
        <f>$B4</f>
        <v/>
      </c>
      <c r="E4" s="14">
        <f>$B4</f>
        <v/>
      </c>
      <c r="F4" s="14">
        <f>$B4</f>
        <v/>
      </c>
      <c r="G4" s="14">
        <f>$B4</f>
        <v/>
      </c>
      <c r="H4" s="14">
        <f>$B4</f>
        <v/>
      </c>
      <c r="I4" s="14">
        <f>$B4</f>
        <v/>
      </c>
      <c r="J4" s="14">
        <f>$B4</f>
        <v/>
      </c>
      <c r="K4" s="14">
        <f>$B4</f>
        <v/>
      </c>
      <c r="L4" s="14">
        <f>$B4</f>
        <v/>
      </c>
      <c r="M4" s="14">
        <f>$B4</f>
        <v/>
      </c>
      <c r="N4" s="14">
        <f>$B4</f>
        <v/>
      </c>
      <c r="O4" s="14">
        <f>$B4</f>
        <v/>
      </c>
      <c r="P4" s="14">
        <f>$B4</f>
        <v/>
      </c>
      <c r="Q4" s="14">
        <f>$B4</f>
        <v/>
      </c>
      <c r="R4" s="14">
        <f>$B4</f>
        <v/>
      </c>
      <c r="S4" s="14">
        <f>$B4</f>
        <v/>
      </c>
      <c r="T4" s="14">
        <f>$B4</f>
        <v/>
      </c>
      <c r="U4" s="14">
        <f>$B4</f>
        <v/>
      </c>
      <c r="V4" s="14">
        <f>$B4</f>
        <v/>
      </c>
      <c r="W4" s="14">
        <f>$B4</f>
        <v/>
      </c>
      <c r="X4" s="14">
        <f>$B4</f>
        <v/>
      </c>
      <c r="Y4" s="14">
        <f>$B4</f>
        <v/>
      </c>
      <c r="Z4" s="14">
        <f>$B4</f>
        <v/>
      </c>
      <c r="AA4" s="14">
        <f>$B4</f>
        <v/>
      </c>
      <c r="AB4" s="14">
        <f>$B4</f>
        <v/>
      </c>
      <c r="AC4" s="14">
        <f>$B4</f>
        <v/>
      </c>
      <c r="AD4" s="14">
        <f>$B4</f>
        <v/>
      </c>
      <c r="AE4" s="14">
        <f>$B4</f>
        <v/>
      </c>
      <c r="AF4" s="14">
        <f>$B4</f>
        <v/>
      </c>
      <c r="AG4" s="14">
        <f>$B4</f>
        <v/>
      </c>
      <c r="AH4" s="14">
        <f>$B4</f>
        <v/>
      </c>
      <c r="AI4" s="14">
        <f>$B4</f>
        <v/>
      </c>
    </row>
    <row r="5">
      <c r="A5" t="inlineStr">
        <is>
          <t>biomass</t>
        </is>
      </c>
      <c r="B5" t="n">
        <v>0</v>
      </c>
      <c r="C5" s="14">
        <f>$B5</f>
        <v/>
      </c>
      <c r="D5" s="14">
        <f>$B5</f>
        <v/>
      </c>
      <c r="E5" s="14">
        <f>$B5</f>
        <v/>
      </c>
      <c r="F5" s="14">
        <f>$B5</f>
        <v/>
      </c>
      <c r="G5" s="14">
        <f>$B5</f>
        <v/>
      </c>
      <c r="H5" s="14">
        <f>$B5</f>
        <v/>
      </c>
      <c r="I5" s="14">
        <f>$B5</f>
        <v/>
      </c>
      <c r="J5" s="14">
        <f>$B5</f>
        <v/>
      </c>
      <c r="K5" s="14">
        <f>$B5</f>
        <v/>
      </c>
      <c r="L5" s="14">
        <f>$B5</f>
        <v/>
      </c>
      <c r="M5" s="14">
        <f>$B5</f>
        <v/>
      </c>
      <c r="N5" s="14">
        <f>$B5</f>
        <v/>
      </c>
      <c r="O5" s="14">
        <f>$B5</f>
        <v/>
      </c>
      <c r="P5" s="14">
        <f>$B5</f>
        <v/>
      </c>
      <c r="Q5" s="14">
        <f>$B5</f>
        <v/>
      </c>
      <c r="R5" s="14">
        <f>$B5</f>
        <v/>
      </c>
      <c r="S5" s="14">
        <f>$B5</f>
        <v/>
      </c>
      <c r="T5" s="14">
        <f>$B5</f>
        <v/>
      </c>
      <c r="U5" s="14">
        <f>$B5</f>
        <v/>
      </c>
      <c r="V5" s="14">
        <f>$B5</f>
        <v/>
      </c>
      <c r="W5" s="14">
        <f>$B5</f>
        <v/>
      </c>
      <c r="X5" s="14">
        <f>$B5</f>
        <v/>
      </c>
      <c r="Y5" s="14">
        <f>$B5</f>
        <v/>
      </c>
      <c r="Z5" s="14">
        <f>$B5</f>
        <v/>
      </c>
      <c r="AA5" s="14">
        <f>$B5</f>
        <v/>
      </c>
      <c r="AB5" s="14">
        <f>$B5</f>
        <v/>
      </c>
      <c r="AC5" s="14">
        <f>$B5</f>
        <v/>
      </c>
      <c r="AD5" s="14">
        <f>$B5</f>
        <v/>
      </c>
      <c r="AE5" s="14">
        <f>$B5</f>
        <v/>
      </c>
      <c r="AF5" s="14">
        <f>$B5</f>
        <v/>
      </c>
      <c r="AG5" s="14">
        <f>$B5</f>
        <v/>
      </c>
      <c r="AH5" s="14">
        <f>$B5</f>
        <v/>
      </c>
      <c r="AI5" s="14">
        <f>$B5</f>
        <v/>
      </c>
    </row>
    <row r="6">
      <c r="A6" t="inlineStr">
        <is>
          <t>petroleum diesel</t>
        </is>
      </c>
      <c r="B6" t="n">
        <v>0</v>
      </c>
      <c r="C6" s="14">
        <f>$B6</f>
        <v/>
      </c>
      <c r="D6" s="14">
        <f>$B6</f>
        <v/>
      </c>
      <c r="E6" s="14">
        <f>$B6</f>
        <v/>
      </c>
      <c r="F6" s="14">
        <f>$B6</f>
        <v/>
      </c>
      <c r="G6" s="14">
        <f>$B6</f>
        <v/>
      </c>
      <c r="H6" s="14">
        <f>$B6</f>
        <v/>
      </c>
      <c r="I6" s="14">
        <f>$B6</f>
        <v/>
      </c>
      <c r="J6" s="14">
        <f>$B6</f>
        <v/>
      </c>
      <c r="K6" s="14">
        <f>$B6</f>
        <v/>
      </c>
      <c r="L6" s="14">
        <f>$B6</f>
        <v/>
      </c>
      <c r="M6" s="14">
        <f>$B6</f>
        <v/>
      </c>
      <c r="N6" s="14">
        <f>$B6</f>
        <v/>
      </c>
      <c r="O6" s="14">
        <f>$B6</f>
        <v/>
      </c>
      <c r="P6" s="14">
        <f>$B6</f>
        <v/>
      </c>
      <c r="Q6" s="14">
        <f>$B6</f>
        <v/>
      </c>
      <c r="R6" s="14">
        <f>$B6</f>
        <v/>
      </c>
      <c r="S6" s="14">
        <f>$B6</f>
        <v/>
      </c>
      <c r="T6" s="14">
        <f>$B6</f>
        <v/>
      </c>
      <c r="U6" s="14">
        <f>$B6</f>
        <v/>
      </c>
      <c r="V6" s="14">
        <f>$B6</f>
        <v/>
      </c>
      <c r="W6" s="14">
        <f>$B6</f>
        <v/>
      </c>
      <c r="X6" s="14">
        <f>$B6</f>
        <v/>
      </c>
      <c r="Y6" s="14">
        <f>$B6</f>
        <v/>
      </c>
      <c r="Z6" s="14">
        <f>$B6</f>
        <v/>
      </c>
      <c r="AA6" s="14">
        <f>$B6</f>
        <v/>
      </c>
      <c r="AB6" s="14">
        <f>$B6</f>
        <v/>
      </c>
      <c r="AC6" s="14">
        <f>$B6</f>
        <v/>
      </c>
      <c r="AD6" s="14">
        <f>$B6</f>
        <v/>
      </c>
      <c r="AE6" s="14">
        <f>$B6</f>
        <v/>
      </c>
      <c r="AF6" s="14">
        <f>$B6</f>
        <v/>
      </c>
      <c r="AG6" s="14">
        <f>$B6</f>
        <v/>
      </c>
      <c r="AH6" s="14">
        <f>$B6</f>
        <v/>
      </c>
      <c r="AI6" s="14">
        <f>$B6</f>
        <v/>
      </c>
    </row>
    <row r="7">
      <c r="A7" t="inlineStr">
        <is>
          <t>heat</t>
        </is>
      </c>
      <c r="B7" t="n">
        <v>0</v>
      </c>
      <c r="C7" s="14">
        <f>$B7</f>
        <v/>
      </c>
      <c r="D7" s="14">
        <f>$B7</f>
        <v/>
      </c>
      <c r="E7" s="14">
        <f>$B7</f>
        <v/>
      </c>
      <c r="F7" s="14">
        <f>$B7</f>
        <v/>
      </c>
      <c r="G7" s="14">
        <f>$B7</f>
        <v/>
      </c>
      <c r="H7" s="14">
        <f>$B7</f>
        <v/>
      </c>
      <c r="I7" s="14">
        <f>$B7</f>
        <v/>
      </c>
      <c r="J7" s="14">
        <f>$B7</f>
        <v/>
      </c>
      <c r="K7" s="14">
        <f>$B7</f>
        <v/>
      </c>
      <c r="L7" s="14">
        <f>$B7</f>
        <v/>
      </c>
      <c r="M7" s="14">
        <f>$B7</f>
        <v/>
      </c>
      <c r="N7" s="14">
        <f>$B7</f>
        <v/>
      </c>
      <c r="O7" s="14">
        <f>$B7</f>
        <v/>
      </c>
      <c r="P7" s="14">
        <f>$B7</f>
        <v/>
      </c>
      <c r="Q7" s="14">
        <f>$B7</f>
        <v/>
      </c>
      <c r="R7" s="14">
        <f>$B7</f>
        <v/>
      </c>
      <c r="S7" s="14">
        <f>$B7</f>
        <v/>
      </c>
      <c r="T7" s="14">
        <f>$B7</f>
        <v/>
      </c>
      <c r="U7" s="14">
        <f>$B7</f>
        <v/>
      </c>
      <c r="V7" s="14">
        <f>$B7</f>
        <v/>
      </c>
      <c r="W7" s="14">
        <f>$B7</f>
        <v/>
      </c>
      <c r="X7" s="14">
        <f>$B7</f>
        <v/>
      </c>
      <c r="Y7" s="14">
        <f>$B7</f>
        <v/>
      </c>
      <c r="Z7" s="14">
        <f>$B7</f>
        <v/>
      </c>
      <c r="AA7" s="14">
        <f>$B7</f>
        <v/>
      </c>
      <c r="AB7" s="14">
        <f>$B7</f>
        <v/>
      </c>
      <c r="AC7" s="14">
        <f>$B7</f>
        <v/>
      </c>
      <c r="AD7" s="14">
        <f>$B7</f>
        <v/>
      </c>
      <c r="AE7" s="14">
        <f>$B7</f>
        <v/>
      </c>
      <c r="AF7" s="14">
        <f>$B7</f>
        <v/>
      </c>
      <c r="AG7" s="14">
        <f>$B7</f>
        <v/>
      </c>
      <c r="AH7" s="14">
        <f>$B7</f>
        <v/>
      </c>
      <c r="AI7" s="14">
        <f>$B7</f>
        <v/>
      </c>
    </row>
    <row r="8">
      <c r="A8" t="inlineStr">
        <is>
          <t>crude oil</t>
        </is>
      </c>
      <c r="B8" t="n">
        <v>0</v>
      </c>
      <c r="C8" s="14">
        <f>$B8</f>
        <v/>
      </c>
      <c r="D8" s="14">
        <f>$B8</f>
        <v/>
      </c>
      <c r="E8" s="14">
        <f>$B8</f>
        <v/>
      </c>
      <c r="F8" s="14">
        <f>$B8</f>
        <v/>
      </c>
      <c r="G8" s="14">
        <f>$B8</f>
        <v/>
      </c>
      <c r="H8" s="14">
        <f>$B8</f>
        <v/>
      </c>
      <c r="I8" s="14">
        <f>$B8</f>
        <v/>
      </c>
      <c r="J8" s="14">
        <f>$B8</f>
        <v/>
      </c>
      <c r="K8" s="14">
        <f>$B8</f>
        <v/>
      </c>
      <c r="L8" s="14">
        <f>$B8</f>
        <v/>
      </c>
      <c r="M8" s="14">
        <f>$B8</f>
        <v/>
      </c>
      <c r="N8" s="14">
        <f>$B8</f>
        <v/>
      </c>
      <c r="O8" s="14">
        <f>$B8</f>
        <v/>
      </c>
      <c r="P8" s="14">
        <f>$B8</f>
        <v/>
      </c>
      <c r="Q8" s="14">
        <f>$B8</f>
        <v/>
      </c>
      <c r="R8" s="14">
        <f>$B8</f>
        <v/>
      </c>
      <c r="S8" s="14">
        <f>$B8</f>
        <v/>
      </c>
      <c r="T8" s="14">
        <f>$B8</f>
        <v/>
      </c>
      <c r="U8" s="14">
        <f>$B8</f>
        <v/>
      </c>
      <c r="V8" s="14">
        <f>$B8</f>
        <v/>
      </c>
      <c r="W8" s="14">
        <f>$B8</f>
        <v/>
      </c>
      <c r="X8" s="14">
        <f>$B8</f>
        <v/>
      </c>
      <c r="Y8" s="14">
        <f>$B8</f>
        <v/>
      </c>
      <c r="Z8" s="14">
        <f>$B8</f>
        <v/>
      </c>
      <c r="AA8" s="14">
        <f>$B8</f>
        <v/>
      </c>
      <c r="AB8" s="14">
        <f>$B8</f>
        <v/>
      </c>
      <c r="AC8" s="14">
        <f>$B8</f>
        <v/>
      </c>
      <c r="AD8" s="14">
        <f>$B8</f>
        <v/>
      </c>
      <c r="AE8" s="14">
        <f>$B8</f>
        <v/>
      </c>
      <c r="AF8" s="14">
        <f>$B8</f>
        <v/>
      </c>
      <c r="AG8" s="14">
        <f>$B8</f>
        <v/>
      </c>
      <c r="AH8" s="14">
        <f>$B8</f>
        <v/>
      </c>
      <c r="AI8" s="14">
        <f>$B8</f>
        <v/>
      </c>
    </row>
    <row r="9">
      <c r="A9" t="inlineStr">
        <is>
          <t>heavy or residual fuel oil</t>
        </is>
      </c>
      <c r="B9" t="n">
        <v>0</v>
      </c>
      <c r="C9" s="14">
        <f>$B9</f>
        <v/>
      </c>
      <c r="D9" s="14">
        <f>$B9</f>
        <v/>
      </c>
      <c r="E9" s="14">
        <f>$B9</f>
        <v/>
      </c>
      <c r="F9" s="14">
        <f>$B9</f>
        <v/>
      </c>
      <c r="G9" s="14">
        <f>$B9</f>
        <v/>
      </c>
      <c r="H9" s="14">
        <f>$B9</f>
        <v/>
      </c>
      <c r="I9" s="14">
        <f>$B9</f>
        <v/>
      </c>
      <c r="J9" s="14">
        <f>$B9</f>
        <v/>
      </c>
      <c r="K9" s="14">
        <f>$B9</f>
        <v/>
      </c>
      <c r="L9" s="14">
        <f>$B9</f>
        <v/>
      </c>
      <c r="M9" s="14">
        <f>$B9</f>
        <v/>
      </c>
      <c r="N9" s="14">
        <f>$B9</f>
        <v/>
      </c>
      <c r="O9" s="14">
        <f>$B9</f>
        <v/>
      </c>
      <c r="P9" s="14">
        <f>$B9</f>
        <v/>
      </c>
      <c r="Q9" s="14">
        <f>$B9</f>
        <v/>
      </c>
      <c r="R9" s="14">
        <f>$B9</f>
        <v/>
      </c>
      <c r="S9" s="14">
        <f>$B9</f>
        <v/>
      </c>
      <c r="T9" s="14">
        <f>$B9</f>
        <v/>
      </c>
      <c r="U9" s="14">
        <f>$B9</f>
        <v/>
      </c>
      <c r="V9" s="14">
        <f>$B9</f>
        <v/>
      </c>
      <c r="W9" s="14">
        <f>$B9</f>
        <v/>
      </c>
      <c r="X9" s="14">
        <f>$B9</f>
        <v/>
      </c>
      <c r="Y9" s="14">
        <f>$B9</f>
        <v/>
      </c>
      <c r="Z9" s="14">
        <f>$B9</f>
        <v/>
      </c>
      <c r="AA9" s="14">
        <f>$B9</f>
        <v/>
      </c>
      <c r="AB9" s="14">
        <f>$B9</f>
        <v/>
      </c>
      <c r="AC9" s="14">
        <f>$B9</f>
        <v/>
      </c>
      <c r="AD9" s="14">
        <f>$B9</f>
        <v/>
      </c>
      <c r="AE9" s="14">
        <f>$B9</f>
        <v/>
      </c>
      <c r="AF9" s="14">
        <f>$B9</f>
        <v/>
      </c>
      <c r="AG9" s="14">
        <f>$B9</f>
        <v/>
      </c>
      <c r="AH9" s="14">
        <f>$B9</f>
        <v/>
      </c>
      <c r="AI9" s="14">
        <f>$B9</f>
        <v/>
      </c>
    </row>
    <row r="10">
      <c r="A10" t="inlineStr">
        <is>
          <t>LPG propane or butane</t>
        </is>
      </c>
      <c r="B10" t="n">
        <v>0</v>
      </c>
      <c r="C10" s="14">
        <f>$B10</f>
        <v/>
      </c>
      <c r="D10" s="14">
        <f>$B10</f>
        <v/>
      </c>
      <c r="E10" s="14">
        <f>$B10</f>
        <v/>
      </c>
      <c r="F10" s="14">
        <f>$B10</f>
        <v/>
      </c>
      <c r="G10" s="14">
        <f>$B10</f>
        <v/>
      </c>
      <c r="H10" s="14">
        <f>$B10</f>
        <v/>
      </c>
      <c r="I10" s="14">
        <f>$B10</f>
        <v/>
      </c>
      <c r="J10" s="14">
        <f>$B10</f>
        <v/>
      </c>
      <c r="K10" s="14">
        <f>$B10</f>
        <v/>
      </c>
      <c r="L10" s="14">
        <f>$B10</f>
        <v/>
      </c>
      <c r="M10" s="14">
        <f>$B10</f>
        <v/>
      </c>
      <c r="N10" s="14">
        <f>$B10</f>
        <v/>
      </c>
      <c r="O10" s="14">
        <f>$B10</f>
        <v/>
      </c>
      <c r="P10" s="14">
        <f>$B10</f>
        <v/>
      </c>
      <c r="Q10" s="14">
        <f>$B10</f>
        <v/>
      </c>
      <c r="R10" s="14">
        <f>$B10</f>
        <v/>
      </c>
      <c r="S10" s="14">
        <f>$B10</f>
        <v/>
      </c>
      <c r="T10" s="14">
        <f>$B10</f>
        <v/>
      </c>
      <c r="U10" s="14">
        <f>$B10</f>
        <v/>
      </c>
      <c r="V10" s="14">
        <f>$B10</f>
        <v/>
      </c>
      <c r="W10" s="14">
        <f>$B10</f>
        <v/>
      </c>
      <c r="X10" s="14">
        <f>$B10</f>
        <v/>
      </c>
      <c r="Y10" s="14">
        <f>$B10</f>
        <v/>
      </c>
      <c r="Z10" s="14">
        <f>$B10</f>
        <v/>
      </c>
      <c r="AA10" s="14">
        <f>$B10</f>
        <v/>
      </c>
      <c r="AB10" s="14">
        <f>$B10</f>
        <v/>
      </c>
      <c r="AC10" s="14">
        <f>$B10</f>
        <v/>
      </c>
      <c r="AD10" s="14">
        <f>$B10</f>
        <v/>
      </c>
      <c r="AE10" s="14">
        <f>$B10</f>
        <v/>
      </c>
      <c r="AF10" s="14">
        <f>$B10</f>
        <v/>
      </c>
      <c r="AG10" s="14">
        <f>$B10</f>
        <v/>
      </c>
      <c r="AH10" s="14">
        <f>$B10</f>
        <v/>
      </c>
      <c r="AI10" s="14">
        <f>$B10</f>
        <v/>
      </c>
    </row>
    <row r="11">
      <c r="A11" t="inlineStr">
        <is>
          <t>hydrogen</t>
        </is>
      </c>
      <c r="B11" t="n">
        <v>0</v>
      </c>
      <c r="C11" s="14">
        <f>$B11</f>
        <v/>
      </c>
      <c r="D11" s="14">
        <f>$B11</f>
        <v/>
      </c>
      <c r="E11" s="14">
        <f>$B11</f>
        <v/>
      </c>
      <c r="F11" s="14">
        <f>$B11</f>
        <v/>
      </c>
      <c r="G11" s="14">
        <f>$B11</f>
        <v/>
      </c>
      <c r="H11" s="14">
        <f>$B11</f>
        <v/>
      </c>
      <c r="I11" s="14">
        <f>$B11</f>
        <v/>
      </c>
      <c r="J11" s="14">
        <f>$B11</f>
        <v/>
      </c>
      <c r="K11" s="14">
        <f>$B11</f>
        <v/>
      </c>
      <c r="L11" s="14">
        <f>$B11</f>
        <v/>
      </c>
      <c r="M11" s="14">
        <f>$B11</f>
        <v/>
      </c>
      <c r="N11" s="14">
        <f>$B11</f>
        <v/>
      </c>
      <c r="O11" s="14">
        <f>$B11</f>
        <v/>
      </c>
      <c r="P11" s="14">
        <f>$B11</f>
        <v/>
      </c>
      <c r="Q11" s="14">
        <f>$B11</f>
        <v/>
      </c>
      <c r="R11" s="14">
        <f>$B11</f>
        <v/>
      </c>
      <c r="S11" s="14">
        <f>$B11</f>
        <v/>
      </c>
      <c r="T11" s="14">
        <f>$B11</f>
        <v/>
      </c>
      <c r="U11" s="14">
        <f>$B11</f>
        <v/>
      </c>
      <c r="V11" s="14">
        <f>$B11</f>
        <v/>
      </c>
      <c r="W11" s="14">
        <f>$B11</f>
        <v/>
      </c>
      <c r="X11" s="14">
        <f>$B11</f>
        <v/>
      </c>
      <c r="Y11" s="14">
        <f>$B11</f>
        <v/>
      </c>
      <c r="Z11" s="14">
        <f>$B11</f>
        <v/>
      </c>
      <c r="AA11" s="14">
        <f>$B11</f>
        <v/>
      </c>
      <c r="AB11" s="14">
        <f>$B11</f>
        <v/>
      </c>
      <c r="AC11" s="14">
        <f>$B11</f>
        <v/>
      </c>
      <c r="AD11" s="14">
        <f>$B11</f>
        <v/>
      </c>
      <c r="AE11" s="14">
        <f>$B11</f>
        <v/>
      </c>
      <c r="AF11" s="14">
        <f>$B11</f>
        <v/>
      </c>
      <c r="AG11" s="14">
        <f>$B11</f>
        <v/>
      </c>
      <c r="AH11" s="14">
        <f>$B11</f>
        <v/>
      </c>
      <c r="AI11" s="14">
        <f>$B11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B2" sqref="B2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$/metric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amortized CapEx</t>
        </is>
      </c>
      <c r="B2" s="14">
        <f>Data!B10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2019-12-04T00:52:30Z</dcterms:created>
  <dcterms:modified xmlns:dcterms="http://purl.org/dc/terms/" xmlns:xsi="http://www.w3.org/2001/XMLSchema-instance" xsi:type="dcterms:W3CDTF">2021-04-22T00:05:46Z</dcterms:modified>
  <cp:lastModifiedBy>Nathan Iyer</cp:lastModifiedBy>
</cp:coreProperties>
</file>