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KS/bldgs/BCEU/"/>
    </mc:Choice>
  </mc:AlternateContent>
  <xr:revisionPtr revIDLastSave="0" documentId="8_{207D903A-4784-5B40-A0DD-DA1315915C06}"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82" i="30" l="1"/>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M182" i="36" l="1"/>
  <c r="Z11" i="16" s="1"/>
  <c r="AE182" i="36"/>
  <c r="R11" i="16" s="1"/>
  <c r="W182" i="36"/>
  <c r="J11" i="16" s="1"/>
  <c r="AE156" i="36"/>
  <c r="R11" i="14" s="1"/>
  <c r="W156" i="36"/>
  <c r="J11" i="14" s="1"/>
  <c r="AQ151" i="36"/>
  <c r="AD6" i="14" s="1"/>
  <c r="AI151" i="36"/>
  <c r="V6" i="14" s="1"/>
  <c r="S151" i="36"/>
  <c r="F6" i="14" s="1"/>
  <c r="R151" i="36"/>
  <c r="E6" i="14" s="1"/>
  <c r="AN182" i="36"/>
  <c r="AA11" i="16" s="1"/>
  <c r="X182" i="36"/>
  <c r="K11" i="16" s="1"/>
  <c r="AJ151" i="36"/>
  <c r="W6" i="14" s="1"/>
  <c r="AG156" i="36"/>
  <c r="T11" i="14" s="1"/>
  <c r="AM156" i="36"/>
  <c r="Z11" i="14" s="1"/>
  <c r="AA151" i="36"/>
  <c r="N6" i="14" s="1"/>
  <c r="AG182" i="36"/>
  <c r="T11" i="16" s="1"/>
  <c r="AF182" i="36"/>
  <c r="S11" i="16" s="1"/>
  <c r="AN156" i="36"/>
  <c r="AA11" i="14" s="1"/>
  <c r="AF156" i="36"/>
  <c r="S11" i="14" s="1"/>
  <c r="X156" i="36"/>
  <c r="K11" i="14" s="1"/>
  <c r="AR151" i="36"/>
  <c r="AE6" i="14" s="1"/>
  <c r="AB151" i="36"/>
  <c r="O6" i="14" s="1"/>
  <c r="T151" i="36"/>
  <c r="G6" i="14" s="1"/>
  <c r="AS182" i="36"/>
  <c r="AF11" i="16" s="1"/>
  <c r="AK182" i="36"/>
  <c r="X11" i="16" s="1"/>
  <c r="AC182" i="36"/>
  <c r="P11" i="16" s="1"/>
  <c r="AS156" i="36"/>
  <c r="AF11" i="14" s="1"/>
  <c r="AK156" i="36"/>
  <c r="X11" i="14" s="1"/>
  <c r="AC156" i="36"/>
  <c r="P11" i="14" s="1"/>
  <c r="U156" i="36"/>
  <c r="H11" i="14" s="1"/>
  <c r="AO151" i="36"/>
  <c r="AB6" i="14" s="1"/>
  <c r="AG151" i="36"/>
  <c r="T6" i="14" s="1"/>
  <c r="Y151" i="36"/>
  <c r="L6" i="14" s="1"/>
  <c r="AB182" i="36"/>
  <c r="O11" i="16" s="1"/>
  <c r="AR156" i="36"/>
  <c r="AE11" i="14" s="1"/>
  <c r="AJ156" i="36"/>
  <c r="W11" i="14" s="1"/>
  <c r="AB156" i="36"/>
  <c r="O11" i="14" s="1"/>
  <c r="T156" i="36"/>
  <c r="G11" i="14" s="1"/>
  <c r="AN151" i="36"/>
  <c r="AA6" i="14" s="1"/>
  <c r="X151" i="36"/>
  <c r="K6" i="14" s="1"/>
  <c r="AA182" i="36"/>
  <c r="N11" i="16" s="1"/>
  <c r="AQ156" i="36"/>
  <c r="AD11" i="14" s="1"/>
  <c r="AI156" i="36"/>
  <c r="V11" i="14" s="1"/>
  <c r="AA156" i="36"/>
  <c r="N11" i="14" s="1"/>
  <c r="S156" i="36"/>
  <c r="F11" i="14" s="1"/>
  <c r="AM151" i="36"/>
  <c r="Z6" i="14" s="1"/>
  <c r="AE151" i="36"/>
  <c r="R6" i="14" s="1"/>
  <c r="W151" i="36"/>
  <c r="J6" i="14" s="1"/>
  <c r="AO182" i="36"/>
  <c r="AB11" i="16" s="1"/>
  <c r="Y182" i="36"/>
  <c r="L11" i="16" s="1"/>
  <c r="AO156" i="36"/>
  <c r="AB11" i="14" s="1"/>
  <c r="Y156" i="36"/>
  <c r="L11" i="14" s="1"/>
  <c r="AS151" i="36"/>
  <c r="AF6" i="14" s="1"/>
  <c r="AK151" i="36"/>
  <c r="X6" i="14" s="1"/>
  <c r="AC151" i="36"/>
  <c r="P6" i="14" s="1"/>
  <c r="U151" i="36"/>
  <c r="H6" i="14" s="1"/>
  <c r="AL182" i="36"/>
  <c r="Y11" i="16" s="1"/>
  <c r="AD182" i="36"/>
  <c r="Q11" i="16" s="1"/>
  <c r="V182" i="36"/>
  <c r="I11" i="16" s="1"/>
  <c r="AL156" i="36"/>
  <c r="Y11" i="14" s="1"/>
  <c r="AD156" i="36"/>
  <c r="Q11" i="14" s="1"/>
  <c r="V156" i="36"/>
  <c r="I11" i="14" s="1"/>
  <c r="AP151" i="36"/>
  <c r="AC6" i="14" s="1"/>
  <c r="AH151" i="36"/>
  <c r="U6" i="14" s="1"/>
  <c r="Z151" i="36"/>
  <c r="M6" i="14" s="1"/>
  <c r="U182" i="36"/>
  <c r="H11" i="16" s="1"/>
  <c r="AR182" i="36"/>
  <c r="AE11" i="16" s="1"/>
  <c r="AJ182" i="36"/>
  <c r="W11" i="16" s="1"/>
  <c r="T182" i="36"/>
  <c r="G11" i="16" s="1"/>
  <c r="AF151" i="36"/>
  <c r="S6" i="14" s="1"/>
  <c r="AQ182" i="36"/>
  <c r="AD11" i="16" s="1"/>
  <c r="AI182" i="36"/>
  <c r="V11" i="16" s="1"/>
  <c r="S182" i="36"/>
  <c r="F11" i="16"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<sst xmlns="http://schemas.openxmlformats.org/spreadsheetml/2006/main" count="211474" uniqueCount="1097">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</sst>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46980999999999.992</c:v>
                </c:pt>
                <c:pt idx="1">
                  <c:v>46980999999999.992</c:v>
                </c:pt>
                <c:pt idx="2">
                  <c:v>46928903776707.57</c:v>
                </c:pt>
                <c:pt idx="3">
                  <c:v>46894048083081.625</c:v>
                </c:pt>
                <c:pt idx="4">
                  <c:v>46899267720819.68</c:v>
                </c:pt>
                <c:pt idx="5">
                  <c:v>46944950459961.555</c:v>
                </c:pt>
                <c:pt idx="6">
                  <c:v>47018153294144.406</c:v>
                </c:pt>
                <c:pt idx="7">
                  <c:v>47128098458860.133</c:v>
                </c:pt>
                <c:pt idx="8">
                  <c:v>47291063163950.891</c:v>
                </c:pt>
                <c:pt idx="9">
                  <c:v>47466521513575.242</c:v>
                </c:pt>
                <c:pt idx="10">
                  <c:v>47661703797354.445</c:v>
                </c:pt>
                <c:pt idx="11">
                  <c:v>47881001277628.219</c:v>
                </c:pt>
                <c:pt idx="12">
                  <c:v>48115721782742.172</c:v>
                </c:pt>
                <c:pt idx="13">
                  <c:v>48387165247562.883</c:v>
                </c:pt>
                <c:pt idx="14">
                  <c:v>48704091838721.75</c:v>
                </c:pt>
                <c:pt idx="15">
                  <c:v>49055537336055.125</c:v>
                </c:pt>
                <c:pt idx="16">
                  <c:v>49414109448873.562</c:v>
                </c:pt>
                <c:pt idx="17">
                  <c:v>49770334839773.578</c:v>
                </c:pt>
                <c:pt idx="18">
                  <c:v>50137278936082.094</c:v>
                </c:pt>
                <c:pt idx="19">
                  <c:v>50497406523747.68</c:v>
                </c:pt>
                <c:pt idx="20">
                  <c:v>50842603283041.781</c:v>
                </c:pt>
                <c:pt idx="21">
                  <c:v>51037109916775.062</c:v>
                </c:pt>
                <c:pt idx="22">
                  <c:v>51235181660642.758</c:v>
                </c:pt>
                <c:pt idx="23">
                  <c:v>51441118240936.742</c:v>
                </c:pt>
                <c:pt idx="24">
                  <c:v>51648737439788.586</c:v>
                </c:pt>
                <c:pt idx="25">
                  <c:v>51855224312530.289</c:v>
                </c:pt>
                <c:pt idx="26">
                  <c:v>52041095924780.578</c:v>
                </c:pt>
                <c:pt idx="27">
                  <c:v>52204165008449.586</c:v>
                </c:pt>
                <c:pt idx="28">
                  <c:v>52362234874878.414</c:v>
                </c:pt>
                <c:pt idx="29">
                  <c:v>52528204624628.852</c:v>
                </c:pt>
                <c:pt idx="30">
                  <c:v>52705319367395.039</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52395999999999.992</c:v>
                </c:pt>
                <c:pt idx="1">
                  <c:v>52395999999999.992</c:v>
                </c:pt>
                <c:pt idx="2">
                  <c:v>52636855636736.453</c:v>
                </c:pt>
                <c:pt idx="3">
                  <c:v>52855408924580.75</c:v>
                </c:pt>
                <c:pt idx="4">
                  <c:v>53095065151124.062</c:v>
                </c:pt>
                <c:pt idx="5">
                  <c:v>53334890653343.875</c:v>
                </c:pt>
                <c:pt idx="6">
                  <c:v>53586805892622.188</c:v>
                </c:pt>
                <c:pt idx="7">
                  <c:v>53842538132065.781</c:v>
                </c:pt>
                <c:pt idx="8">
                  <c:v>54104873237652.906</c:v>
                </c:pt>
                <c:pt idx="9">
                  <c:v>54393619480703.391</c:v>
                </c:pt>
                <c:pt idx="10">
                  <c:v>54699987285712.344</c:v>
                </c:pt>
                <c:pt idx="11">
                  <c:v>55041221095296.828</c:v>
                </c:pt>
                <c:pt idx="12">
                  <c:v>55427786445521.086</c:v>
                </c:pt>
                <c:pt idx="13">
                  <c:v>55845137722129.977</c:v>
                </c:pt>
                <c:pt idx="14">
                  <c:v>56295745079156.281</c:v>
                </c:pt>
                <c:pt idx="15">
                  <c:v>56774349931832.281</c:v>
                </c:pt>
                <c:pt idx="16">
                  <c:v>57272232419997.164</c:v>
                </c:pt>
                <c:pt idx="17">
                  <c:v>57807526161925.227</c:v>
                </c:pt>
                <c:pt idx="18">
                  <c:v>58360444608316.367</c:v>
                </c:pt>
                <c:pt idx="19">
                  <c:v>58946158490169.883</c:v>
                </c:pt>
                <c:pt idx="20">
                  <c:v>59560104498159.93</c:v>
                </c:pt>
                <c:pt idx="21">
                  <c:v>60209956896296.023</c:v>
                </c:pt>
                <c:pt idx="22">
                  <c:v>60884384441534.227</c:v>
                </c:pt>
                <c:pt idx="23">
                  <c:v>61597177614088.391</c:v>
                </c:pt>
                <c:pt idx="24">
                  <c:v>62334385992884.164</c:v>
                </c:pt>
                <c:pt idx="25">
                  <c:v>63098207576680.516</c:v>
                </c:pt>
                <c:pt idx="26">
                  <c:v>63897577968393.875</c:v>
                </c:pt>
                <c:pt idx="27">
                  <c:v>64706941150037.875</c:v>
                </c:pt>
                <c:pt idx="28">
                  <c:v>65551883841794.305</c:v>
                </c:pt>
                <c:pt idx="29">
                  <c:v>66426711968285.969</c:v>
                </c:pt>
                <c:pt idx="30">
                  <c:v>67332052025457.211</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747</v>
      </c>
      <c r="C1" s="95">
        <v>45275</v>
      </c>
      <c r="E1" s="128" t="s">
        <v>915</v>
      </c>
      <c r="F1" s="129" t="str">
        <f>B1</f>
        <v>Kansas</v>
      </c>
      <c r="H1" t="s">
        <v>712</v>
      </c>
      <c r="I1" t="s">
        <v>817</v>
      </c>
    </row>
    <row r="2" spans="1:9" x14ac:dyDescent="0.2">
      <c r="B2" t="str">
        <f>VLOOKUP(B1,H2:I52,2)</f>
        <v>KS</v>
      </c>
      <c r="E2" s="128" t="s">
        <v>817</v>
      </c>
      <c r="F2" s="130" t="str">
        <f>LOOKUP(F1,H:H,I:I)</f>
        <v>KS</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0.27700961237354826</v>
      </c>
      <c r="H5" s="100" t="s">
        <v>724</v>
      </c>
      <c r="I5" s="100" t="s">
        <v>725</v>
      </c>
    </row>
    <row r="6" spans="1:9" x14ac:dyDescent="0.2">
      <c r="B6" t="s">
        <v>551</v>
      </c>
      <c r="E6" s="119" t="s">
        <v>910</v>
      </c>
      <c r="F6" s="120">
        <f>SUMIFS('Rural Urban'!F:F,'Rural Urban'!B:B,About!F2) / 100</f>
        <v>0.72299038762645162</v>
      </c>
      <c r="H6" s="100" t="s">
        <v>726</v>
      </c>
      <c r="I6" s="100" t="s">
        <v>727</v>
      </c>
    </row>
    <row r="7" spans="1:9" x14ac:dyDescent="0.2">
      <c r="B7" s="5" t="s">
        <v>632</v>
      </c>
      <c r="E7" s="119" t="s">
        <v>911</v>
      </c>
      <c r="F7" s="119">
        <f>SUM(F5:F6)</f>
        <v>0.99999999999999989</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0.27700961237354826</v>
      </c>
      <c r="R11" s="207">
        <f>1-Q11</f>
        <v>0.72299038762645174</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KS</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120380000000000</v>
      </c>
      <c r="G23" s="6">
        <f>BF2</f>
        <v>1.1695032E+16</v>
      </c>
      <c r="H23" s="207">
        <f>IFERROR(F23/G23,0)</f>
        <v>1.0293259565258136E-2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18000000000</v>
      </c>
      <c r="G25" s="6">
        <f t="shared" si="2"/>
        <v>473453000000000</v>
      </c>
      <c r="H25" s="207">
        <f t="shared" si="3"/>
        <v>3.8018557280236898E-5</v>
      </c>
    </row>
    <row r="26" spans="1:58" x14ac:dyDescent="0.2">
      <c r="C26" s="204" t="s">
        <v>966</v>
      </c>
      <c r="D26" s="204" t="s">
        <v>635</v>
      </c>
      <c r="E26" t="s">
        <v>1022</v>
      </c>
      <c r="F26">
        <f t="shared" si="1"/>
        <v>46981000000000</v>
      </c>
      <c r="G26" s="6">
        <f t="shared" si="2"/>
        <v>5017299000000000</v>
      </c>
      <c r="H26" s="213">
        <f t="shared" si="3"/>
        <v>9.3638031139862306E-3</v>
      </c>
    </row>
    <row r="27" spans="1:58" x14ac:dyDescent="0.2">
      <c r="C27" s="204" t="s">
        <v>968</v>
      </c>
      <c r="D27" s="204" t="s">
        <v>969</v>
      </c>
      <c r="E27" t="s">
        <v>1022</v>
      </c>
      <c r="F27">
        <f t="shared" si="1"/>
        <v>11000000000</v>
      </c>
      <c r="G27" s="6">
        <f t="shared" si="2"/>
        <v>9410000000000</v>
      </c>
      <c r="H27" s="207">
        <f t="shared" si="3"/>
        <v>1.1689691817215729E-3</v>
      </c>
    </row>
    <row r="28" spans="1:58" x14ac:dyDescent="0.2">
      <c r="C28" s="204" t="s">
        <v>971</v>
      </c>
      <c r="D28" s="204" t="s">
        <v>972</v>
      </c>
      <c r="E28" t="s">
        <v>1022</v>
      </c>
      <c r="F28">
        <f t="shared" si="1"/>
        <v>62273000000000</v>
      </c>
      <c r="G28" s="6">
        <f t="shared" si="2"/>
        <v>4914171000000000</v>
      </c>
      <c r="H28" s="213">
        <f t="shared" si="3"/>
        <v>1.2672127201108793E-2</v>
      </c>
    </row>
    <row r="29" spans="1:58" x14ac:dyDescent="0.2">
      <c r="C29" s="204" t="s">
        <v>974</v>
      </c>
      <c r="D29" s="204" t="s">
        <v>975</v>
      </c>
      <c r="E29" t="s">
        <v>1022</v>
      </c>
      <c r="F29">
        <f t="shared" si="1"/>
        <v>7712000000000</v>
      </c>
      <c r="G29" s="6">
        <f t="shared" si="2"/>
        <v>484129000000000</v>
      </c>
      <c r="H29" s="207">
        <f t="shared" si="3"/>
        <v>1.5929638588062272E-2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2718000000000</v>
      </c>
      <c r="G31" s="6">
        <f t="shared" si="2"/>
        <v>438967000000000</v>
      </c>
      <c r="H31" s="207">
        <f t="shared" si="3"/>
        <v>6.1918094070852704E-3</v>
      </c>
    </row>
    <row r="32" spans="1:58" x14ac:dyDescent="0.2">
      <c r="C32" s="204" t="s">
        <v>983</v>
      </c>
      <c r="D32" s="204" t="s">
        <v>983</v>
      </c>
      <c r="E32" t="s">
        <v>1013</v>
      </c>
      <c r="F32">
        <f t="shared" si="1"/>
        <v>102941000000000</v>
      </c>
      <c r="G32" s="6">
        <f t="shared" si="2"/>
        <v>9178628000000000</v>
      </c>
      <c r="H32" s="207">
        <f t="shared" si="3"/>
        <v>1.1215292743098423E-2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5021000000000</v>
      </c>
      <c r="G34" s="6">
        <f t="shared" si="2"/>
        <v>707192000000000</v>
      </c>
      <c r="H34" s="207">
        <f t="shared" si="3"/>
        <v>7.099910632473218E-3</v>
      </c>
    </row>
    <row r="35" spans="3:8" x14ac:dyDescent="0.2">
      <c r="C35" s="204" t="s">
        <v>990</v>
      </c>
      <c r="D35" s="204" t="s">
        <v>635</v>
      </c>
      <c r="E35" t="s">
        <v>1013</v>
      </c>
      <c r="F35">
        <f t="shared" si="1"/>
        <v>52396000000000</v>
      </c>
      <c r="G35" s="6">
        <f t="shared" si="2"/>
        <v>4532636000000000</v>
      </c>
      <c r="H35" s="213">
        <f t="shared" si="3"/>
        <v>1.1559719333297445E-2</v>
      </c>
    </row>
    <row r="36" spans="3:8" x14ac:dyDescent="0.2">
      <c r="C36" s="204" t="s">
        <v>992</v>
      </c>
      <c r="D36" s="204" t="s">
        <v>969</v>
      </c>
      <c r="E36" t="s">
        <v>1013</v>
      </c>
      <c r="F36">
        <f t="shared" si="1"/>
        <v>2000000000</v>
      </c>
      <c r="G36" s="6">
        <f t="shared" si="2"/>
        <v>1434000000000</v>
      </c>
      <c r="H36" s="207">
        <f t="shared" si="3"/>
        <v>1.3947001394700139E-3</v>
      </c>
    </row>
    <row r="37" spans="3:8" x14ac:dyDescent="0.2">
      <c r="C37" s="204" t="s">
        <v>994</v>
      </c>
      <c r="D37" s="204" t="s">
        <v>972</v>
      </c>
      <c r="E37" t="s">
        <v>1013</v>
      </c>
      <c r="F37">
        <f t="shared" si="1"/>
        <v>42460000000000</v>
      </c>
      <c r="G37" s="6">
        <f t="shared" si="2"/>
        <v>3434314000000000</v>
      </c>
      <c r="H37" s="213">
        <f t="shared" si="3"/>
        <v>1.2363458903291895E-2</v>
      </c>
    </row>
    <row r="38" spans="3:8" x14ac:dyDescent="0.2">
      <c r="C38" s="204" t="s">
        <v>996</v>
      </c>
      <c r="D38" s="204" t="s">
        <v>975</v>
      </c>
      <c r="E38" t="s">
        <v>1013</v>
      </c>
      <c r="F38">
        <f t="shared" si="1"/>
        <v>1567000000000</v>
      </c>
      <c r="G38" s="6">
        <f t="shared" si="2"/>
        <v>216973000000000</v>
      </c>
      <c r="H38" s="207">
        <f t="shared" si="3"/>
        <v>7.2220967585828648E-3</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488000000000</v>
      </c>
      <c r="G40" s="6">
        <f t="shared" si="2"/>
        <v>122008000000000</v>
      </c>
      <c r="H40" s="207">
        <f t="shared" si="3"/>
        <v>3.9997377221165824E-3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Kansas</v>
      </c>
      <c r="H2" s="1" t="s">
        <v>354</v>
      </c>
      <c r="I2" s="1"/>
      <c r="J2" s="1"/>
      <c r="K2" s="1"/>
      <c r="L2" s="1"/>
      <c r="M2" s="1"/>
      <c r="P2" s="1" t="s">
        <v>1087</v>
      </c>
      <c r="Q2">
        <f>SUMIFS(BDEQ!C:C,BDEQ!$AG:$AG,About!$B$2,BDEQ!$AH:$AH,Calculations!$I4)*BDEQ!$C$2</f>
        <v>89742833.439999998</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0.12894813717170237</v>
      </c>
      <c r="K4" s="207">
        <f>$B$12</f>
        <v>0.72299038762645174</v>
      </c>
      <c r="L4" s="209" t="s">
        <v>1022</v>
      </c>
      <c r="M4" s="12" t="s">
        <v>1015</v>
      </c>
      <c r="N4" s="1" t="s">
        <v>635</v>
      </c>
      <c r="O4" s="7">
        <f>P4</f>
        <v>4379957055831.5923</v>
      </c>
      <c r="P4" s="7">
        <f>Q4</f>
        <v>4379957055831.5923</v>
      </c>
      <c r="Q4" s="45">
        <f>SUMIFS('SEDS 2021'!$F$23:$F$40,'SEDS 2021'!E$23:E$40,Calculations!L4,'SEDS 2021'!D$23:D$40,Calculations!N4)*J4*K4</f>
        <v>4379957055831.5923</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4415570525923.541</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4449362941060.6543</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4483451884370.1562</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4515697923126.8047</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4547867116190.0176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4580888803350.5439</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4612552026958.8887</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4643375568078.0312</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4674787225179.792</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4706725057906.0693</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4738489068732.5137</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4770256277390.0391</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4802532628549.9697</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4836048306126.6494</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4870749358306.918</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4906469591292.6123</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4942654427062.7002</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4980688636268.3965</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5017733919797.3975</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5024944376456.6943</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5032609403360.1309</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5039934646897.0186</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5047769365326.0645</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5055153337105.7178</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5062472994166.9111</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5069764674219.7168</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5077498559468.0117</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5084797195709.2998</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5092160588117.3535</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0.72299038762645174</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0.66112032163793522</v>
      </c>
      <c r="K6" s="207">
        <f t="shared" si="0"/>
        <v>0.72299038762645174</v>
      </c>
      <c r="L6" s="209" t="s">
        <v>1022</v>
      </c>
      <c r="M6" s="12" t="s">
        <v>1015</v>
      </c>
      <c r="N6" s="1" t="s">
        <v>972</v>
      </c>
      <c r="O6" s="7">
        <f t="shared" si="1"/>
        <v>29765475064808.77</v>
      </c>
      <c r="P6" s="7">
        <f t="shared" si="1"/>
        <v>29765475064808.77</v>
      </c>
      <c r="Q6" s="45">
        <f>SUMIFS('SEDS 2021'!$F$23:$F$40,'SEDS 2021'!E$23:E$40,Calculations!L6,'SEDS 2021'!D$23:D$40,Calculations!N6)*J6*K6</f>
        <v>29765475064808.77</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29885556182452.023</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29969236635018.871</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30045731169002.918</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30091470845872.016</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30132429874346.535</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30179127207653.832</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30215044812034.422</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30242912256989.129</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30271275114350.305</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30310481367944.613</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30357417057888.082</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30412311222167.41</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30485258678190.469</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30579387129008.559</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30685884214799.047</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30822779729201.918</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30977134129224.457</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31161991457227.66</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31357037336346.488</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31281000206427.949</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31225859380712.867</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31179799185130.965</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31150174321988.75</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31124922322826.035</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31106319953984.512</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31091827763764.547</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31084167783427.18</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31072185004223.406</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31059510927629.125</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0.9961074744338575</v>
      </c>
      <c r="K7" s="207">
        <f t="shared" si="0"/>
        <v>0.72299038762645174</v>
      </c>
      <c r="L7" s="209" t="s">
        <v>1022</v>
      </c>
      <c r="M7" s="12" t="s">
        <v>1015</v>
      </c>
      <c r="N7" s="1" t="s">
        <v>964</v>
      </c>
      <c r="O7" s="7">
        <f t="shared" si="1"/>
        <v>12963170323.05373</v>
      </c>
      <c r="P7" s="7">
        <f t="shared" si="1"/>
        <v>12963170323.05373</v>
      </c>
      <c r="Q7" s="45">
        <f>SUMIFS('SEDS 2021'!$F$23:$F$40,'SEDS 2021'!E$23:E$40,Calculations!L7,'SEDS 2021'!D$23:D$40,Calculations!N7)*J7*K7</f>
        <v>12963170323.05373</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13033020428.549459</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13087864394.360331</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13134758877.898712</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13159613847.213047</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13165095387.20084</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13148781897.553267</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13095662632.85774</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13002004367.847084</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12869897844.001629</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12703866712.019211</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12508653027.303526</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12288668732.846691</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12052364840.786562</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11807536908.523918</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11559678020.317532</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11313971487.651718</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11067126781.596872</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10821945843.520391</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10567771517.841284</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10235280618.88739</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9902172229.7039852</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9565174270.7323284</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9229881836.5331535</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8898156533.4323177</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8576379371.1500139</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8268394431.949564</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7978287910.363698</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7705602272.6658802</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7453768497.6077042</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0.72299038762645174</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0.72299038762645174</v>
      </c>
      <c r="L9" s="209" t="s">
        <v>1022</v>
      </c>
      <c r="M9" s="12" t="s">
        <v>1015</v>
      </c>
      <c r="N9" s="1" t="s">
        <v>981</v>
      </c>
      <c r="O9" s="7">
        <f t="shared" si="1"/>
        <v>1965087873568.6958</v>
      </c>
      <c r="P9" s="7">
        <f t="shared" si="1"/>
        <v>1965087873568.6958</v>
      </c>
      <c r="Q9" s="45">
        <f>SUMIFS('SEDS 2021'!$F$23:$F$40,'SEDS 2021'!E$23:E$40,Calculations!L9,'SEDS 2021'!D$23:D$40,Calculations!N9)*J9*K9</f>
        <v>1965087873568.6958</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1971808213291.7012</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1976892994483.655</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1981561678675.936</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1985039598697.6387</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1988491065653.3167</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1992404598080.3989</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1996136476149.9956</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1999405792741.5955</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2002448629729.3647</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2006390444607.946</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2010720768065.7483</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2015034003793.4998</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2020608759120.1201</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2027586052832.6174</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2035539015684.7871</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2045696357550.6355</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2056866866510.7056</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2069219864975.2422</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2081462820810.7822</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2080425801507.1531</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2079310114387.3311</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2077292791745.7952</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2075086764116.6609</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2072329102457.7388</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2069637040576.5183</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2067184952880.0635</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2065361566243.3945</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2063513924832.9761</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2061968685774.7056</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0.72299038762645174</v>
      </c>
      <c r="L10" s="209" t="s">
        <v>1022</v>
      </c>
      <c r="M10" s="12" t="s">
        <v>1015</v>
      </c>
      <c r="N10" s="1" t="s">
        <v>969</v>
      </c>
      <c r="O10" s="7">
        <f t="shared" si="1"/>
        <v>7952894263.8909693</v>
      </c>
      <c r="P10" s="7">
        <f t="shared" si="1"/>
        <v>7952894263.8909693</v>
      </c>
      <c r="Q10" s="45">
        <f>SUMIFS('SEDS 2021'!$F$23:$F$40,'SEDS 2021'!E$23:E$40,Calculations!L10,'SEDS 2021'!D$23:D$40,Calculations!N10)*J10*K10</f>
        <v>7952894263.8909693</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7966523767.9974375</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7981606318.2078629</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8000406961.3942595</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8019129830.1037121</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8036641734.5230446</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8054519236.2112217</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8071599430.9825678</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8087031352.2532787</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8101537225.4673681</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8117642190.7229176</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8133189899.8664436</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8146721987.7680836</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8162342602.9554577</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8178987006.6044607</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8195944925.0550537</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8215004007.2281704</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8233915633.3061409</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8255054485.186965</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8275904290.4649525</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8288618632.2808447</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8302034890.0280809</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8313639248.8164177</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8326077807.3411808</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8336883601.8479319</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8347436927.9058113</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8357791404.0454798</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8369312228.9369202</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8379492761.2469225</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8389675940.4142513</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0.72299038762645174</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0.72299038762645174</v>
      </c>
      <c r="C12" s="207">
        <f>'Rural Urban'!Q11</f>
        <v>0.27700961237354826</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0.8331676181252432</v>
      </c>
      <c r="K12" s="207">
        <f t="shared" si="0"/>
        <v>0.72299038762645174</v>
      </c>
      <c r="L12" s="209" t="s">
        <v>1022</v>
      </c>
      <c r="M12" s="12" t="s">
        <v>1015</v>
      </c>
      <c r="N12" s="1" t="s">
        <v>975</v>
      </c>
      <c r="O12" s="7">
        <f t="shared" si="1"/>
        <v>4645494245883.7979</v>
      </c>
      <c r="P12" s="7">
        <f t="shared" si="1"/>
        <v>4645494245883.7979</v>
      </c>
      <c r="Q12" s="45">
        <f>SUMIFS('SEDS 2021'!$F$23:$F$40,'SEDS 2021'!E$23:E$40,Calculations!L12,'SEDS 2021'!D$23:D$40,Calculations!N12)*J12*K12</f>
        <v>4645494245883.7979</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4669371203033.4531</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4690328074353.8516</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4712225760192.3799</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4732808762224.3838</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4755914981232.1191</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4783148922698.1865</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4812636868254.5186</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4843984693359.4082</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4877170854039.457</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4913464097593.0596</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4949791272156.0752</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4984183363725.3447</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5018191191104.9453</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5050975642576.7012</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5079599969912.0742</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5108735650427.2305</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5136342108551.6201</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5165266800851.083</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5194040341264.9131</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5182780351603.2754</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5173976119057.6123</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5166091658183.3555</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5160658808395.0996</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5155859533337.7148</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5152181359880.0137</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5149286104680.0713</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5147665535137.7051</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5145459521544.6729</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5143281477619.626</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0.72299038762645174</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0.13214661002912773</v>
      </c>
      <c r="K17" s="207">
        <f>$B$12</f>
        <v>0.72299038762645174</v>
      </c>
      <c r="L17" s="209" t="s">
        <v>1022</v>
      </c>
      <c r="M17" s="12" t="s">
        <v>1018</v>
      </c>
      <c r="N17" s="1" t="s">
        <v>635</v>
      </c>
      <c r="O17" s="7">
        <f>P17</f>
        <v>4488598980151.2275</v>
      </c>
      <c r="P17" s="7">
        <f>Q17</f>
        <v>4488598980151.2275</v>
      </c>
      <c r="Q17" s="45">
        <f>SUMIFS('SEDS 2021'!$F$23:$F$40,'SEDS 2021'!E$23:E$40,Calculations!L17,'SEDS 2021'!D$23:D$40,Calculations!N17)*J17*K17</f>
        <v>4488598980151.2275</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4372088086516.0435</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4264759061823.9302</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4168137234211.5815</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4083455536705.8521</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4011995934133.167</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3949796459564.2866</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3904217836387.3364</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3869763616304.5327</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3844474659441.0469</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3826545818707.7915</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3814149315380.9321</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3805684768357.8579</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3799921527411.3618</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3796104932911.8799</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3793778554553.1396</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3792641332345.6382</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3792433497242.8472</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3792979736870.8501</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3794128617309.6885</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3796169167032.2319</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3798539862110.9238</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3801295517375.7964</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3804390575963.9741</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3807782839641.5605</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3811426438456.3257</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3815274341968.6494</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3819284607877.2188</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3823402532221.3691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3827589216306.335</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0.72299038762645174</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0.72299038762645174</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0.72299038762645174</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0.72299038762645174</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0.72299038762645174</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0.72299038762645174</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0.72299038762645174</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0.72299038762645174</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0.72299038762645174</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5.0951571989217515E-2</v>
      </c>
      <c r="K30" s="207">
        <f>$B$12</f>
        <v>0.72299038762645174</v>
      </c>
      <c r="L30" s="209" t="s">
        <v>1022</v>
      </c>
      <c r="M30" s="12" t="s">
        <v>1019</v>
      </c>
      <c r="N30" s="1" t="s">
        <v>635</v>
      </c>
      <c r="O30" s="7">
        <f>P30</f>
        <v>1730662436346.2168</v>
      </c>
      <c r="P30" s="7">
        <f>Q30</f>
        <v>1730662436346.2168</v>
      </c>
      <c r="Q30" s="45">
        <f>SUMIFS('SEDS 2021'!$F$23:$F$40,'SEDS 2021'!E$23:E$40,Calculations!L30,'SEDS 2021'!D$23:D$40,Calculations!N30)*J30*K30</f>
        <v>1730662436346.2168</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1717644655486.8071</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1705036150823.9734</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1694430093532.9272</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1688495539730.781</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1687862012802.5786</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1689002882195.7117</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1690244737992.9514</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1691684198464.6885</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1694229963390.6494</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1699235562611.2998</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1706503311326.0061</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1715281212328.0688</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1724968405252.9111</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1733691662468.2517</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1739306450571.7175</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1743998381564.978</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1748123782828.1018</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1751866353167.4829</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1755322120394.5928</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1751598148286.7544</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1748264515365.7515</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1745486352779.4612</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1743383968801.02</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1741938601558.9468</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1741079416734.2488</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1740692942238.5239</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1740664061386.5891</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1740921625517.4978</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1741431314485.5728</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0.72299038762645174</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0.72299038762645174</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0.72299038762645174</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0.72299038762645174</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0.72299038762645174</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0.72299038762645174</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0.72299038762645174</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0.72299038762645174</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0.72299038762645174</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0.26674017848114645</v>
      </c>
      <c r="K43" s="207">
        <f>$B$12</f>
        <v>0.72299038762645174</v>
      </c>
      <c r="L43" s="209" t="s">
        <v>1022</v>
      </c>
      <c r="M43" s="12" t="s">
        <v>1014</v>
      </c>
      <c r="N43" s="1" t="s">
        <v>635</v>
      </c>
      <c r="O43" s="7">
        <f>P43</f>
        <v>9060313335559.0742</v>
      </c>
      <c r="P43" s="7">
        <f>Q43</f>
        <v>9060313335559.0742</v>
      </c>
      <c r="Q43" s="45">
        <f>SUMIFS('SEDS 2021'!$F$23:$F$40,'SEDS 2021'!E$23:E$40,Calculations!L43,'SEDS 2021'!D$23:D$40,Calculations!N43)*J43*K43</f>
        <v>9060313335559.0742</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9000710885446.1367</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8941134388431.9746</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8884417390484.8789</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8833608036869.9824</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8792196790120.8203</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8760921492901.4551</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8739280396191.292</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8725910062666.2568</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8722524715047.6895</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8730125838224.3135</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8746433845544.2627</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8769560670142.5811</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8800210537999.2754</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8837363463821.6836</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8879550919389.6172</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8924442919784.4238</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8971170390664.459</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9019066994320.3848</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9067661721068.9609</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9079076197230.748</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9090771805289.5625</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9102705822464.5996</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9114894544515.8066</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9127383545984.1133</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9140186513524.0312</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9153259557634.7832</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9166626946837.8867</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9180220462269.8809</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9193982646811.0273</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0.72299038762645174</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0.33769125873440409</v>
      </c>
      <c r="K45" s="207">
        <f t="shared" si="8"/>
        <v>0.72299038762645174</v>
      </c>
      <c r="L45" s="209" t="s">
        <v>1022</v>
      </c>
      <c r="M45" s="12" t="s">
        <v>1014</v>
      </c>
      <c r="N45" s="1" t="s">
        <v>972</v>
      </c>
      <c r="O45" s="7">
        <f t="shared" ref="O45:O52" si="10">P45</f>
        <v>15203799387923.75</v>
      </c>
      <c r="P45" s="7">
        <f t="shared" si="9"/>
        <v>15203799387923.75</v>
      </c>
      <c r="Q45" s="45">
        <f>SUMIFS('SEDS 2021'!$F$23:$F$40,'SEDS 2021'!E$23:E$40,Calculations!L45,'SEDS 2021'!D$23:D$40,Calculations!N45)*J45*K45</f>
        <v>15203799387923.75</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15214672010211.939</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15229197176591.064</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15250307285138.326</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15281244012449.893</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15325837843307.619</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15382128384544.16</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15445759825173.781</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15512080583066.492</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15583186025750.516</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15658546266268.164</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15734239023377.18</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15809173391855.195</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15887522518951.529</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15969810645023.248</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16054995158927.148</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16140545787188.117</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16226542743577.043</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16312428930815.15</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16397941673993.211</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16413057589559.934</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16427978256004.436</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16443161173287.156</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16458963571027.145</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16475582298587.719</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16493041254280.379</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16511530666158.453</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16530952791272.328</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16551401821904.502</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16572901110188.75</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3.8925255661424918E-3</v>
      </c>
      <c r="K46" s="207">
        <f t="shared" si="8"/>
        <v>0.72299038762645174</v>
      </c>
      <c r="L46" s="209" t="s">
        <v>1022</v>
      </c>
      <c r="M46" s="12" t="s">
        <v>1014</v>
      </c>
      <c r="N46" s="1" t="s">
        <v>964</v>
      </c>
      <c r="O46" s="7">
        <f t="shared" si="10"/>
        <v>50656654.222402208</v>
      </c>
      <c r="P46" s="7">
        <f t="shared" si="9"/>
        <v>50656654.222402208</v>
      </c>
      <c r="Q46" s="45">
        <f>SUMIFS('SEDS 2021'!$F$23:$F$40,'SEDS 2021'!E$23:E$40,Calculations!L46,'SEDS 2021'!D$23:D$40,Calculations!N46)*J46*K46</f>
        <v>50656654.222402208</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48559292.22258117</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45986403.564913318</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43175200.703216098</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40371980.006070495</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37799187.687429123</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35604896.719185889</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33861745.207329713</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32573904.203636311</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31708023.958289422</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31190388.011260338</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30926181.524981312</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30831287.737209454</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30849907.067857232</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30937076.689618528</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31061274.377965875</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31200523.519429527</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31346850.118419465</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31495459.184606925</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31644126.921782658</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31668097.855626166</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31692350.71382821</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31717800.926571</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31745165.064910624</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31774830.37496284</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31806614.403133318</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31840778.770030618</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31877047.308309358</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31915478.62990037</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31956127.491650295</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0.72299038762645174</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0.72299038762645174</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0.72299038762645174</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0.72299038762645174</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0.16683238187475688</v>
      </c>
      <c r="K51" s="207">
        <f t="shared" si="8"/>
        <v>0.72299038762645174</v>
      </c>
      <c r="L51" s="209" t="s">
        <v>1022</v>
      </c>
      <c r="M51" s="12" t="s">
        <v>1014</v>
      </c>
      <c r="N51" s="1" t="s">
        <v>975</v>
      </c>
      <c r="O51" s="7">
        <f t="shared" si="10"/>
        <v>930207623491.39844</v>
      </c>
      <c r="P51" s="7">
        <f t="shared" si="9"/>
        <v>930207623491.39844</v>
      </c>
      <c r="Q51" s="45">
        <f>SUMIFS('SEDS 2021'!$F$23:$F$40,'SEDS 2021'!E$23:E$40,Calculations!L51,'SEDS 2021'!D$23:D$40,Calculations!N51)*J51*K51</f>
        <v>930207623491.39844</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913814706097.63086</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901541051183.71484</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892836099693.59497</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887141160874.203</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884060836774.17786</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883005902147.95471</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883392740123.77148</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884692198936.39722</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886851486867.56726</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889673896478.91455</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892789792217.18164</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895994866116.59961</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899433357024.60852</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903087211668.30762</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906905736397.71509</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910741123748.12793</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914610693706.55908</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918489651647.63342</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922366130630.67004</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923492816465.83777</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924589260809.20789</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925677385596.41321</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926775308139.39893</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927894102100.72388</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929036670558.72876</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930211925151.20435</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931417915752.05884</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932660549818.25891</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933943500096.70117</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0.72299038762645174</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0.42121350232880594</v>
      </c>
      <c r="K56" s="207">
        <f>$B$12</f>
        <v>0.72299038762645174</v>
      </c>
      <c r="L56" s="209" t="s">
        <v>1022</v>
      </c>
      <c r="M56" s="12" t="s">
        <v>1016</v>
      </c>
      <c r="N56" s="1" t="s">
        <v>635</v>
      </c>
      <c r="O56" s="7">
        <f>P56</f>
        <v>14307279593190.219</v>
      </c>
      <c r="P56" s="7">
        <f>Q56</f>
        <v>14307279593190.219</v>
      </c>
      <c r="Q56" s="45">
        <f>SUMIFS('SEDS 2021'!$F$23:$F$40,'SEDS 2021'!E$23:E$40,Calculations!L56,'SEDS 2021'!D$23:D$40,Calculations!N56)*J56*K56</f>
        <v>14307279593190.219</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14423132179033.74</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14543653458820.119</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14677283146272.617</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14819490893718.758</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14953751022366.803</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15092552534856.875</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15244689090641.402</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15387105342865.57</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15522937140327.236</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15654871396205.586</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15781628801647.555</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15922672430262.117</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16084957138258.229</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16263473588489.904</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16442540861835.615</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16615921453118.537</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16794388634735.416</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16964537796107.74</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17123867076973.65</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17247551993056.594</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17372358262813.406</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17502011677436.117</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17631102247402.715</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17758570401882.535</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17870046752280.957</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17964117979112.547</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18053318313605.949</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18148045207163.941</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18250275513688.582</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0.72299038762645174</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0.72299038762645174</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0.72299038762645174</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0.72299038762645174</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0.72299038762645174</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0.72299038762645174</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0.72299038762645174</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0.72299038762645174</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0.72299038762645174</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0.12894813717170237</v>
      </c>
      <c r="K69" s="210">
        <f>$C$12</f>
        <v>0.27700961237354826</v>
      </c>
      <c r="L69" s="209" t="s">
        <v>1022</v>
      </c>
      <c r="M69" s="12" t="s">
        <v>1015</v>
      </c>
      <c r="N69" s="1" t="s">
        <v>635</v>
      </c>
      <c r="O69" s="7">
        <f>P69</f>
        <v>1678155376632.1567</v>
      </c>
      <c r="P69" s="7">
        <f>Q69</f>
        <v>1678155376632.1567</v>
      </c>
      <c r="Q69" s="45">
        <f>SUMIFS('SEDS 2021'!$F$23:$F$40,'SEDS 2021'!E$23:E$40,Calculations!L69,'SEDS 2021'!D$23:D$40,Calculations!N69)*J69*K69</f>
        <v>1678155376632.1567</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1691800473046.0039</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1704747842718.551</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1717808825456.3572</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1730163709904.9409</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1742489151367.6765</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1755141221044.9626</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1767272803218.606</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1779082665871.7251</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1791117861783.9912</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1803354658863.1365</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1815524857080.2234</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1827696280527.9128</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1840062778999.6248</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1852904118266.1567</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1866199627000.3296</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1879885629003.405</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1893749640893.4932</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1908322229588.0583</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1922515917092.4333</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1925278562126.7407</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1928215373137.9138</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1931021998104.7502</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1934023825448.8328</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1936852951804.4043</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1939657436345.1809</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1942451201655.9631</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1945414395346.2764</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1948210825880.7019</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1951032067368.304</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0.27700961237354826</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0.66112032163793522</v>
      </c>
      <c r="K71" s="210">
        <f t="shared" si="14"/>
        <v>0.27700961237354826</v>
      </c>
      <c r="L71" s="209" t="s">
        <v>1022</v>
      </c>
      <c r="M71" s="12" t="s">
        <v>1015</v>
      </c>
      <c r="N71" s="1" t="s">
        <v>972</v>
      </c>
      <c r="O71" s="7">
        <f t="shared" si="15"/>
        <v>11404470724550.371</v>
      </c>
      <c r="P71" s="7">
        <f t="shared" si="16"/>
        <v>11404470724550.371</v>
      </c>
      <c r="Q71" s="45">
        <f>SUMIFS('SEDS 2021'!$F$23:$F$40,'SEDS 2021'!E$23:E$40,Calculations!L71,'SEDS 2021'!D$23:D$40,Calculations!N71)*J71*K71</f>
        <v>11404470724550.371</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11450479114732.354</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11482540799265.789</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11511849240387.92</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11529374134738.447</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11545067351128.463</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11562959166040.137</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11576720789758.977</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11587398041153.822</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11598265106965.332</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11613286757732.271</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11631269897619.385</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11652302281215.117</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11680251679799.686</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11716316454823.934</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11757120201261.816</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11809570930938.75</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11868710932313.826</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11939537955260.408</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12014268663018.697</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11985135473635.805</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11964008583128.396</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11946360883874.912</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11935010287800.48</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11925335129431.246</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11918207738707.646</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11912655139303.863</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11909720261855.479</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11905129128862.283</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11900273129246.438</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0.9961074744338575</v>
      </c>
      <c r="K72" s="210">
        <f t="shared" si="14"/>
        <v>0.27700961237354826</v>
      </c>
      <c r="L72" s="209" t="s">
        <v>1022</v>
      </c>
      <c r="M72" s="12" t="s">
        <v>1015</v>
      </c>
      <c r="N72" s="1" t="s">
        <v>964</v>
      </c>
      <c r="O72" s="7">
        <f t="shared" si="15"/>
        <v>4966764216.7557068</v>
      </c>
      <c r="P72" s="7">
        <f t="shared" si="16"/>
        <v>4966764216.7557068</v>
      </c>
      <c r="Q72" s="45">
        <f>SUMIFS('SEDS 2021'!$F$23:$F$40,'SEDS 2021'!E$23:E$40,Calculations!L72,'SEDS 2021'!D$23:D$40,Calculations!N72)*J72*K72</f>
        <v>4966764216.7557068</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4993526883.2845745</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5014540033.6255817</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5032507385.515378</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5042030424.1797285</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5044130644.7265234</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5037880224.9131012</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5017527883.8934879</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4981643257.8594484</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4931027402.3947783</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4867413528.2693119</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4792618526.7608776</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4708332808.4737883</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4617794330.1451416</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4523989914.7960777</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4429024206.0944786</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4334883160.0497952</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4240306029.4115877</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4146366361.9134912</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4048980929.6357169</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3921588952.3518677</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3793960387.234972</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3664841555.8050199</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3536376186.3908901</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3409277542.7586627</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3285990472.1143227</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3167987812.4871426</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3056835165.8311267</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2952357230.7281585</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2855868566.9708805</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0.27700961237354826</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0.27700961237354826</v>
      </c>
      <c r="L74" s="209" t="s">
        <v>1022</v>
      </c>
      <c r="M74" s="12" t="s">
        <v>1015</v>
      </c>
      <c r="N74" s="1" t="s">
        <v>981</v>
      </c>
      <c r="O74" s="7">
        <f t="shared" si="15"/>
        <v>752912126431.3042</v>
      </c>
      <c r="P74" s="7">
        <f t="shared" si="16"/>
        <v>752912126431.3042</v>
      </c>
      <c r="Q74" s="45">
        <f>SUMIFS('SEDS 2021'!$F$23:$F$40,'SEDS 2021'!E$23:E$40,Calculations!L74,'SEDS 2021'!D$23:D$40,Calculations!N74)*J74*K74</f>
        <v>752912126431.3042</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755486985977.91565</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757435190672.04944</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759223970191.84912</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760556515262.38721</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761878924992.68982</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763378372453.11377</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764808220090.33911</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766060839955.36755</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767226685461.64746</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768736969180.83887</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770396107729.60425</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772048699212.79492</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774184634681.00256</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776857944672.1084</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779905076687.42224</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783796803854.42029</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788076720171.43091</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792809700546.93262</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797500518721.49133</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797103190734.51038</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796675721625.81775</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795902796048.20557</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795057569238.9834</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794000987021.19861</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792969538981.27283</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792030035671.23462</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791331415559.43896</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790623502370.46057</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790031452904.96045</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0.27700961237354826</v>
      </c>
      <c r="L75" s="209" t="s">
        <v>1022</v>
      </c>
      <c r="M75" s="12" t="s">
        <v>1015</v>
      </c>
      <c r="N75" s="1" t="s">
        <v>969</v>
      </c>
      <c r="O75" s="7">
        <f t="shared" si="15"/>
        <v>3047105736.1090307</v>
      </c>
      <c r="P75" s="7">
        <f t="shared" si="16"/>
        <v>3047105736.1090307</v>
      </c>
      <c r="Q75" s="45">
        <f>SUMIFS('SEDS 2021'!$F$23:$F$40,'SEDS 2021'!E$23:E$40,Calculations!L75,'SEDS 2021'!D$23:D$40,Calculations!N75)*J75*K75</f>
        <v>3047105736.1090307</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3052327802.2858319</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3058106594.7274723</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3065309953.1269312</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3072483512.682478</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3079193098.2290406</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3086042760.2682657</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3092586938.7440104</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3098499590.699748</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3104057432.6641021</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3110227957.5550003</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3116184972.9688349</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3121369714.6865559</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3127354663.6321378</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3133731871.243619</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3140229200.2497249</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3147531578.0618329</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3154777458.9184384</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3162876688.5427117</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3170865171.6221066</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3175736598.6262298</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3180876960.6859059</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3185323104.0715103</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3190088866.292419</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3194229044.3624625</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3198272490.5971246</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3202239748.6283097</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3206653886.4813433</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3210554498.9337554</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3214456125.5143423</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0.27700961237354826</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0.8331676181252432</v>
      </c>
      <c r="K77" s="210">
        <f t="shared" si="14"/>
        <v>0.27700961237354826</v>
      </c>
      <c r="L77" s="209" t="s">
        <v>1022</v>
      </c>
      <c r="M77" s="12" t="s">
        <v>1015</v>
      </c>
      <c r="N77" s="1" t="s">
        <v>975</v>
      </c>
      <c r="O77" s="7">
        <f t="shared" si="15"/>
        <v>1779894425098.0779</v>
      </c>
      <c r="P77" s="7">
        <f t="shared" si="16"/>
        <v>1779894425098.0779</v>
      </c>
      <c r="Q77" s="45">
        <f>SUMIFS('SEDS 2021'!$F$23:$F$40,'SEDS 2021'!E$23:E$40,Calculations!L77,'SEDS 2021'!D$23:D$40,Calculations!N77)*J77*K77</f>
        <v>1779894425098.0779</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1789042744021.6528</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1797072248839.9458</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1805462221334.4937</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1813348480283.3682</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1822201495316.8931</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1832636023490.478</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1843934160378.6716</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1855944899428.1455</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1868659986189.2939</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1882565533898.6731</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1896484082079.3252</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1909661214330.8279</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1922691117966.2231</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1935252292152.6255</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1946219538682.2183</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1957382707244.1675</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1967959963034.7312</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1979042292674.2756</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1990066709337.4302</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1985752509003.8125</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1982379217897.2358</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1979358332021.1145</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1977276766844.4749</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1975437952185.1477</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1974028681161.3579</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1972919380769.0088</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1972298468861.4121</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1971453247430.0417</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1970618742416.2329</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0.27700961237354826</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0.13214661002912773</v>
      </c>
      <c r="K82" s="210">
        <f>$C$12</f>
        <v>0.27700961237354826</v>
      </c>
      <c r="L82" s="209" t="s">
        <v>1022</v>
      </c>
      <c r="M82" s="12" t="s">
        <v>1018</v>
      </c>
      <c r="N82" s="1" t="s">
        <v>635</v>
      </c>
      <c r="O82" s="7">
        <f>P82</f>
        <v>1719780905627.2222</v>
      </c>
      <c r="P82" s="7">
        <f>Q82</f>
        <v>1719780905627.2222</v>
      </c>
      <c r="Q82" s="45">
        <f>SUMIFS('SEDS 2021'!$F$23:$F$40,'SEDS 2021'!E$23:E$40,Calculations!L82,'SEDS 2021'!D$23:D$40,Calculations!N82)*J82*K82</f>
        <v>1719780905627.2222</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1675140426257.7324</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1634017927210.4082</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1596997829195.5652</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1564552523417.4253</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1537173187332.4553</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1513341816079.0574</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1495878628525.1858</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1482677692090.7424</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1472988373590.833</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1466119041291.5049</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1461369392278.0039</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1458126249727.4131</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1455918097077.0779</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1454455790826.5627</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1453564452326.8843</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1453128732173.0979</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1453049101347.7825</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1453258389922.2998</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1453698576860.4292</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1454480401760.6555</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1455388719956.9185</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1456444533436.3528</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1457630387348.739</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1458930113683.251</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1460326137631.282</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1461800439750.1511</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1463336950088.1304</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1464914709137.0461</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1466518813085.5293</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0.27700961237354826</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0.27700961237354826</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0.27700961237354826</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0.27700961237354826</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0.27700961237354826</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0.27700961237354826</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0.27700961237354826</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0.27700961237354826</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0.27700961237354826</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5.0951571989217515E-2</v>
      </c>
      <c r="K95" s="210">
        <f>$C$12</f>
        <v>0.27700961237354826</v>
      </c>
      <c r="L95" s="209" t="s">
        <v>1022</v>
      </c>
      <c r="M95" s="12" t="s">
        <v>1019</v>
      </c>
      <c r="N95" s="1" t="s">
        <v>635</v>
      </c>
      <c r="O95" s="7">
        <f>P95</f>
        <v>663093367279.21143</v>
      </c>
      <c r="P95" s="7">
        <f>Q95</f>
        <v>663093367279.21143</v>
      </c>
      <c r="Q95" s="45">
        <f>SUMIFS('SEDS 2021'!$F$23:$F$40,'SEDS 2021'!E$23:E$40,Calculations!L95,'SEDS 2021'!D$23:D$40,Calculations!N95)*J95*K95</f>
        <v>663093367279.21143</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658105679349.26892</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653274803242.14941</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649211153338.51843</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646937363151.98572</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646694630949.99097</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647131748501.99353</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647607558414.41382</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648159079422.33752</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649134474624.54736</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651052341201.39343</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653836937357.50354</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657200139684.46326</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660911731986.41345</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664253997860.49976</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666405271657.1084</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668202958055.11633</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669783581842.57068</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671217526161.521</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672541583516.11133</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671114765002.70227</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669837502705.65515</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668773065675.3573</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667967549335.31262</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667413765182.27759</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667084573453.97791</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666936497971.80664</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666925432439.35083</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667024116656.02295</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667219401055.22644</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0.27700961237354826</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0.27700961237354826</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0.27700961237354826</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0.27700961237354826</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0.27700961237354826</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0.27700961237354826</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0.27700961237354826</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0.27700961237354826</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0.27700961237354826</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0.26674017848114645</v>
      </c>
      <c r="K108" s="210">
        <f>$C$12</f>
        <v>0.27700961237354826</v>
      </c>
      <c r="L108" s="209" t="s">
        <v>1022</v>
      </c>
      <c r="M108" s="12" t="s">
        <v>1014</v>
      </c>
      <c r="N108" s="1" t="s">
        <v>635</v>
      </c>
      <c r="O108" s="7">
        <f>P108</f>
        <v>3471406989663.668</v>
      </c>
      <c r="P108" s="7">
        <f>Q108</f>
        <v>3471406989663.668</v>
      </c>
      <c r="Q108" s="45">
        <f>SUMIFS('SEDS 2021'!$F$23:$F$40,'SEDS 2021'!E$23:E$40,Calculations!L108,'SEDS 2021'!D$23:D$40,Calculations!N108)*J108*K108</f>
        <v>3471406989663.668</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3448570653406.8311</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3425744260930.6509</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3404013469089.98</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3384546157227.0664</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3368679676003.7812</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3356696725596.8662</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3348405063752.3687</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3343282297294.5269</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3341985220808.2852</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3344897547473.751</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3351145866764.8481</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3360006776711.9956</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3371750097452.6172</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3385985027483.1479</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3402148908654.8818</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3419349020635.4351</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3437252382584.9199</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3455603691039.0962</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3474222481344.4751</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3478595872292.8726</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3483076977312.0986</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3487649427414.1934</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3492319466225.9375</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3497104555370.7959</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3502009938811.7939</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3507018800538.9189</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3512140438896.7324</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3517348716219.7168</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3522621618142.6201</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0.27700961237354826</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0.33769125873440409</v>
      </c>
      <c r="K110" s="210">
        <f t="shared" si="23"/>
        <v>0.27700961237354826</v>
      </c>
      <c r="L110" s="209" t="s">
        <v>1022</v>
      </c>
      <c r="M110" s="12" t="s">
        <v>1014</v>
      </c>
      <c r="N110" s="1" t="s">
        <v>972</v>
      </c>
      <c r="O110" s="7">
        <f t="shared" si="24"/>
        <v>5825248367243.7979</v>
      </c>
      <c r="P110" s="7">
        <f t="shared" si="25"/>
        <v>5825248367243.7979</v>
      </c>
      <c r="Q110" s="45">
        <f>SUMIFS('SEDS 2021'!$F$23:$F$40,'SEDS 2021'!E$23:E$40,Calculations!L110,'SEDS 2021'!D$23:D$40,Calculations!N110)*J110*K110</f>
        <v>5825248367243.7979</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5829414149994.2754</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5834979384023.9453</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5843067600805.1367</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5854920830097.4609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5872006700133.3057</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5893574097535.9492</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5917954118356.7637</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5943364535632.8389</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5970608177391.6387</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5999482020490.3066</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6028483265410.1592</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6057193938084.1045</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6087212955899.8359</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6118741178537.6309</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6151379135529.3086</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6184157367133.0303</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6217106606794.166</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6250013405891.6982</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6282777122043.6094</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6288568698229.7822</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6294285465836.7695</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6300102713345.4033</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6306157311231.4111</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6312524681197.1582</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6319213979743.3643</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6326298091655.5225</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6333739567284.165</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6341574495861.0576</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6349811824622.0645</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3.8925255661424918E-3</v>
      </c>
      <c r="K111" s="210">
        <f t="shared" si="23"/>
        <v>0.27700961237354826</v>
      </c>
      <c r="L111" s="209" t="s">
        <v>1022</v>
      </c>
      <c r="M111" s="12" t="s">
        <v>1014</v>
      </c>
      <c r="N111" s="1" t="s">
        <v>964</v>
      </c>
      <c r="O111" s="7">
        <f t="shared" si="24"/>
        <v>19408805.968162648</v>
      </c>
      <c r="P111" s="7">
        <f t="shared" si="25"/>
        <v>19408805.968162648</v>
      </c>
      <c r="Q111" s="45">
        <f>SUMIFS('SEDS 2021'!$F$23:$F$40,'SEDS 2021'!E$23:E$40,Calculations!L111,'SEDS 2021'!D$23:D$40,Calculations!N111)*J111*K111</f>
        <v>19408805.968162648</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18605213.7703676</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17619426.26622016</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16542330.044265265</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15468292.142789017</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14482541.550385961</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13641811.575339751</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12973933.090547049</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12480504.210526876</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12148747.170280607</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11950417.93175797</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11849188.734795887</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11812830.725315792</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11819964.614857988</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11853363.154517855</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11900948.785109343</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11954301.293469558</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12010365.489010543</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12067304.19874212</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12124265.387925703</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12133449.713479493</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12142742.056731185</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12152493.159494597</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12162977.571852112</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12174343.664927682</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12186521.532675106</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12199611.413527159</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12213507.495552443</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12228232.235575447</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12243806.6133673</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0.27700961237354826</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0.27700961237354826</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0.27700961237354826</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0.27700961237354826</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0.16683238187475688</v>
      </c>
      <c r="K116" s="210">
        <f t="shared" si="23"/>
        <v>0.27700961237354826</v>
      </c>
      <c r="L116" s="209" t="s">
        <v>1022</v>
      </c>
      <c r="M116" s="12" t="s">
        <v>1014</v>
      </c>
      <c r="N116" s="1" t="s">
        <v>975</v>
      </c>
      <c r="O116" s="7">
        <f t="shared" si="24"/>
        <v>356403705526.72656</v>
      </c>
      <c r="P116" s="7">
        <f t="shared" si="25"/>
        <v>356403705526.72656</v>
      </c>
      <c r="Q116" s="45">
        <f>SUMIFS('SEDS 2021'!$F$23:$F$40,'SEDS 2021'!E$23:E$40,Calculations!L116,'SEDS 2021'!D$23:D$40,Calculations!N116)*J116*K116</f>
        <v>356403705526.72656</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350122853428.77954</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345420273078.75256</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342085020938.09131</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339903037855.25964</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338722829377.33765</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338318637237.45471</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338466851984.93451</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338964732161.68567</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339792050924.22131</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340873440947.90533</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342067278494.60828</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343295284141.29614</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344612722173.50085</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346012675583.45312</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347475721390.47217</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348945228013.8288</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350427831507.01819</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351914031951.80951</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353399282598.07397</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353830965801.34753</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354251062150.8208</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354667970910.15765</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355088633623.31915</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355517293100.48029</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355955061639.4248</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356405353682.96173</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356867422051.48535</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357343530153.18549</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357835085179.93011</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0.27700961237354826</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0.42121350232880594</v>
      </c>
      <c r="K121" s="210">
        <f>$C$12</f>
        <v>0.27700961237354826</v>
      </c>
      <c r="L121" s="209" t="s">
        <v>1022</v>
      </c>
      <c r="M121" s="12" t="s">
        <v>1016</v>
      </c>
      <c r="N121" s="1" t="s">
        <v>635</v>
      </c>
      <c r="O121" s="7">
        <f>P121</f>
        <v>5481751959719.4131</v>
      </c>
      <c r="P121" s="7">
        <f>Q121</f>
        <v>5481751959719.4131</v>
      </c>
      <c r="Q121" s="45">
        <f>SUMIFS('SEDS 2021'!$F$23:$F$40,'SEDS 2021'!E$23:E$40,Calculations!L121,'SEDS 2021'!D$23:D$40,Calculations!N121)*J121*K121</f>
        <v>5481751959719.4131</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5526140212241.4756</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5572317248019.2158</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5623516694867.1045</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5678002776107.958</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5729443772877.1064</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5782624774768.3828</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5840915021868.4492</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5895480990516.8359</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5947524163160.3691</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5998074015143.377</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6046640386630.3223</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6100680442430.4346</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6162858895734.2754</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6231256447800.3867</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6299865044577.3506</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6366294821800.3281</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6434673496879.8008</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6499865170301.8604</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6560911268684.0498</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6608300433529.0645</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6656119238590.3926</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6705795199353.0967</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6755255509420.1826</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6804094200316.6787</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6846805723375.875</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6882848573358.5312</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6917025168932.2676</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6953319233853.373</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6992488188334.4814</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0.27700961237354826</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0.27700961237354826</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0.27700961237354826</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0.27700961237354826</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0.27700961237354826</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0.27700961237354826</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0.27700961237354826</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0.27700961237354826</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0.27700961237354826</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2.4384661105208632E-2</v>
      </c>
      <c r="K134" s="12">
        <v>1</v>
      </c>
      <c r="L134" s="12" t="s">
        <v>1013</v>
      </c>
      <c r="M134" s="12" t="s">
        <v>1015</v>
      </c>
      <c r="N134" s="1" t="s">
        <v>635</v>
      </c>
      <c r="O134" s="7">
        <f>P134</f>
        <v>1277658703268.5115</v>
      </c>
      <c r="P134" s="7">
        <f>Q134</f>
        <v>1277658703268.5115</v>
      </c>
      <c r="Q134" s="45">
        <f>SUMIFS('SEDS 2021'!$F$23:$F$40,'SEDS 2021'!E$23:E$40,Calculations!L134,'SEDS 2021'!D$23:D$40,Calculations!N134)*J134*K134</f>
        <v>1277658703268.5115</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1289149048115.771</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1300182414079.2776</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1310742909118.8599</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1320852301924.8186</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1330850109602.5508</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1340457141427.5781</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1349736444702.6228</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1358387580656.0945</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1366268815195.7417</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1373292472956.8164</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1379116376091.748</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1383656089968.2212</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1387015175680.2107</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1389327967389.7512</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1390733716513.4629</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1391225833530.5457</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1391431009642.6104</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1391069552624.8674</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1390573023030.749</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1390060969848.6208</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1389341406303.7109</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1388687785917.6951</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1388044056260.449</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1387437903693.6973</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1386813015902.6677</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1386156855129.522</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1385463587440.5374</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1384678085772.3025</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1383747399071.9692</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0.49710346834541075</v>
      </c>
      <c r="K136" s="12">
        <v>1</v>
      </c>
      <c r="L136" s="12" t="s">
        <v>1013</v>
      </c>
      <c r="M136" s="12" t="s">
        <v>1015</v>
      </c>
      <c r="N136" s="1" t="s">
        <v>972</v>
      </c>
      <c r="O136" s="7">
        <f t="shared" si="29"/>
        <v>21107013265946.141</v>
      </c>
      <c r="P136" s="7">
        <f t="shared" si="30"/>
        <v>21107013265946.141</v>
      </c>
      <c r="Q136" s="45">
        <f>SUMIFS('SEDS 2021'!$F$23:$F$40,'SEDS 2021'!E$23:E$40,Calculations!L136,'SEDS 2021'!D$23:D$40,Calculations!N136)*J136*K136</f>
        <v>21107013265946.141</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20958570685007.43</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20805651128273.312</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20649181932146.723</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20491287463850.457</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20339394316441.637</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20193145377030.477</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20057892241565.113</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19934499211852.066</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19826067130131.223</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19734987329114.715</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19659697546063.863</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19600244651524.332</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19556889548981.5</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19528156766859.543</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19511006152757.52</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19499928579383.656</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19498671255343.539</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19499128840194.711</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19504233497112.188</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19512982644412.395</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19520995627180.965</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19530988974473.973</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19541346484191.035</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19552140663804.207</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19562503248659.547</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19572372591778.957</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19581879286157.133</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19590366172405.984</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19597095299443.941</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0.26876971672101269</v>
      </c>
      <c r="K137" s="12">
        <v>1</v>
      </c>
      <c r="L137" s="12" t="s">
        <v>1013</v>
      </c>
      <c r="M137" s="12" t="s">
        <v>1015</v>
      </c>
      <c r="N137" s="1" t="s">
        <v>964</v>
      </c>
      <c r="O137" s="7">
        <f t="shared" si="29"/>
        <v>1349492747656.2046</v>
      </c>
      <c r="P137" s="7">
        <f t="shared" si="30"/>
        <v>1349492747656.2046</v>
      </c>
      <c r="Q137" s="45">
        <f>SUMIFS('SEDS 2021'!$F$23:$F$40,'SEDS 2021'!E$23:E$40,Calculations!L137,'SEDS 2021'!D$23:D$40,Calculations!N137)*J137*K137</f>
        <v>1349492747656.2046</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1369688444020.575</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1389366647370.0278</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1408461345724.5779</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1426969498617.5542</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1445255949966.2078</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1463032125764.2192</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1480437504876.5872</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1497286314849.3135</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1513589613915.2085</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1529321001233.2266</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1544217759640.9521</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1558189788242.8645</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1571297054599.4175</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1583311230440.3186</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1593959509131.5195</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1602778586365.3154</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1610118135292.6064</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1615491839762.0176</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1619373448579.0825</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1621978245678.2429</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1623307642515.2437</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1623906072069.1997</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1623979863776.7966</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1623765595327.5212</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1623370823089.1267</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1622886707659.9741</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1622342367612.9519</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1621677974395.2056</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1620810447719.7231</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488000000000</v>
      </c>
      <c r="P139" s="7">
        <f t="shared" si="30"/>
        <v>488000000000</v>
      </c>
      <c r="Q139" s="45">
        <f>SUMIFS('SEDS 2021'!$F$23:$F$40,'SEDS 2021'!E$23:E$40,Calculations!L139,'SEDS 2021'!D$23:D$40,Calculations!N139)*J139*K139</f>
        <v>488000000000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2000000000</v>
      </c>
      <c r="P140" s="7">
        <f t="shared" si="30"/>
        <v>2000000000</v>
      </c>
      <c r="Q140" s="45">
        <f>SUMIFS('SEDS 2021'!$F$23:$F$40,'SEDS 2021'!E$23:E$40,Calculations!L140,'SEDS 2021'!D$23:D$40,Calculations!N140)*J140*K140</f>
        <v>2000000000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1567000000000</v>
      </c>
      <c r="P142" s="7">
        <f t="shared" si="30"/>
        <v>1567000000000</v>
      </c>
      <c r="Q142" s="45">
        <f>SUMIFS('SEDS 2021'!$F$23:$F$40,'SEDS 2021'!E$23:E$40,Calculations!L142,'SEDS 2021'!D$23:D$40,Calculations!N142)*J142*K142</f>
        <v>1567000000000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0.20049879602340839</v>
      </c>
      <c r="K147" s="12">
        <v>1</v>
      </c>
      <c r="L147" s="12" t="s">
        <v>1013</v>
      </c>
      <c r="M147" s="12" t="s">
        <v>1018</v>
      </c>
      <c r="N147" s="1" t="s">
        <v>635</v>
      </c>
      <c r="O147" s="7">
        <f>P147</f>
        <v>10505334916442.506</v>
      </c>
      <c r="P147" s="7">
        <f>Q147</f>
        <v>10505334916442.506</v>
      </c>
      <c r="Q147" s="45">
        <f>SUMIFS('SEDS 2021'!$F$23:$F$40,'SEDS 2021'!E$23:E$40,Calculations!L147,'SEDS 2021'!D$23:D$40,Calculations!N147)*J147*K147</f>
        <v>10505334916442.506</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10494281880901.16</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10475121459559.881</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10444299561223.127</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10409769949601.105</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10371919178379.861</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10327337595268.641</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10278288298957.885</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10227915790907.729</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10169713092110.611</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10116938917252.145</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10066777380005.439</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10020052193271.086</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9976881634752.5254</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9937188416823.1973</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9904250521848.6641</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9877114749755.75</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9855630509010.7676</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9842195826605.3379</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9837692789451.3887</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9841609962788.1562</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9850317959049.4395</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9867362267257.3555</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9891975681926.0859</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9926992729989.0078</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9968025478428.2734</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10012878826101.057</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10065148447184.342</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10123840488915.166</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10186571392222.529</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2.0383965352881311E-3</v>
      </c>
      <c r="K149" s="12">
        <v>1</v>
      </c>
      <c r="L149" s="12" t="s">
        <v>1013</v>
      </c>
      <c r="M149" s="12" t="s">
        <v>1018</v>
      </c>
      <c r="N149" s="1" t="s">
        <v>972</v>
      </c>
      <c r="O149" s="7">
        <f t="shared" si="31"/>
        <v>86550316888.334045</v>
      </c>
      <c r="P149" s="7">
        <f t="shared" si="32"/>
        <v>86550316888.334045</v>
      </c>
      <c r="Q149" s="45">
        <f>SUMIFS('SEDS 2021'!$F$23:$F$40,'SEDS 2021'!E$23:E$40,Calculations!L149,'SEDS 2021'!D$23:D$40,Calculations!N149)*J149*K149</f>
        <v>86550316888.334045</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87774349311.662354</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88885439964.596832</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89893409503.771576</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90770801983.339508</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91533176705.491364</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92147132727.188828</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92603887118.721069</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92903476454.760086</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93028763823.804443</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92974270081.280609</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92728570857.117355</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92272377132.385834</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91610843637.120926</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90736598823.319763</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89643510215.402466</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88338415461.145569</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86814806598.848526</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85089014189.480301</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83190853231.978104</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81128264221.210068</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78942376474.479782</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76659011720.579865</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74315287895.981598</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71953190932.570969</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69584111103.147293</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67238062854.898193</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64941057595.571823</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62700091341.331352</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60516065009.619232</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4156209.6204589899</v>
      </c>
      <c r="S158">
        <f>SUMIFS('NREL Scaling Data'!$F:$F,'NREL Scaling Data'!$B:$B,UPPER(About!$B$1),'NREL Scaling Data'!$E:$E,Calculations!$M160,'NREL Scaling Data'!$A:$A,Q$3,'NREL Scaling Data'!$C:$C,Calculations!$L160,'NREL Scaling Data'!$D:$D,Calculations!$N160)</f>
        <v>4236441.2491058502</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9.8264305734162199E-2</v>
      </c>
      <c r="K160" s="12">
        <v>1</v>
      </c>
      <c r="L160" s="12" t="s">
        <v>1013</v>
      </c>
      <c r="M160" s="12" t="s">
        <v>1019</v>
      </c>
      <c r="N160" s="1" t="s">
        <v>635</v>
      </c>
      <c r="O160" s="7">
        <f>P160</f>
        <v>5148656563247.1631</v>
      </c>
      <c r="P160" s="7">
        <f>Q160</f>
        <v>5148656563247.1631</v>
      </c>
      <c r="Q160" s="45">
        <f>SUMIFS('SEDS 2021'!$F$23:$F$40,'SEDS 2021'!E$23:E$40,Calculations!L160,'SEDS 2021'!D$23:D$40,Calculations!N160)*J160*K160</f>
        <v>5148656563247.1631</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5051148990942.2588</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4903872547452.5195</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4747766739037.3838</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4600972706872.1748</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4459773331683.6133</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4324523928290.6533</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4198249265746.2974</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4082156230181.0566</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3979793787280.4722</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3892509023914.2593</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3818494864525.8799</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3755680191920.6523</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3699134197535.7344</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3647681145716.8643</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3599323939121.2134</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3555601713317.1968</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3517157832803.5522</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3481911810268.0889</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3449338489829.8765</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3420749789030.7773</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3398869821721.9087</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3381853646554.3677</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3368797630987.3936</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3360982358123.3818</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3356440614146.4819</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3355839917238.5552</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3358842704743.4858</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3366854965761.0176</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3379089235388.416</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0.13306459901003376</v>
      </c>
      <c r="K173" s="12">
        <v>1</v>
      </c>
      <c r="L173" s="12" t="s">
        <v>1013</v>
      </c>
      <c r="M173" s="12" t="s">
        <v>1014</v>
      </c>
      <c r="N173" s="1" t="s">
        <v>635</v>
      </c>
      <c r="O173" s="7">
        <f>P173</f>
        <v>6972052729729.7285</v>
      </c>
      <c r="P173" s="7">
        <f>Q173</f>
        <v>6972052729729.7285</v>
      </c>
      <c r="Q173" s="45">
        <f>SUMIFS('SEDS 2021'!$F$23:$F$40,'SEDS 2021'!E$23:E$40,Calculations!L173,'SEDS 2021'!D$23:D$40,Calculations!N173)*J173*K173</f>
        <v>6972052729729.7285</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7028265867984.4023</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7075256883264.0498</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7111234800877.4707</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7132084183504.9971</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7135729525708.2021</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7126130172660.7324</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7107650481390.46</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7088308275863.2188</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7069106337832.6904</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7055138946239.7666</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7048788057127.8789</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7048368133726.6572</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7053941949329.6963</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7064223626266.1006</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7078943832733.8184</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7096787918678.9854</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7117762718527.4277</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7142519155602.6367</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7167188521306.1045</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7196281714969.335</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7225372493679.4482</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7258886800817.4307</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7293836159572.9355</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7332749975163.9268</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7372143776183.5947</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7414747178819.5244</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7459052982031.6348</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7504880155613.8076</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7551829300971.1328</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0.19266493598895293</v>
      </c>
      <c r="K175" s="12">
        <v>1</v>
      </c>
      <c r="L175" s="12" t="s">
        <v>1013</v>
      </c>
      <c r="M175" s="12" t="s">
        <v>1014</v>
      </c>
      <c r="N175" s="1" t="s">
        <v>972</v>
      </c>
      <c r="O175" s="7">
        <f t="shared" si="35"/>
        <v>8180553182090.9414</v>
      </c>
      <c r="P175" s="7">
        <f t="shared" si="36"/>
        <v>8180553182090.9414</v>
      </c>
      <c r="Q175" s="45">
        <f>SUMIFS('SEDS 2021'!$F$23:$F$40,'SEDS 2021'!E$23:E$40,Calculations!L175,'SEDS 2021'!D$23:D$40,Calculations!N175)*J175*K175</f>
        <v>8180553182090.9414</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8262997801082.9629</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8337013151446.5156</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8401741280624.0117</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8463539816934.8906</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8524469300504.5332</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8587830296074.3213</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8654687526760.3047</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8728953530321.3066</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8804730142225.1602</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8879740009978.1797</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8957368997832.0762</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9032965057820.1348</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9110137066688.207</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9188647106993.2852</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9266551089267.3984</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9344656226548.3184</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9419146373710.4434</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9502812836819.2988</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9580495782107.8027</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9661180113651.1348</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9738753536766.1934</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9818563514885.2754</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9896113529341.7441</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9979248905863.0996</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10059318578521.965</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10140566020829.754</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10222741262340.24</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10304608633038.004</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10385339079111.25</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2.9480580878855724E-3</v>
      </c>
      <c r="K176" s="12">
        <v>1</v>
      </c>
      <c r="L176" s="12" t="s">
        <v>1013</v>
      </c>
      <c r="M176" s="12" t="s">
        <v>1014</v>
      </c>
      <c r="N176" s="1" t="s">
        <v>964</v>
      </c>
      <c r="O176" s="7">
        <f t="shared" si="35"/>
        <v>14802199659.273458</v>
      </c>
      <c r="P176" s="7">
        <f t="shared" si="36"/>
        <v>14802199659.273458</v>
      </c>
      <c r="Q176" s="45">
        <f>SUMIFS('SEDS 2021'!$F$23:$F$40,'SEDS 2021'!E$23:E$40,Calculations!L176,'SEDS 2021'!D$23:D$40,Calculations!N176)*J176*K176</f>
        <v>14802199659.273458</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14085174477.533276</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13363420653.308809</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12642247101.973188</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11946065478.871223</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11287897022.352913</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10683946261.392527</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10150434313.790947</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9695321683.4914742</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9327781826.5831566</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9041492532.9481392</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8834388171.4829617</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8682334493.4164658</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8575352017.6791916</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8492499422.395813</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8423378675.0160131</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8357083407.4867687</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8290191079.7001896</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8229770486.7580824</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8163907204.7872839</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8094452929.3796101</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8025433702.044261</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7951857728.0350628</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7875586578.7136946</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7799309317.7694578</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7719034957.106473</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7639269926.264637</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7557668054.6157713</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7472733199.6226902</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7387318390.8881035</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0.54378763812718689</v>
      </c>
      <c r="K186" s="12">
        <v>1</v>
      </c>
      <c r="L186" s="12" t="s">
        <v>1013</v>
      </c>
      <c r="M186" s="12" t="s">
        <v>1016</v>
      </c>
      <c r="N186" s="1" t="s">
        <v>635</v>
      </c>
      <c r="O186" s="7">
        <f>P186</f>
        <v>28492297087312.086</v>
      </c>
      <c r="P186" s="7">
        <f>Q186</f>
        <v>28492297087312.086</v>
      </c>
      <c r="Q186" s="45">
        <f>SUMIFS('SEDS 2021'!$F$23:$F$40,'SEDS 2021'!E$23:E$40,Calculations!L186,'SEDS 2021'!D$23:D$40,Calculations!N186)*J186*K186</f>
        <v>28492297087312.086</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28774009848792.859</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29100975620225.023</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29481021140867.215</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29871211511440.785</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30288533747247.965</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30724089294418.176</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31170948746855.641</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31636851603095.293</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32115105253292.824</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32603341734933.844</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33114609767770.141</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33637381113243.359</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34178772121858.113</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34735928775636.371</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35298980409780.008</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35886795946642.75</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36478462538332.008</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37088462145068.953</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37715311674541.812</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38361254459659.133</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39020482760779.719</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39700387113541.539</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40391732464137.297</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41090044609710.508</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41814155083732.852</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42537318372749.219</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43283376120394.305</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44046458272223.672</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44830814697803.164</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0.30819319913034821</v>
      </c>
      <c r="K188" s="12">
        <v>1</v>
      </c>
      <c r="L188" s="12" t="s">
        <v>1013</v>
      </c>
      <c r="M188" s="12" t="s">
        <v>1016</v>
      </c>
      <c r="N188" s="1" t="s">
        <v>972</v>
      </c>
      <c r="O188" s="7">
        <f t="shared" si="37"/>
        <v>13085883235074.584</v>
      </c>
      <c r="P188" s="7">
        <f t="shared" si="38"/>
        <v>13085883235074.584</v>
      </c>
      <c r="Q188" s="45">
        <f>SUMIFS('SEDS 2021'!$F$23:$F$40,'SEDS 2021'!E$23:E$40,Calculations!L188,'SEDS 2021'!D$23:D$40,Calculations!N188)*J188*K188</f>
        <v>13085883235074.584</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13040758462430.127</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13026299733195.301</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13007046496866.984</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12980686108847.195</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12953968483043.957</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12894121753324.238</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12843487998019.453</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12806955734166.045</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12790598004082.418</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12780482534214.631</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12777399008083.912</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12782757574835.451</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12781761069439.545</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12759349099026.127</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12740847942241.912</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12727592540277.596</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12723794538580.033</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12720447784608.898</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12727630144254.797</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12733609176630.184</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12730939294248.729</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12718661595691.707</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12702661103391.531</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12684573590356.561</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12668140652318.529</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12655862953761.51</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12639053975951.453</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12627377941029.707</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12614423370883.027</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0.72828222519110164</v>
      </c>
      <c r="K189" s="12">
        <v>1</v>
      </c>
      <c r="L189" s="12" t="s">
        <v>1013</v>
      </c>
      <c r="M189" s="12" t="s">
        <v>1016</v>
      </c>
      <c r="N189" s="1" t="s">
        <v>964</v>
      </c>
      <c r="O189" s="7">
        <f t="shared" si="37"/>
        <v>3656705052684.5215</v>
      </c>
      <c r="P189" s="7">
        <f t="shared" si="38"/>
        <v>3656705052684.5215</v>
      </c>
      <c r="Q189" s="45">
        <f>SUMIFS('SEDS 2021'!$F$23:$F$40,'SEDS 2021'!E$23:E$40,Calculations!L189,'SEDS 2021'!D$23:D$40,Calculations!N189)*J189*K189</f>
        <v>3656705052684.5215</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3660778023829.6289</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3659765056912.708</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3655544361425.5664</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3644042966223.0542</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3633153571866.2085</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3626421562564.1895</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3627265701661.6094</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3627160184274.4443</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3621103486250.3657</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3612746509185.8008</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3603355461726.8916</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3603144426952.521</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3602848978268.4312</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3603946359095.0923</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3598459454961.7891</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3598142902800.2539</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3600569802705.3496</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3601308424415.6055</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3602300287855.1016</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3606035603361.2285</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3613084164824.7817</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3620997968863.2007</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3628341979010.8442</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3634018814441.0728</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3637226543011.3149</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3638028475153.8652</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3640455375058.9819</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3643473172332.2988</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3644612760113.8296</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46980999999999.992</v>
      </c>
      <c r="Q199" s="7">
        <f t="shared" ref="Q199:AT199" si="40">SUM(Q4,Q17,Q30,Q43,Q56,Q69,Q82,Q95,Q108,Q121)</f>
        <v>46980999999999.992</v>
      </c>
      <c r="R199" s="7">
        <f t="shared" si="40"/>
        <v>46928903776707.57</v>
      </c>
      <c r="S199" s="7">
        <f t="shared" si="40"/>
        <v>46894048083081.625</v>
      </c>
      <c r="T199" s="7">
        <f t="shared" si="40"/>
        <v>46899267720819.68</v>
      </c>
      <c r="U199" s="7">
        <f t="shared" si="40"/>
        <v>46944950459961.555</v>
      </c>
      <c r="V199" s="7">
        <f t="shared" si="40"/>
        <v>47018153294144.406</v>
      </c>
      <c r="W199" s="7">
        <f t="shared" si="40"/>
        <v>47128098458860.133</v>
      </c>
      <c r="X199" s="7">
        <f t="shared" si="40"/>
        <v>47291063163950.891</v>
      </c>
      <c r="Y199" s="7">
        <f t="shared" si="40"/>
        <v>47466521513575.242</v>
      </c>
      <c r="Z199" s="7">
        <f t="shared" si="40"/>
        <v>47661703797354.445</v>
      </c>
      <c r="AA199" s="7">
        <f t="shared" si="40"/>
        <v>47881001277628.219</v>
      </c>
      <c r="AB199" s="7">
        <f t="shared" si="40"/>
        <v>48115721782742.172</v>
      </c>
      <c r="AC199" s="7">
        <f t="shared" si="40"/>
        <v>48387165247562.883</v>
      </c>
      <c r="AD199" s="7">
        <f t="shared" si="40"/>
        <v>48704091838721.75</v>
      </c>
      <c r="AE199" s="7">
        <f t="shared" si="40"/>
        <v>49055537336055.125</v>
      </c>
      <c r="AF199" s="7">
        <f t="shared" si="40"/>
        <v>49414109448873.562</v>
      </c>
      <c r="AG199" s="7">
        <f t="shared" si="40"/>
        <v>49770334839773.578</v>
      </c>
      <c r="AH199" s="7">
        <f t="shared" si="40"/>
        <v>50137278936082.094</v>
      </c>
      <c r="AI199" s="7">
        <f t="shared" si="40"/>
        <v>50497406523747.68</v>
      </c>
      <c r="AJ199" s="7">
        <f t="shared" si="40"/>
        <v>50842603283041.781</v>
      </c>
      <c r="AK199" s="7">
        <f t="shared" si="40"/>
        <v>51037109916775.062</v>
      </c>
      <c r="AL199" s="7">
        <f t="shared" si="40"/>
        <v>51235181660642.758</v>
      </c>
      <c r="AM199" s="7">
        <f t="shared" si="40"/>
        <v>51441118240936.742</v>
      </c>
      <c r="AN199" s="7">
        <f t="shared" si="40"/>
        <v>51648737439788.586</v>
      </c>
      <c r="AO199" s="7">
        <f t="shared" si="40"/>
        <v>51855224312530.289</v>
      </c>
      <c r="AP199" s="7">
        <f t="shared" si="40"/>
        <v>52041095924780.578</v>
      </c>
      <c r="AQ199" s="7">
        <f t="shared" si="40"/>
        <v>52204165008449.586</v>
      </c>
      <c r="AR199" s="7">
        <f t="shared" si="40"/>
        <v>52362234874878.414</v>
      </c>
      <c r="AS199" s="7">
        <f t="shared" si="40"/>
        <v>52528204624628.852</v>
      </c>
      <c r="AT199" s="7">
        <f t="shared" si="40"/>
        <v>52705319367395.039</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52395999999999.992</v>
      </c>
      <c r="Q202" s="7">
        <f t="shared" ref="Q202:AT202" si="41">SUM(Q134,Q147,Q160,Q173,Q186)</f>
        <v>52395999999999.992</v>
      </c>
      <c r="R202" s="7">
        <f t="shared" si="41"/>
        <v>52636855636736.453</v>
      </c>
      <c r="S202" s="7">
        <f t="shared" si="41"/>
        <v>52855408924580.75</v>
      </c>
      <c r="T202" s="7">
        <f t="shared" si="41"/>
        <v>53095065151124.062</v>
      </c>
      <c r="U202" s="7">
        <f t="shared" si="41"/>
        <v>53334890653343.875</v>
      </c>
      <c r="V202" s="7">
        <f t="shared" si="41"/>
        <v>53586805892622.188</v>
      </c>
      <c r="W202" s="7">
        <f t="shared" si="41"/>
        <v>53842538132065.781</v>
      </c>
      <c r="X202" s="7">
        <f t="shared" si="41"/>
        <v>54104873237652.906</v>
      </c>
      <c r="Y202" s="7">
        <f t="shared" si="41"/>
        <v>54393619480703.391</v>
      </c>
      <c r="Z202" s="7">
        <f t="shared" si="41"/>
        <v>54699987285712.344</v>
      </c>
      <c r="AA202" s="7">
        <f t="shared" si="41"/>
        <v>55041221095296.828</v>
      </c>
      <c r="AB202" s="7">
        <f t="shared" si="41"/>
        <v>55427786445521.086</v>
      </c>
      <c r="AC202" s="7">
        <f t="shared" si="41"/>
        <v>55845137722129.977</v>
      </c>
      <c r="AD202" s="7">
        <f t="shared" si="41"/>
        <v>56295745079156.281</v>
      </c>
      <c r="AE202" s="7">
        <f t="shared" si="41"/>
        <v>56774349931832.281</v>
      </c>
      <c r="AF202" s="7">
        <f t="shared" si="41"/>
        <v>57272232419997.164</v>
      </c>
      <c r="AG202" s="7">
        <f t="shared" si="41"/>
        <v>57807526161925.227</v>
      </c>
      <c r="AH202" s="7">
        <f t="shared" si="41"/>
        <v>58360444608316.367</v>
      </c>
      <c r="AI202" s="7">
        <f t="shared" si="41"/>
        <v>58946158490169.883</v>
      </c>
      <c r="AJ202" s="7">
        <f t="shared" si="41"/>
        <v>59560104498159.93</v>
      </c>
      <c r="AK202" s="7">
        <f t="shared" si="41"/>
        <v>60209956896296.023</v>
      </c>
      <c r="AL202" s="7">
        <f t="shared" si="41"/>
        <v>60884384441534.227</v>
      </c>
      <c r="AM202" s="7">
        <f t="shared" si="41"/>
        <v>61597177614088.391</v>
      </c>
      <c r="AN202" s="7">
        <f t="shared" si="41"/>
        <v>62334385992884.164</v>
      </c>
      <c r="AO202" s="7">
        <f t="shared" si="41"/>
        <v>63098207576680.516</v>
      </c>
      <c r="AP202" s="7">
        <f t="shared" si="41"/>
        <v>63897577968393.875</v>
      </c>
      <c r="AQ202" s="7">
        <f t="shared" si="41"/>
        <v>64706941150037.875</v>
      </c>
      <c r="AR202" s="7">
        <f t="shared" si="41"/>
        <v>65551883841794.305</v>
      </c>
      <c r="AS202" s="7">
        <f t="shared" si="41"/>
        <v>66426711968285.969</v>
      </c>
      <c r="AT202" s="7">
        <f t="shared" si="41"/>
        <v>67332052025457.211</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119638993544526.69</v>
      </c>
      <c r="D16" s="142" t="s">
        <v>1091</v>
      </c>
      <c r="E16" s="212">
        <f>'SEDS 2021'!H26</f>
        <v>9.3638031139862306E-3</v>
      </c>
      <c r="F16" s="207">
        <f>'SEDS 2021'!H28</f>
        <v>1.2672127201108793E-2</v>
      </c>
      <c r="G16" s="142" t="s">
        <v>819</v>
      </c>
      <c r="H16" s="142"/>
      <c r="I16" s="142"/>
    </row>
    <row r="17" spans="1:12" x14ac:dyDescent="0.2">
      <c r="A17" s="139"/>
      <c r="B17" s="146" t="s">
        <v>715</v>
      </c>
      <c r="C17" s="147">
        <f>C16/C15</f>
        <v>1.0455882912049649E-2</v>
      </c>
      <c r="D17" s="142" t="s">
        <v>1092</v>
      </c>
      <c r="E17" s="212">
        <f>'SEDS 2021'!H35</f>
        <v>1.1559719333297445E-2</v>
      </c>
      <c r="F17" s="212">
        <f>'SEDS 2021'!H37</f>
        <v>1.2363458903291895E-2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2.7587777500635755</v>
      </c>
      <c r="D29" s="152">
        <f>D28*F16</f>
        <v>-12.549587731074071</v>
      </c>
      <c r="E29" s="152">
        <f>E28*$E$17</f>
        <v>-0.47097487081068939</v>
      </c>
      <c r="F29" s="158">
        <f>F28*$F$17</f>
        <v>-0.22924993125264609</v>
      </c>
      <c r="G29" s="177">
        <f>G28*C17</f>
        <v>5.5311620604742644E-2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1.9945697948936945</v>
      </c>
      <c r="D32" s="159">
        <f>D29*About!F6</f>
        <v>-9.0732312982414047</v>
      </c>
      <c r="E32" s="241">
        <f>E29</f>
        <v>-0.47097487081068939</v>
      </c>
      <c r="F32" s="243">
        <f>F29</f>
        <v>-0.22924993125264609</v>
      </c>
      <c r="G32" s="173">
        <f>G29*About!F6</f>
        <v>3.9989770021270112E-2</v>
      </c>
      <c r="H32" s="142"/>
      <c r="I32" s="142"/>
      <c r="K32" s="100"/>
      <c r="L32" s="100"/>
    </row>
    <row r="33" spans="1:12" x14ac:dyDescent="0.2">
      <c r="A33" s="139"/>
      <c r="B33" s="146" t="s">
        <v>710</v>
      </c>
      <c r="C33" s="160">
        <f>C29*About!F5</f>
        <v>0.76420795516988071</v>
      </c>
      <c r="D33" s="160">
        <f>D29*About!F5</f>
        <v>-3.4763564328326657</v>
      </c>
      <c r="E33" s="242"/>
      <c r="F33" s="244"/>
      <c r="G33" s="174">
        <f>G29*About!F5</f>
        <v>1.5321850583472525E-2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1994569794893.6946</v>
      </c>
      <c r="D38" s="156">
        <f>D32*Trillion</f>
        <v>-9073231298241.4043</v>
      </c>
      <c r="E38" s="238">
        <f>E32*Trillion</f>
        <v>-470974870810.68939</v>
      </c>
      <c r="F38" s="240">
        <f>F32*Trillion</f>
        <v>-229249931252.64609</v>
      </c>
      <c r="G38" s="168">
        <f>G32*Trillion</f>
        <v>39989770021.270111</v>
      </c>
      <c r="H38" s="142"/>
      <c r="I38" s="142"/>
      <c r="K38" s="100"/>
      <c r="L38" s="100"/>
    </row>
    <row r="39" spans="1:12" ht="16" thickBot="1" x14ac:dyDescent="0.25">
      <c r="A39" s="139"/>
      <c r="B39" s="169" t="s">
        <v>710</v>
      </c>
      <c r="C39" s="170">
        <f>C33*Trillion</f>
        <v>764207955169.88074</v>
      </c>
      <c r="D39" s="171">
        <f>D33*Trillion</f>
        <v>-3476356432832.6655</v>
      </c>
      <c r="E39" s="239"/>
      <c r="F39" s="239"/>
      <c r="G39" s="172">
        <f>G33*Trillion</f>
        <v>15321850583.472525</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Kansas</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8366568.5391083071</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0.12894813717170237</v>
      </c>
      <c r="K4">
        <f>IF(ISBLANK(Calculations!K4),"",Calculations!K4)</f>
        <v>0.72299038762645174</v>
      </c>
      <c r="L4" t="str">
        <f>IF(ISBLANK(Calculations!L4),"",Calculations!L4)</f>
        <v>RESIDENTIAL</v>
      </c>
      <c r="M4" t="str">
        <f>IF(ISBLANK(Calculations!M4),"",Calculations!M4)</f>
        <v>heating</v>
      </c>
      <c r="N4" t="str">
        <f>IF(ISBLANK(Calculations!N4),"",Calculations!N4)</f>
        <v>electricity</v>
      </c>
      <c r="O4">
        <f>IF(ISBLANK(Calculations!O4),"",Calculations!O4)</f>
        <v>4379957055831.5923</v>
      </c>
      <c r="P4">
        <f>IF(ISBLANK(Calculations!P4),"",Calculations!P4)</f>
        <v>4379957055831.5923</v>
      </c>
      <c r="Q4">
        <f>IF(ISBLANK(Calculations!Q4),"",Calculations!Q4)-(SUMIFS(BDEQ!C:C,BDEQ!$AG:$AG,About!$B$2,BDEQ!$AH:$AH,$I4)*BDEQ!$C$2*$J4*$K4)</f>
        <v>4379948689263.0532</v>
      </c>
      <c r="R4">
        <f>IF(ISBLANK(Calculations!R4),"",Calculations!R4)-(SUMIFS(BDEQ!D:D,BDEQ!$AG:$AG,About!$B$2,BDEQ!$AH:$AH,$I4)*BDEQ!$C$2*$J4*$K4)</f>
        <v>4415557251787.877</v>
      </c>
      <c r="S4" s="99">
        <f>IF(ISBLANK(Calculations!S4),"",Calculations!S4+ ('IRA Buildings Changes'!$G$38/($AB$3-$R$3)*(S3-$R$3)))-(SUMIFS(BDEQ!D:D,BDEQ!$AG:$AG,About!$B$2,BDEQ!$AH:$AH,$I4)*BDEQ!$C$2*$J4*$K4)</f>
        <v>4453348643927.1172</v>
      </c>
      <c r="T4" s="99">
        <f>IF(ISBLANK(Calculations!T4),"",Calculations!T4+ ('IRA Buildings Changes'!$G$38/($AB$3-$R$3)*(T3-$R$3)))-(SUMIFS(BDEQ!E:E,BDEQ!$AG:$AG,About!$B$2,BDEQ!$AH:$AH,$I4)*BDEQ!$C$2*$J4*$K4)</f>
        <v>4491439149182.3525</v>
      </c>
      <c r="U4" s="99">
        <f>IF(ISBLANK(Calculations!U4),"",Calculations!U4+ ('IRA Buildings Changes'!$G$38/($AB$3-$R$3)*(U3-$R$3)))-(SUMIFS(BDEQ!F:F,BDEQ!$AG:$AG,About!$B$2,BDEQ!$AH:$AH,$I4)*BDEQ!$C$2*$J4*$K4)</f>
        <v>4527682994832.4561</v>
      </c>
      <c r="V4" s="99">
        <f>IF(ISBLANK(Calculations!V4),"",Calculations!V4+ ('IRA Buildings Changes'!$G$38/($AB$3-$R$3)*(V3-$R$3)))-(SUMIFS(BDEQ!G:G,BDEQ!$AG:$AG,About!$B$2,BDEQ!$AH:$AH,$I4)*BDEQ!$C$2*$J4*$K4)</f>
        <v>4563850356542.4756</v>
      </c>
      <c r="W4" s="99">
        <f>IF(ISBLANK(Calculations!W4),"",Calculations!W4+ ('IRA Buildings Changes'!$G$38/($AB$3-$R$3)*(W3-$R$3)))-(SUMIFS(BDEQ!H:H,BDEQ!$AG:$AG,About!$B$2,BDEQ!$AH:$AH,$I4)*BDEQ!$C$2*$J4*$K4)</f>
        <v>4600870108469.5781</v>
      </c>
      <c r="X4" s="99">
        <f>IF(ISBLANK(Calculations!X4),"",Calculations!X4+ ('IRA Buildings Changes'!$G$38/($AB$3-$R$3)*(X3-$R$3)))-(SUMIFS(BDEQ!I:I,BDEQ!$AG:$AG,About!$B$2,BDEQ!$AH:$AH,$I4)*BDEQ!$C$2*$J4*$K4)</f>
        <v>4636531542414.2383</v>
      </c>
      <c r="Y4" s="99">
        <f>IF(ISBLANK(Calculations!Y4),"",Calculations!Y4+ ('IRA Buildings Changes'!$G$38/($AB$3-$R$3)*(Y3-$R$3)))-(SUMIFS(BDEQ!J:J,BDEQ!$AG:$AG,About!$B$2,BDEQ!$AH:$AH,$I4)*BDEQ!$C$2*$J4*$K4)</f>
        <v>4671347774396.2607</v>
      </c>
      <c r="Z4" s="99">
        <f>IF(ISBLANK(Calculations!Z4),"",Calculations!Z4+ ('IRA Buildings Changes'!$G$38/($AB$3-$R$3)*(Z3-$R$3)))-(SUMIFS(BDEQ!K:K,BDEQ!$AG:$AG,About!$B$2,BDEQ!$AH:$AH,$I4)*BDEQ!$C$2*$J4*$K4)</f>
        <v>4706757116064.9268</v>
      </c>
      <c r="AA4" s="99">
        <f>IF(ISBLANK(Calculations!AA4),"",Calculations!AA4+ ('IRA Buildings Changes'!$G$38/($AB$3-$R$3)*(AA3-$R$3)))-(SUMIFS(BDEQ!L:L,BDEQ!$AG:$AG,About!$B$2,BDEQ!$AH:$AH,$I4)*BDEQ!$C$2*$J4*$K4)</f>
        <v>4742699746483.4912</v>
      </c>
      <c r="AB4" s="98">
        <f>IF(ISBLANK(Calculations!AB4),"",Calculations!AB4 + 'IRA Buildings Changes'!G38)-(SUMIFS(BDEQ!D:D,BDEQ!$AG:$AG,About!$B$2,BDEQ!$AH:$AH,$I4)*BDEQ!$C$2*$J4*$K4)</f>
        <v>4778465564618.1201</v>
      </c>
      <c r="AC4" s="99">
        <f>IF(ISBLANK(Calculations!AC4),"",Calculations!AC4+ 'IRA Buildings Changes'!$G$38)-(SUMIFS(BDEQ!D:D,BDEQ!$AG:$AG,About!$B$2,BDEQ!$AH:$AH,$I4)*BDEQ!$C$2*$J4*$K4)</f>
        <v>4810232773275.6455</v>
      </c>
      <c r="AD4" s="99">
        <f>IF(ISBLANK(Calculations!AD4),"",Calculations!AD4+ 'IRA Buildings Changes'!$G$38)-(SUMIFS(BDEQ!E:E,BDEQ!$AG:$AG,About!$B$2,BDEQ!$AH:$AH,$I4)*BDEQ!$C$2*$J4*$K4)</f>
        <v>4842511709379.1826</v>
      </c>
      <c r="AE4" s="99">
        <f>IF(ISBLANK(Calculations!AE4),"",Calculations!AE4+ 'IRA Buildings Changes'!$G$38)-(SUMIFS(BDEQ!F:F,BDEQ!$AG:$AG,About!$B$2,BDEQ!$AH:$AH,$I4)*BDEQ!$C$2*$J4*$K4)</f>
        <v>4876026216847.1904</v>
      </c>
      <c r="AF4" s="99">
        <f>IF(ISBLANK(Calculations!AF4),"",Calculations!AF4+ 'IRA Buildings Changes'!$G$38)-(SUMIFS(BDEQ!G:G,BDEQ!$AG:$AG,About!$B$2,BDEQ!$AH:$AH,$I4)*BDEQ!$C$2*$J4*$K4)</f>
        <v>4910726460672.1387</v>
      </c>
      <c r="AG4" s="99">
        <f>IF(ISBLANK(Calculations!AG4),"",Calculations!AG4+ 'IRA Buildings Changes'!$G$38)-(SUMIFS(BDEQ!H:H,BDEQ!$AG:$AG,About!$B$2,BDEQ!$AH:$AH,$I4)*BDEQ!$C$2*$J4*$K4)</f>
        <v>4946445781422.2822</v>
      </c>
      <c r="AH4" s="99">
        <f>IF(ISBLANK(Calculations!AH4),"",Calculations!AH4+ 'IRA Buildings Changes'!$G$38)-(SUMIFS(BDEQ!I:I,BDEQ!$AG:$AG,About!$B$2,BDEQ!$AH:$AH,$I4)*BDEQ!$C$2*$J4*$K4)</f>
        <v>4982629850526.5586</v>
      </c>
      <c r="AI4" s="99">
        <f>IF(ISBLANK(Calculations!AI4),"",Calculations!AI4+ 'IRA Buildings Changes'!$G$38)-(SUMIFS(BDEQ!J:J,BDEQ!$AG:$AG,About!$B$2,BDEQ!$AH:$AH,$I4)*BDEQ!$C$2*$J4*$K4)</f>
        <v>5020657773593.0078</v>
      </c>
      <c r="AJ4" s="99">
        <f>IF(ISBLANK(Calculations!AJ4),"",Calculations!AJ4+ 'IRA Buildings Changes'!$G$38)-(SUMIFS(BDEQ!K:K,BDEQ!$AG:$AG,About!$B$2,BDEQ!$AH:$AH,$I4)*BDEQ!$C$2*$J4*$K4)</f>
        <v>5057701764686.7871</v>
      </c>
      <c r="AK4" s="99">
        <f>IF(ISBLANK(Calculations!AK4),"",Calculations!AK4+ 'IRA Buildings Changes'!$G$38)-(SUMIFS(BDEQ!L:L,BDEQ!$AG:$AG,About!$B$2,BDEQ!$AH:$AH,$I4)*BDEQ!$C$2*$J4*$K4)</f>
        <v>5064918042036.2432</v>
      </c>
      <c r="AL4" s="99">
        <f>IF(ISBLANK(Calculations!AL4),"",Calculations!AL4+ 'IRA Buildings Changes'!$G$38)-(SUMIFS(BDEQ!M:M,BDEQ!$AG:$AG,About!$B$2,BDEQ!$AH:$AH,$I4)*BDEQ!$C$2*$J4*$K4)</f>
        <v>5072582370498.8496</v>
      </c>
      <c r="AM4" s="99">
        <f>IF(ISBLANK(Calculations!AM4),"",Calculations!AM4+ 'IRA Buildings Changes'!$G$38)-(SUMIFS(BDEQ!N:N,BDEQ!$AG:$AG,About!$B$2,BDEQ!$AH:$AH,$I4)*BDEQ!$C$2*$J4*$K4)</f>
        <v>5079907129535.9502</v>
      </c>
      <c r="AN4" s="99">
        <f>IF(ISBLANK(Calculations!AN4),"",Calculations!AN4+ 'IRA Buildings Changes'!$G$38)-(SUMIFS(BDEQ!O:O,BDEQ!$AG:$AG,About!$B$2,BDEQ!$AH:$AH,$I4)*BDEQ!$C$2*$J4*$K4)</f>
        <v>5087741161713.5596</v>
      </c>
      <c r="AO4" s="99">
        <f>IF(ISBLANK(Calculations!AO4),"",Calculations!AO4+ 'IRA Buildings Changes'!$G$38)-(SUMIFS(BDEQ!P:P,BDEQ!$AG:$AG,About!$B$2,BDEQ!$AH:$AH,$I4)*BDEQ!$C$2*$J4*$K4)</f>
        <v>5095124533725.4004</v>
      </c>
      <c r="AP4" s="99">
        <f>IF(ISBLANK(Calculations!AP4),"",Calculations!AP4+ 'IRA Buildings Changes'!$G$38)-(SUMIFS(BDEQ!Q:Q,BDEQ!$AG:$AG,About!$B$2,BDEQ!$AH:$AH,$I4)*BDEQ!$C$2*$J4*$K4)</f>
        <v>5102443928342.4492</v>
      </c>
      <c r="AQ4" s="99">
        <f>IF(ISBLANK(Calculations!AQ4),"",Calculations!AQ4+ 'IRA Buildings Changes'!$G$38)-(SUMIFS(BDEQ!R:R,BDEQ!$AG:$AG,About!$B$2,BDEQ!$AH:$AH,$I4)*BDEQ!$C$2*$J4*$K4)</f>
        <v>5109734914083.2949</v>
      </c>
      <c r="AR4" s="99">
        <f>IF(ISBLANK(Calculations!AR4),"",Calculations!AR4+ 'IRA Buildings Changes'!$G$38)-(SUMIFS(BDEQ!S:S,BDEQ!$AG:$AG,About!$B$2,BDEQ!$AH:$AH,$I4)*BDEQ!$C$2*$J4*$K4)</f>
        <v>5117468111117.5088</v>
      </c>
      <c r="AS4" s="99">
        <f>IF(ISBLANK(Calculations!AS4),"",Calculations!AS4+ 'IRA Buildings Changes'!$G$38)-(SUMIFS(BDEQ!T:T,BDEQ!$AG:$AG,About!$B$2,BDEQ!$AH:$AH,$I4)*BDEQ!$C$2*$J4*$K4)</f>
        <v>5124766118965.6299</v>
      </c>
      <c r="AT4" s="99">
        <f>IF(ISBLANK(Calculations!AT4),"",Calculations!AT4+ 'IRA Buildings Changes'!$G$38)-(SUMIFS(BDEQ!U:U,BDEQ!$AG:$AG,About!$B$2,BDEQ!$AH:$AH,$I4)*BDEQ!$C$2*$J4*$K4)</f>
        <v>5132128567427.2588</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0.72299038762645174</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0.66112032163793522</v>
      </c>
      <c r="K6">
        <f>IF(ISBLANK(Calculations!K6),"",Calculations!K6)</f>
        <v>0.72299038762645174</v>
      </c>
      <c r="L6" t="str">
        <f>IF(ISBLANK(Calculations!L6),"",Calculations!L6)</f>
        <v>RESIDENTIAL</v>
      </c>
      <c r="M6" t="str">
        <f>IF(ISBLANK(Calculations!M6),"",Calculations!M6)</f>
        <v>heating</v>
      </c>
      <c r="N6" t="str">
        <f>IF(ISBLANK(Calculations!N6),"",Calculations!N6)</f>
        <v>natural gas</v>
      </c>
      <c r="O6">
        <f>IF(ISBLANK(Calculations!O6),"",Calculations!O6)</f>
        <v>29765475064808.77</v>
      </c>
      <c r="P6">
        <f>IF(ISBLANK(Calculations!P6),"",Calculations!P6)</f>
        <v>29765475064808.77</v>
      </c>
      <c r="Q6">
        <f>IF(ISBLANK(Calculations!Q6),"",Calculations!Q6)</f>
        <v>29765475064808.77</v>
      </c>
      <c r="R6">
        <f>IF(ISBLANK(Calculations!R6),"",Calculations!R6)</f>
        <v>29885556182452.023</v>
      </c>
      <c r="S6" s="99">
        <f>IF(ISBLANK(Calculations!S6),"",Calculations!S6 + ('IRA Buildings Changes'!$D$38/($AB$3-$R$3)*(S3-$R$3)))</f>
        <v>29061913505194.73</v>
      </c>
      <c r="T6" s="99">
        <f>IF(ISBLANK(Calculations!T6),"",Calculations!T6 + ('IRA Buildings Changes'!$D$38/($AB$3-$R$3)*(T3-$R$3)))</f>
        <v>28231084909354.637</v>
      </c>
      <c r="U6" s="99">
        <f>IF(ISBLANK(Calculations!U6),"",Calculations!U6 + ('IRA Buildings Changes'!$D$38/($AB$3-$R$3)*(U3-$R$3)))</f>
        <v>27369501456399.594</v>
      </c>
      <c r="V6" s="99">
        <f>IF(ISBLANK(Calculations!V6),"",Calculations!V6 + ('IRA Buildings Changes'!$D$38/($AB$3-$R$3)*(V3-$R$3)))</f>
        <v>26503137355049.973</v>
      </c>
      <c r="W6" s="99">
        <f>IF(ISBLANK(Calculations!W6),"",Calculations!W6 + ('IRA Buildings Changes'!$D$38/($AB$3-$R$3)*(W3-$R$3)))</f>
        <v>25642511558533.129</v>
      </c>
      <c r="X6" s="99">
        <f>IF(ISBLANK(Calculations!X6),"",Calculations!X6 + ('IRA Buildings Changes'!$D$38/($AB$3-$R$3)*(X3-$R$3)))</f>
        <v>24771106033089.578</v>
      </c>
      <c r="Y6" s="99">
        <f>IF(ISBLANK(Calculations!Y6),"",Calculations!Y6 + ('IRA Buildings Changes'!$D$38/($AB$3-$R$3)*(Y3-$R$3)))</f>
        <v>23891650348220.148</v>
      </c>
      <c r="Z6" s="99">
        <f>IF(ISBLANK(Calculations!Z6),"",Calculations!Z6 + ('IRA Buildings Changes'!$D$38/($AB$3-$R$3)*(Z3-$R$3)))</f>
        <v>23012690075757.18</v>
      </c>
      <c r="AA6" s="99">
        <f>IF(ISBLANK(Calculations!AA6),"",Calculations!AA6 + ('IRA Buildings Changes'!$D$38/($AB$3-$R$3)*(AA3-$R$3)))</f>
        <v>22144573199527.352</v>
      </c>
      <c r="AB6" s="98">
        <f>IF(ISBLANK(Calculations!AB6),"",Calculations!AB6 + 'IRA Buildings Changes'!D38)</f>
        <v>21284185759646.68</v>
      </c>
      <c r="AC6" s="99">
        <f>IF(ISBLANK(Calculations!AC6),"",Calculations!AC6  + 'IRA Buildings Changes'!$D$38)</f>
        <v>21339079923926.008</v>
      </c>
      <c r="AD6" s="99">
        <f>IF(ISBLANK(Calculations!AD6),"",Calculations!AD6  + 'IRA Buildings Changes'!$D$38)</f>
        <v>21412027379949.062</v>
      </c>
      <c r="AE6" s="99">
        <f>IF(ISBLANK(Calculations!AE6),"",Calculations!AE6  + 'IRA Buildings Changes'!$D$38)</f>
        <v>21506155830767.156</v>
      </c>
      <c r="AF6" s="99">
        <f>IF(ISBLANK(Calculations!AF6),"",Calculations!AF6  + 'IRA Buildings Changes'!$D$38)</f>
        <v>21612652916557.641</v>
      </c>
      <c r="AG6" s="99">
        <f>IF(ISBLANK(Calculations!AG6),"",Calculations!AG6  + 'IRA Buildings Changes'!$D$38)</f>
        <v>21749548430960.516</v>
      </c>
      <c r="AH6" s="99">
        <f>IF(ISBLANK(Calculations!AH6),"",Calculations!AH6  + 'IRA Buildings Changes'!$D$38)</f>
        <v>21903902830983.055</v>
      </c>
      <c r="AI6" s="99">
        <f>IF(ISBLANK(Calculations!AI6),"",Calculations!AI6  + 'IRA Buildings Changes'!$D$38)</f>
        <v>22088760158986.258</v>
      </c>
      <c r="AJ6" s="99">
        <f>IF(ISBLANK(Calculations!AJ6),"",Calculations!AJ6  + 'IRA Buildings Changes'!$D$38)</f>
        <v>22283806038105.086</v>
      </c>
      <c r="AK6" s="99">
        <f>IF(ISBLANK(Calculations!AK6),"",Calculations!AK6  + 'IRA Buildings Changes'!$D$38)</f>
        <v>22207768908186.547</v>
      </c>
      <c r="AL6" s="99">
        <f>IF(ISBLANK(Calculations!AL6),"",Calculations!AL6  + 'IRA Buildings Changes'!$D$38)</f>
        <v>22152628082471.461</v>
      </c>
      <c r="AM6" s="99">
        <f>IF(ISBLANK(Calculations!AM6),"",Calculations!AM6  + 'IRA Buildings Changes'!$D$38)</f>
        <v>22106567886889.562</v>
      </c>
      <c r="AN6" s="99">
        <f>IF(ISBLANK(Calculations!AN6),"",Calculations!AN6  + 'IRA Buildings Changes'!$D$38)</f>
        <v>22076943023747.344</v>
      </c>
      <c r="AO6" s="99">
        <f>IF(ISBLANK(Calculations!AO6),"",Calculations!AO6  + 'IRA Buildings Changes'!$D$38)</f>
        <v>22051691024584.633</v>
      </c>
      <c r="AP6" s="99">
        <f>IF(ISBLANK(Calculations!AP6),"",Calculations!AP6  + 'IRA Buildings Changes'!$D$38)</f>
        <v>22033088655743.109</v>
      </c>
      <c r="AQ6" s="99">
        <f>IF(ISBLANK(Calculations!AQ6),"",Calculations!AQ6  + 'IRA Buildings Changes'!$D$38)</f>
        <v>22018596465523.141</v>
      </c>
      <c r="AR6" s="99">
        <f>IF(ISBLANK(Calculations!AR6),"",Calculations!AR6  + 'IRA Buildings Changes'!$D$38)</f>
        <v>22010936485185.773</v>
      </c>
      <c r="AS6" s="99">
        <f>IF(ISBLANK(Calculations!AS6),"",Calculations!AS6  + 'IRA Buildings Changes'!$D$38)</f>
        <v>21998953705982</v>
      </c>
      <c r="AT6" s="99">
        <f>IF(ISBLANK(Calculations!AT6),"",Calculations!AT6  + 'IRA Buildings Changes'!$D$38)</f>
        <v>21986279629387.719</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0.9961074744338575</v>
      </c>
      <c r="K7">
        <f>IF(ISBLANK(Calculations!K7),"",Calculations!K7)</f>
        <v>0.72299038762645174</v>
      </c>
      <c r="L7" t="str">
        <f>IF(ISBLANK(Calculations!L7),"",Calculations!L7)</f>
        <v>RESIDENTIAL</v>
      </c>
      <c r="M7" t="str">
        <f>IF(ISBLANK(Calculations!M7),"",Calculations!M7)</f>
        <v>heating</v>
      </c>
      <c r="N7" t="str">
        <f>IF(ISBLANK(Calculations!N7),"",Calculations!N7)</f>
        <v>petroleum diesel</v>
      </c>
      <c r="O7">
        <f>IF(ISBLANK(Calculations!O7),"",Calculations!O7)</f>
        <v>12963170323.05373</v>
      </c>
      <c r="P7">
        <f>IF(ISBLANK(Calculations!P7),"",Calculations!P7)</f>
        <v>12963170323.05373</v>
      </c>
      <c r="Q7">
        <f>IF(ISBLANK(Calculations!Q7),"",Calculations!Q7)</f>
        <v>12963170323.05373</v>
      </c>
      <c r="R7">
        <f>IF(ISBLANK(Calculations!R7),"",Calculations!R7)</f>
        <v>13033020428.549459</v>
      </c>
      <c r="S7">
        <f>IF(ISBLANK(Calculations!S7),"",Calculations!S7)</f>
        <v>13087864394.360331</v>
      </c>
      <c r="T7">
        <f>IF(ISBLANK(Calculations!T7),"",Calculations!T7)</f>
        <v>13134758877.898712</v>
      </c>
      <c r="U7">
        <f>IF(ISBLANK(Calculations!U7),"",Calculations!U7)</f>
        <v>13159613847.213047</v>
      </c>
      <c r="V7">
        <f>IF(ISBLANK(Calculations!V7),"",Calculations!V7)</f>
        <v>13165095387.20084</v>
      </c>
      <c r="W7">
        <f>IF(ISBLANK(Calculations!W7),"",Calculations!W7)</f>
        <v>13148781897.553267</v>
      </c>
      <c r="X7">
        <f>IF(ISBLANK(Calculations!X7),"",Calculations!X7)</f>
        <v>13095662632.85774</v>
      </c>
      <c r="Y7">
        <f>IF(ISBLANK(Calculations!Y7),"",Calculations!Y7)</f>
        <v>13002004367.847084</v>
      </c>
      <c r="Z7">
        <f>IF(ISBLANK(Calculations!Z7),"",Calculations!Z7)</f>
        <v>12869897844.001629</v>
      </c>
      <c r="AA7">
        <f>IF(ISBLANK(Calculations!AA7),"",Calculations!AA7)</f>
        <v>12703866712.019211</v>
      </c>
      <c r="AB7">
        <f>IF(ISBLANK(Calculations!AB7),"",Calculations!AB7)</f>
        <v>12508653027.303526</v>
      </c>
      <c r="AC7">
        <f>IF(ISBLANK(Calculations!AC7),"",Calculations!AC7)</f>
        <v>12288668732.846691</v>
      </c>
      <c r="AD7">
        <f>IF(ISBLANK(Calculations!AD7),"",Calculations!AD7)</f>
        <v>12052364840.786562</v>
      </c>
      <c r="AE7">
        <f>IF(ISBLANK(Calculations!AE7),"",Calculations!AE7)</f>
        <v>11807536908.523918</v>
      </c>
      <c r="AF7">
        <f>IF(ISBLANK(Calculations!AF7),"",Calculations!AF7)</f>
        <v>11559678020.317532</v>
      </c>
      <c r="AG7">
        <f>IF(ISBLANK(Calculations!AG7),"",Calculations!AG7)</f>
        <v>11313971487.651718</v>
      </c>
      <c r="AH7">
        <f>IF(ISBLANK(Calculations!AH7),"",Calculations!AH7)</f>
        <v>11067126781.596872</v>
      </c>
      <c r="AI7">
        <f>IF(ISBLANK(Calculations!AI7),"",Calculations!AI7)</f>
        <v>10821945843.520391</v>
      </c>
      <c r="AJ7">
        <f>IF(ISBLANK(Calculations!AJ7),"",Calculations!AJ7)</f>
        <v>10567771517.841284</v>
      </c>
      <c r="AK7">
        <f>IF(ISBLANK(Calculations!AK7),"",Calculations!AK7)</f>
        <v>10235280618.88739</v>
      </c>
      <c r="AL7">
        <f>IF(ISBLANK(Calculations!AL7),"",Calculations!AL7)</f>
        <v>9902172229.7039852</v>
      </c>
      <c r="AM7">
        <f>IF(ISBLANK(Calculations!AM7),"",Calculations!AM7)</f>
        <v>9565174270.7323284</v>
      </c>
      <c r="AN7">
        <f>IF(ISBLANK(Calculations!AN7),"",Calculations!AN7)</f>
        <v>9229881836.5331535</v>
      </c>
      <c r="AO7">
        <f>IF(ISBLANK(Calculations!AO7),"",Calculations!AO7)</f>
        <v>8898156533.4323177</v>
      </c>
      <c r="AP7">
        <f>IF(ISBLANK(Calculations!AP7),"",Calculations!AP7)</f>
        <v>8576379371.1500139</v>
      </c>
      <c r="AQ7">
        <f>IF(ISBLANK(Calculations!AQ7),"",Calculations!AQ7)</f>
        <v>8268394431.949564</v>
      </c>
      <c r="AR7">
        <f>IF(ISBLANK(Calculations!AR7),"",Calculations!AR7)</f>
        <v>7978287910.363698</v>
      </c>
      <c r="AS7">
        <f>IF(ISBLANK(Calculations!AS7),"",Calculations!AS7)</f>
        <v>7705602272.6658802</v>
      </c>
      <c r="AT7">
        <f>IF(ISBLANK(Calculations!AT7),"",Calculations!AT7)</f>
        <v>7453768497.6077042</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0.72299038762645174</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0.72299038762645174</v>
      </c>
      <c r="L9" t="str">
        <f>IF(ISBLANK(Calculations!L9),"",Calculations!L9)</f>
        <v>RESIDENTIAL</v>
      </c>
      <c r="M9" t="str">
        <f>IF(ISBLANK(Calculations!M9),"",Calculations!M9)</f>
        <v>heating</v>
      </c>
      <c r="N9" t="str">
        <f>IF(ISBLANK(Calculations!N9),"",Calculations!N9)</f>
        <v>biomass</v>
      </c>
      <c r="O9">
        <f>IF(ISBLANK(Calculations!O9),"",Calculations!O9)</f>
        <v>1965087873568.6958</v>
      </c>
      <c r="P9">
        <f>IF(ISBLANK(Calculations!P9),"",Calculations!P9)</f>
        <v>1965087873568.6958</v>
      </c>
      <c r="Q9">
        <f>IF(ISBLANK(Calculations!Q9),"",Calculations!Q9)</f>
        <v>1965087873568.6958</v>
      </c>
      <c r="R9">
        <f>IF(ISBLANK(Calculations!R9),"",Calculations!R9)</f>
        <v>1971808213291.7012</v>
      </c>
      <c r="S9">
        <f>IF(ISBLANK(Calculations!S9),"",Calculations!S9)</f>
        <v>1976892994483.655</v>
      </c>
      <c r="T9">
        <f>IF(ISBLANK(Calculations!T9),"",Calculations!T9)</f>
        <v>1981561678675.936</v>
      </c>
      <c r="U9">
        <f>IF(ISBLANK(Calculations!U9),"",Calculations!U9)</f>
        <v>1985039598697.6387</v>
      </c>
      <c r="V9">
        <f>IF(ISBLANK(Calculations!V9),"",Calculations!V9)</f>
        <v>1988491065653.3167</v>
      </c>
      <c r="W9">
        <f>IF(ISBLANK(Calculations!W9),"",Calculations!W9)</f>
        <v>1992404598080.3989</v>
      </c>
      <c r="X9">
        <f>IF(ISBLANK(Calculations!X9),"",Calculations!X9)</f>
        <v>1996136476149.9956</v>
      </c>
      <c r="Y9">
        <f>IF(ISBLANK(Calculations!Y9),"",Calculations!Y9)</f>
        <v>1999405792741.5955</v>
      </c>
      <c r="Z9">
        <f>IF(ISBLANK(Calculations!Z9),"",Calculations!Z9)</f>
        <v>2002448629729.3647</v>
      </c>
      <c r="AA9">
        <f>IF(ISBLANK(Calculations!AA9),"",Calculations!AA9)</f>
        <v>2006390444607.946</v>
      </c>
      <c r="AB9">
        <f>IF(ISBLANK(Calculations!AB9),"",Calculations!AB9)</f>
        <v>2010720768065.7483</v>
      </c>
      <c r="AC9">
        <f>IF(ISBLANK(Calculations!AC9),"",Calculations!AC9)</f>
        <v>2015034003793.4998</v>
      </c>
      <c r="AD9">
        <f>IF(ISBLANK(Calculations!AD9),"",Calculations!AD9)</f>
        <v>2020608759120.1201</v>
      </c>
      <c r="AE9">
        <f>IF(ISBLANK(Calculations!AE9),"",Calculations!AE9)</f>
        <v>2027586052832.6174</v>
      </c>
      <c r="AF9">
        <f>IF(ISBLANK(Calculations!AF9),"",Calculations!AF9)</f>
        <v>2035539015684.7871</v>
      </c>
      <c r="AG9">
        <f>IF(ISBLANK(Calculations!AG9),"",Calculations!AG9)</f>
        <v>2045696357550.6355</v>
      </c>
      <c r="AH9">
        <f>IF(ISBLANK(Calculations!AH9),"",Calculations!AH9)</f>
        <v>2056866866510.7056</v>
      </c>
      <c r="AI9">
        <f>IF(ISBLANK(Calculations!AI9),"",Calculations!AI9)</f>
        <v>2069219864975.2422</v>
      </c>
      <c r="AJ9">
        <f>IF(ISBLANK(Calculations!AJ9),"",Calculations!AJ9)</f>
        <v>2081462820810.7822</v>
      </c>
      <c r="AK9">
        <f>IF(ISBLANK(Calculations!AK9),"",Calculations!AK9)</f>
        <v>2080425801507.1531</v>
      </c>
      <c r="AL9">
        <f>IF(ISBLANK(Calculations!AL9),"",Calculations!AL9)</f>
        <v>2079310114387.3311</v>
      </c>
      <c r="AM9">
        <f>IF(ISBLANK(Calculations!AM9),"",Calculations!AM9)</f>
        <v>2077292791745.7952</v>
      </c>
      <c r="AN9">
        <f>IF(ISBLANK(Calculations!AN9),"",Calculations!AN9)</f>
        <v>2075086764116.6609</v>
      </c>
      <c r="AO9">
        <f>IF(ISBLANK(Calculations!AO9),"",Calculations!AO9)</f>
        <v>2072329102457.7388</v>
      </c>
      <c r="AP9">
        <f>IF(ISBLANK(Calculations!AP9),"",Calculations!AP9)</f>
        <v>2069637040576.5183</v>
      </c>
      <c r="AQ9">
        <f>IF(ISBLANK(Calculations!AQ9),"",Calculations!AQ9)</f>
        <v>2067184952880.0635</v>
      </c>
      <c r="AR9">
        <f>IF(ISBLANK(Calculations!AR9),"",Calculations!AR9)</f>
        <v>2065361566243.3945</v>
      </c>
      <c r="AS9">
        <f>IF(ISBLANK(Calculations!AS9),"",Calculations!AS9)</f>
        <v>2063513924832.9761</v>
      </c>
      <c r="AT9">
        <f>IF(ISBLANK(Calculations!AT9),"",Calculations!AT9)</f>
        <v>2061968685774.7056</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0.72299038762645174</v>
      </c>
      <c r="L10" t="str">
        <f>IF(ISBLANK(Calculations!L10),"",Calculations!L10)</f>
        <v>RESIDENTIAL</v>
      </c>
      <c r="M10" t="str">
        <f>IF(ISBLANK(Calculations!M10),"",Calculations!M10)</f>
        <v>heating</v>
      </c>
      <c r="N10" t="str">
        <f>IF(ISBLANK(Calculations!N10),"",Calculations!N10)</f>
        <v>kerosene</v>
      </c>
      <c r="O10">
        <f>IF(ISBLANK(Calculations!O10),"",Calculations!O10)</f>
        <v>7952894263.8909693</v>
      </c>
      <c r="P10">
        <f>IF(ISBLANK(Calculations!P10),"",Calculations!P10)</f>
        <v>7952894263.8909693</v>
      </c>
      <c r="Q10">
        <f>IF(ISBLANK(Calculations!Q10),"",Calculations!Q10)</f>
        <v>7952894263.8909693</v>
      </c>
      <c r="R10">
        <f>IF(ISBLANK(Calculations!R10),"",Calculations!R10)</f>
        <v>7966523767.9974375</v>
      </c>
      <c r="S10">
        <f>IF(ISBLANK(Calculations!S10),"",Calculations!S10)</f>
        <v>7981606318.2078629</v>
      </c>
      <c r="T10">
        <f>IF(ISBLANK(Calculations!T10),"",Calculations!T10)</f>
        <v>8000406961.3942595</v>
      </c>
      <c r="U10">
        <f>IF(ISBLANK(Calculations!U10),"",Calculations!U10)</f>
        <v>8019129830.1037121</v>
      </c>
      <c r="V10">
        <f>IF(ISBLANK(Calculations!V10),"",Calculations!V10)</f>
        <v>8036641734.5230446</v>
      </c>
      <c r="W10">
        <f>IF(ISBLANK(Calculations!W10),"",Calculations!W10)</f>
        <v>8054519236.2112217</v>
      </c>
      <c r="X10">
        <f>IF(ISBLANK(Calculations!X10),"",Calculations!X10)</f>
        <v>8071599430.9825678</v>
      </c>
      <c r="Y10">
        <f>IF(ISBLANK(Calculations!Y10),"",Calculations!Y10)</f>
        <v>8087031352.2532787</v>
      </c>
      <c r="Z10">
        <f>IF(ISBLANK(Calculations!Z10),"",Calculations!Z10)</f>
        <v>8101537225.4673681</v>
      </c>
      <c r="AA10">
        <f>IF(ISBLANK(Calculations!AA10),"",Calculations!AA10)</f>
        <v>8117642190.7229176</v>
      </c>
      <c r="AB10">
        <f>IF(ISBLANK(Calculations!AB10),"",Calculations!AB10)</f>
        <v>8133189899.8664436</v>
      </c>
      <c r="AC10">
        <f>IF(ISBLANK(Calculations!AC10),"",Calculations!AC10)</f>
        <v>8146721987.7680836</v>
      </c>
      <c r="AD10">
        <f>IF(ISBLANK(Calculations!AD10),"",Calculations!AD10)</f>
        <v>8162342602.9554577</v>
      </c>
      <c r="AE10">
        <f>IF(ISBLANK(Calculations!AE10),"",Calculations!AE10)</f>
        <v>8178987006.6044607</v>
      </c>
      <c r="AF10">
        <f>IF(ISBLANK(Calculations!AF10),"",Calculations!AF10)</f>
        <v>8195944925.0550537</v>
      </c>
      <c r="AG10">
        <f>IF(ISBLANK(Calculations!AG10),"",Calculations!AG10)</f>
        <v>8215004007.2281704</v>
      </c>
      <c r="AH10">
        <f>IF(ISBLANK(Calculations!AH10),"",Calculations!AH10)</f>
        <v>8233915633.3061409</v>
      </c>
      <c r="AI10">
        <f>IF(ISBLANK(Calculations!AI10),"",Calculations!AI10)</f>
        <v>8255054485.186965</v>
      </c>
      <c r="AJ10">
        <f>IF(ISBLANK(Calculations!AJ10),"",Calculations!AJ10)</f>
        <v>8275904290.4649525</v>
      </c>
      <c r="AK10">
        <f>IF(ISBLANK(Calculations!AK10),"",Calculations!AK10)</f>
        <v>8288618632.2808447</v>
      </c>
      <c r="AL10">
        <f>IF(ISBLANK(Calculations!AL10),"",Calculations!AL10)</f>
        <v>8302034890.0280809</v>
      </c>
      <c r="AM10">
        <f>IF(ISBLANK(Calculations!AM10),"",Calculations!AM10)</f>
        <v>8313639248.8164177</v>
      </c>
      <c r="AN10">
        <f>IF(ISBLANK(Calculations!AN10),"",Calculations!AN10)</f>
        <v>8326077807.3411808</v>
      </c>
      <c r="AO10">
        <f>IF(ISBLANK(Calculations!AO10),"",Calculations!AO10)</f>
        <v>8336883601.8479319</v>
      </c>
      <c r="AP10">
        <f>IF(ISBLANK(Calculations!AP10),"",Calculations!AP10)</f>
        <v>8347436927.9058113</v>
      </c>
      <c r="AQ10">
        <f>IF(ISBLANK(Calculations!AQ10),"",Calculations!AQ10)</f>
        <v>8357791404.0454798</v>
      </c>
      <c r="AR10">
        <f>IF(ISBLANK(Calculations!AR10),"",Calculations!AR10)</f>
        <v>8369312228.9369202</v>
      </c>
      <c r="AS10">
        <f>IF(ISBLANK(Calculations!AS10),"",Calculations!AS10)</f>
        <v>8379492761.2469225</v>
      </c>
      <c r="AT10">
        <f>IF(ISBLANK(Calculations!AT10),"",Calculations!AT10)</f>
        <v>8389675940.4142513</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0.72299038762645174</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0.72299038762645174</v>
      </c>
      <c r="C12">
        <f>IF(ISBLANK(Calculations!C12),"",Calculations!C12)</f>
        <v>0.27700961237354826</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0.8331676181252432</v>
      </c>
      <c r="K12">
        <f>IF(ISBLANK(Calculations!K12),"",Calculations!K12)</f>
        <v>0.72299038762645174</v>
      </c>
      <c r="L12" t="str">
        <f>IF(ISBLANK(Calculations!L12),"",Calculations!L12)</f>
        <v>RESIDENTIAL</v>
      </c>
      <c r="M12" t="str">
        <f>IF(ISBLANK(Calculations!M12),"",Calculations!M12)</f>
        <v>heating</v>
      </c>
      <c r="N12" t="str">
        <f>IF(ISBLANK(Calculations!N12),"",Calculations!N12)</f>
        <v>LPG propane or butane</v>
      </c>
      <c r="O12">
        <f>IF(ISBLANK(Calculations!O12),"",Calculations!O12)</f>
        <v>4645494245883.7979</v>
      </c>
      <c r="P12">
        <f>IF(ISBLANK(Calculations!P12),"",Calculations!P12)</f>
        <v>4645494245883.7979</v>
      </c>
      <c r="Q12">
        <f>IF(ISBLANK(Calculations!Q12),"",Calculations!Q12)</f>
        <v>4645494245883.7979</v>
      </c>
      <c r="R12">
        <f>IF(ISBLANK(Calculations!R12),"",Calculations!R12)</f>
        <v>4669371203033.4531</v>
      </c>
      <c r="S12">
        <f>IF(ISBLANK(Calculations!S12),"",Calculations!S12)</f>
        <v>4690328074353.8516</v>
      </c>
      <c r="T12">
        <f>IF(ISBLANK(Calculations!T12),"",Calculations!T12)</f>
        <v>4712225760192.3799</v>
      </c>
      <c r="U12">
        <f>IF(ISBLANK(Calculations!U12),"",Calculations!U12)</f>
        <v>4732808762224.3838</v>
      </c>
      <c r="V12">
        <f>IF(ISBLANK(Calculations!V12),"",Calculations!V12)</f>
        <v>4755914981232.1191</v>
      </c>
      <c r="W12">
        <f>IF(ISBLANK(Calculations!W12),"",Calculations!W12)</f>
        <v>4783148922698.1865</v>
      </c>
      <c r="X12">
        <f>IF(ISBLANK(Calculations!X12),"",Calculations!X12)</f>
        <v>4812636868254.5186</v>
      </c>
      <c r="Y12">
        <f>IF(ISBLANK(Calculations!Y12),"",Calculations!Y12)</f>
        <v>4843984693359.4082</v>
      </c>
      <c r="Z12">
        <f>IF(ISBLANK(Calculations!Z12),"",Calculations!Z12)</f>
        <v>4877170854039.457</v>
      </c>
      <c r="AA12">
        <f>IF(ISBLANK(Calculations!AA12),"",Calculations!AA12)</f>
        <v>4913464097593.0596</v>
      </c>
      <c r="AB12">
        <f>IF(ISBLANK(Calculations!AB12),"",Calculations!AB12)</f>
        <v>4949791272156.0752</v>
      </c>
      <c r="AC12">
        <f>IF(ISBLANK(Calculations!AC12),"",Calculations!AC12)</f>
        <v>4984183363725.3447</v>
      </c>
      <c r="AD12">
        <f>IF(ISBLANK(Calculations!AD12),"",Calculations!AD12)</f>
        <v>5018191191104.9453</v>
      </c>
      <c r="AE12">
        <f>IF(ISBLANK(Calculations!AE12),"",Calculations!AE12)</f>
        <v>5050975642576.7012</v>
      </c>
      <c r="AF12">
        <f>IF(ISBLANK(Calculations!AF12),"",Calculations!AF12)</f>
        <v>5079599969912.0742</v>
      </c>
      <c r="AG12">
        <f>IF(ISBLANK(Calculations!AG12),"",Calculations!AG12)</f>
        <v>5108735650427.2305</v>
      </c>
      <c r="AH12">
        <f>IF(ISBLANK(Calculations!AH12),"",Calculations!AH12)</f>
        <v>5136342108551.6201</v>
      </c>
      <c r="AI12">
        <f>IF(ISBLANK(Calculations!AI12),"",Calculations!AI12)</f>
        <v>5165266800851.083</v>
      </c>
      <c r="AJ12">
        <f>IF(ISBLANK(Calculations!AJ12),"",Calculations!AJ12)</f>
        <v>5194040341264.9131</v>
      </c>
      <c r="AK12">
        <f>IF(ISBLANK(Calculations!AK12),"",Calculations!AK12)</f>
        <v>5182780351603.2754</v>
      </c>
      <c r="AL12">
        <f>IF(ISBLANK(Calculations!AL12),"",Calculations!AL12)</f>
        <v>5173976119057.6123</v>
      </c>
      <c r="AM12">
        <f>IF(ISBLANK(Calculations!AM12),"",Calculations!AM12)</f>
        <v>5166091658183.3555</v>
      </c>
      <c r="AN12">
        <f>IF(ISBLANK(Calculations!AN12),"",Calculations!AN12)</f>
        <v>5160658808395.0996</v>
      </c>
      <c r="AO12">
        <f>IF(ISBLANK(Calculations!AO12),"",Calculations!AO12)</f>
        <v>5155859533337.7148</v>
      </c>
      <c r="AP12">
        <f>IF(ISBLANK(Calculations!AP12),"",Calculations!AP12)</f>
        <v>5152181359880.0137</v>
      </c>
      <c r="AQ12">
        <f>IF(ISBLANK(Calculations!AQ12),"",Calculations!AQ12)</f>
        <v>5149286104680.0713</v>
      </c>
      <c r="AR12">
        <f>IF(ISBLANK(Calculations!AR12),"",Calculations!AR12)</f>
        <v>5147665535137.7051</v>
      </c>
      <c r="AS12">
        <f>IF(ISBLANK(Calculations!AS12),"",Calculations!AS12)</f>
        <v>5145459521544.6729</v>
      </c>
      <c r="AT12">
        <f>IF(ISBLANK(Calculations!AT12),"",Calculations!AT12)</f>
        <v>5143281477619.626</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0.72299038762645174</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0.13214661002912773</v>
      </c>
      <c r="K17">
        <f>IF(ISBLANK(Calculations!K17),"",Calculations!K17)</f>
        <v>0.72299038762645174</v>
      </c>
      <c r="L17" t="str">
        <f>IF(ISBLANK(Calculations!L17),"",Calculations!L17)</f>
        <v>RESIDENTIAL</v>
      </c>
      <c r="M17" t="str">
        <f>IF(ISBLANK(Calculations!M17),"",Calculations!M17)</f>
        <v>cooling</v>
      </c>
      <c r="N17" t="str">
        <f>IF(ISBLANK(Calculations!N17),"",Calculations!N17)</f>
        <v>electricity</v>
      </c>
      <c r="O17">
        <f>P17</f>
        <v>4488598980151.2275</v>
      </c>
      <c r="P17">
        <f>IF(ISBLANK(Calculations!P17),"",Calculations!P17)</f>
        <v>4488598980151.2275</v>
      </c>
      <c r="Q17">
        <f>IF(ISBLANK(Calculations!Q17),"",Calculations!Q17)</f>
        <v>4488598980151.2275</v>
      </c>
      <c r="R17">
        <f>IF(ISBLANK(Calculations!R17),"",Calculations!R17)</f>
        <v>4372088086516.0435</v>
      </c>
      <c r="S17" s="99">
        <f>IF(ISBLANK(Calculations!S17),"",Calculations!S17 + ('IRA Buildings Changes'!$C$38/($AB$16-$R$16)*(S16-$R$16)))</f>
        <v>4464216041313.2998</v>
      </c>
      <c r="T17" s="99">
        <f>IF(ISBLANK(Calculations!T17),"",Calculations!T17 + ('IRA Buildings Changes'!$C$38/($AB$16-$R$16)*(T16-$R$16)))</f>
        <v>4567051193190.3203</v>
      </c>
      <c r="U17" s="99">
        <f>IF(ISBLANK(Calculations!U17),"",Calculations!U17 + ('IRA Buildings Changes'!$C$38/($AB$16-$R$16)*(U16-$R$16)))</f>
        <v>4681826475173.9609</v>
      </c>
      <c r="V17" s="99">
        <f>IF(ISBLANK(Calculations!V17),"",Calculations!V17 + ('IRA Buildings Changes'!$C$38/($AB$16-$R$16)*(V16-$R$16)))</f>
        <v>4809823852090.6445</v>
      </c>
      <c r="W17" s="99">
        <f>IF(ISBLANK(Calculations!W17),"",Calculations!W17 + ('IRA Buildings Changes'!$C$38/($AB$16-$R$16)*(W16-$R$16)))</f>
        <v>4947081357011.1338</v>
      </c>
      <c r="X17" s="99">
        <f>IF(ISBLANK(Calculations!X17),"",Calculations!X17 + ('IRA Buildings Changes'!$C$38/($AB$16-$R$16)*(X16-$R$16)))</f>
        <v>5100959713323.5527</v>
      </c>
      <c r="Y17" s="99">
        <f>IF(ISBLANK(Calculations!Y17),"",Calculations!Y17 + ('IRA Buildings Changes'!$C$38/($AB$16-$R$16)*(Y16-$R$16)))</f>
        <v>5265962472730.1191</v>
      </c>
      <c r="Z17" s="99">
        <f>IF(ISBLANK(Calculations!Z17),"",Calculations!Z17 + ('IRA Buildings Changes'!$C$38/($AB$16-$R$16)*(Z16-$R$16)))</f>
        <v>5440130495356.002</v>
      </c>
      <c r="AA17" s="99">
        <f>IF(ISBLANK(Calculations!AA17),"",Calculations!AA17 + ('IRA Buildings Changes'!$C$38/($AB$16-$R$16)*(AA16-$R$16)))</f>
        <v>5621658634112.1162</v>
      </c>
      <c r="AB17" s="98">
        <f>IF(ISBLANK(Calculations!AB17),"",Calculations!AB17 + 'IRA Buildings Changes'!$C$38)</f>
        <v>5808719110274.627</v>
      </c>
      <c r="AC17" s="99">
        <f>IF(ISBLANK(Calculations!AC17),"",Calculations!AC17 + 'IRA Buildings Changes'!$C$38)</f>
        <v>5800254563251.5527</v>
      </c>
      <c r="AD17" s="99">
        <f>IF(ISBLANK(Calculations!AD17),"",Calculations!AD17 + 'IRA Buildings Changes'!$C$38)</f>
        <v>5794491322305.0566</v>
      </c>
      <c r="AE17" s="99">
        <f>IF(ISBLANK(Calculations!AE17),"",Calculations!AE17 + 'IRA Buildings Changes'!$C$38)</f>
        <v>5790674727805.5742</v>
      </c>
      <c r="AF17" s="99">
        <f>IF(ISBLANK(Calculations!AF17),"",Calculations!AF17 + 'IRA Buildings Changes'!$C$38)</f>
        <v>5788348349446.834</v>
      </c>
      <c r="AG17" s="99">
        <f>IF(ISBLANK(Calculations!AG17),"",Calculations!AG17 + 'IRA Buildings Changes'!$C$38)</f>
        <v>5787211127239.333</v>
      </c>
      <c r="AH17" s="99">
        <f>IF(ISBLANK(Calculations!AH17),"",Calculations!AH17 + 'IRA Buildings Changes'!$C$38)</f>
        <v>5787003292136.542</v>
      </c>
      <c r="AI17" s="99">
        <f>IF(ISBLANK(Calculations!AI17),"",Calculations!AI17 + 'IRA Buildings Changes'!$C$38)</f>
        <v>5787549531764.5449</v>
      </c>
      <c r="AJ17" s="99">
        <f>IF(ISBLANK(Calculations!AJ17),"",Calculations!AJ17 + 'IRA Buildings Changes'!$C$38)</f>
        <v>5788698412203.3828</v>
      </c>
      <c r="AK17" s="99">
        <f>IF(ISBLANK(Calculations!AK17),"",Calculations!AK17 + 'IRA Buildings Changes'!$C$38)</f>
        <v>5790738961925.9268</v>
      </c>
      <c r="AL17" s="99">
        <f>IF(ISBLANK(Calculations!AL17),"",Calculations!AL17 + 'IRA Buildings Changes'!$C$38)</f>
        <v>5793109657004.6182</v>
      </c>
      <c r="AM17" s="99">
        <f>IF(ISBLANK(Calculations!AM17),"",Calculations!AM17 + 'IRA Buildings Changes'!$C$38)</f>
        <v>5795865312269.4912</v>
      </c>
      <c r="AN17" s="99">
        <f>IF(ISBLANK(Calculations!AN17),"",Calculations!AN17 + 'IRA Buildings Changes'!$C$38)</f>
        <v>5798960370857.6689</v>
      </c>
      <c r="AO17" s="99">
        <f>IF(ISBLANK(Calculations!AO17),"",Calculations!AO17 + 'IRA Buildings Changes'!$C$38)</f>
        <v>5802352634535.2549</v>
      </c>
      <c r="AP17" s="99">
        <f>IF(ISBLANK(Calculations!AP17),"",Calculations!AP17 + 'IRA Buildings Changes'!$C$38)</f>
        <v>5805996233350.0205</v>
      </c>
      <c r="AQ17" s="99">
        <f>IF(ISBLANK(Calculations!AQ17),"",Calculations!AQ17 + 'IRA Buildings Changes'!$C$38)</f>
        <v>5809844136862.3438</v>
      </c>
      <c r="AR17" s="99">
        <f>IF(ISBLANK(Calculations!AR17),"",Calculations!AR17 + 'IRA Buildings Changes'!$C$38)</f>
        <v>5813854402770.9131</v>
      </c>
      <c r="AS17" s="99">
        <f>IF(ISBLANK(Calculations!AS17),"",Calculations!AS17 + 'IRA Buildings Changes'!$C$38)</f>
        <v>5817972327115.0635</v>
      </c>
      <c r="AT17" s="99">
        <f>IF(ISBLANK(Calculations!AT17),"",Calculations!AT17 + 'IRA Buildings Changes'!$C$38)</f>
        <v>5822159011200.0293</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0.72299038762645174</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0.72299038762645174</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0.72299038762645174</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0.72299038762645174</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0.72299038762645174</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0.72299038762645174</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0.72299038762645174</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0.72299038762645174</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0.72299038762645174</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5.0951571989217515E-2</v>
      </c>
      <c r="K30">
        <f>IF(ISBLANK(Calculations!K30),"",Calculations!K30)</f>
        <v>0.72299038762645174</v>
      </c>
      <c r="L30" t="str">
        <f>IF(ISBLANK(Calculations!L30),"",Calculations!L30)</f>
        <v>RESIDENTIAL</v>
      </c>
      <c r="M30" t="str">
        <f>IF(ISBLANK(Calculations!M30),"",Calculations!M30)</f>
        <v>lighting</v>
      </c>
      <c r="N30" t="str">
        <f>IF(ISBLANK(Calculations!N30),"",Calculations!N30)</f>
        <v>electricity</v>
      </c>
      <c r="O30">
        <f t="shared" si="0"/>
        <v>1730662436346.2168</v>
      </c>
      <c r="P30">
        <f>IF(ISBLANK(Calculations!P30),"",Calculations!P30)</f>
        <v>1730662436346.2168</v>
      </c>
      <c r="Q30">
        <f>IF(ISBLANK(Calculations!Q30),"",Calculations!Q30)</f>
        <v>1730662436346.2168</v>
      </c>
      <c r="R30">
        <f>IF(ISBLANK(Calculations!R30),"",Calculations!R30)</f>
        <v>1717644655486.8071</v>
      </c>
      <c r="S30">
        <f>IF(ISBLANK(Calculations!S30),"",Calculations!S30)</f>
        <v>1705036150823.9734</v>
      </c>
      <c r="T30">
        <f>IF(ISBLANK(Calculations!T30),"",Calculations!T30)</f>
        <v>1694430093532.9272</v>
      </c>
      <c r="U30">
        <f>IF(ISBLANK(Calculations!U30),"",Calculations!U30)</f>
        <v>1688495539730.781</v>
      </c>
      <c r="V30">
        <f>IF(ISBLANK(Calculations!V30),"",Calculations!V30)</f>
        <v>1687862012802.5786</v>
      </c>
      <c r="W30">
        <f>IF(ISBLANK(Calculations!W30),"",Calculations!W30)</f>
        <v>1689002882195.7117</v>
      </c>
      <c r="X30">
        <f>IF(ISBLANK(Calculations!X30),"",Calculations!X30)</f>
        <v>1690244737992.9514</v>
      </c>
      <c r="Y30">
        <f>IF(ISBLANK(Calculations!Y30),"",Calculations!Y30)</f>
        <v>1691684198464.6885</v>
      </c>
      <c r="Z30">
        <f>IF(ISBLANK(Calculations!Z30),"",Calculations!Z30)</f>
        <v>1694229963390.6494</v>
      </c>
      <c r="AA30">
        <f>IF(ISBLANK(Calculations!AA30),"",Calculations!AA30)</f>
        <v>1699235562611.2998</v>
      </c>
      <c r="AB30">
        <f>IF(ISBLANK(Calculations!AB30),"",Calculations!AB30)</f>
        <v>1706503311326.0061</v>
      </c>
      <c r="AC30">
        <f>IF(ISBLANK(Calculations!AC30),"",Calculations!AC30)</f>
        <v>1715281212328.0688</v>
      </c>
      <c r="AD30">
        <f>IF(ISBLANK(Calculations!AD30),"",Calculations!AD30)</f>
        <v>1724968405252.9111</v>
      </c>
      <c r="AE30">
        <f>IF(ISBLANK(Calculations!AE30),"",Calculations!AE30)</f>
        <v>1733691662468.2517</v>
      </c>
      <c r="AF30">
        <f>IF(ISBLANK(Calculations!AF30),"",Calculations!AF30)</f>
        <v>1739306450571.7175</v>
      </c>
      <c r="AG30">
        <f>IF(ISBLANK(Calculations!AG30),"",Calculations!AG30)</f>
        <v>1743998381564.978</v>
      </c>
      <c r="AH30">
        <f>IF(ISBLANK(Calculations!AH30),"",Calculations!AH30)</f>
        <v>1748123782828.1018</v>
      </c>
      <c r="AI30">
        <f>IF(ISBLANK(Calculations!AI30),"",Calculations!AI30)</f>
        <v>1751866353167.4829</v>
      </c>
      <c r="AJ30">
        <f>IF(ISBLANK(Calculations!AJ30),"",Calculations!AJ30)</f>
        <v>1755322120394.5928</v>
      </c>
      <c r="AK30">
        <f>IF(ISBLANK(Calculations!AK30),"",Calculations!AK30)</f>
        <v>1751598148286.7544</v>
      </c>
      <c r="AL30">
        <f>IF(ISBLANK(Calculations!AL30),"",Calculations!AL30)</f>
        <v>1748264515365.7515</v>
      </c>
      <c r="AM30">
        <f>IF(ISBLANK(Calculations!AM30),"",Calculations!AM30)</f>
        <v>1745486352779.4612</v>
      </c>
      <c r="AN30">
        <f>IF(ISBLANK(Calculations!AN30),"",Calculations!AN30)</f>
        <v>1743383968801.02</v>
      </c>
      <c r="AO30">
        <f>IF(ISBLANK(Calculations!AO30),"",Calculations!AO30)</f>
        <v>1741938601558.9468</v>
      </c>
      <c r="AP30">
        <f>IF(ISBLANK(Calculations!AP30),"",Calculations!AP30)</f>
        <v>1741079416734.2488</v>
      </c>
      <c r="AQ30">
        <f>IF(ISBLANK(Calculations!AQ30),"",Calculations!AQ30)</f>
        <v>1740692942238.5239</v>
      </c>
      <c r="AR30">
        <f>IF(ISBLANK(Calculations!AR30),"",Calculations!AR30)</f>
        <v>1740664061386.5891</v>
      </c>
      <c r="AS30">
        <f>IF(ISBLANK(Calculations!AS30),"",Calculations!AS30)</f>
        <v>1740921625517.4978</v>
      </c>
      <c r="AT30">
        <f>IF(ISBLANK(Calculations!AT30),"",Calculations!AT30)</f>
        <v>1741431314485.5728</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0.72299038762645174</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0.72299038762645174</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0.72299038762645174</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0.72299038762645174</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0.72299038762645174</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0.72299038762645174</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0.72299038762645174</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0.72299038762645174</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0.72299038762645174</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0.26674017848114645</v>
      </c>
      <c r="K43">
        <f>IF(ISBLANK(Calculations!K43),"",Calculations!K43)</f>
        <v>0.72299038762645174</v>
      </c>
      <c r="L43" t="str">
        <f>IF(ISBLANK(Calculations!L43),"",Calculations!L43)</f>
        <v>RESIDENTIAL</v>
      </c>
      <c r="M43" t="str">
        <f>IF(ISBLANK(Calculations!M43),"",Calculations!M43)</f>
        <v>appl</v>
      </c>
      <c r="N43" t="str">
        <f>IF(ISBLANK(Calculations!N43),"",Calculations!N43)</f>
        <v>electricity</v>
      </c>
      <c r="O43">
        <f t="shared" si="0"/>
        <v>9060313335559.0742</v>
      </c>
      <c r="P43">
        <f>IF(ISBLANK(Calculations!P43),"",Calculations!P43)</f>
        <v>9060313335559.0742</v>
      </c>
      <c r="Q43">
        <f>IF(ISBLANK(Calculations!Q43),"",Calculations!Q43)</f>
        <v>9060313335559.0742</v>
      </c>
      <c r="R43">
        <f>IF(ISBLANK(Calculations!R43),"",Calculations!R43)</f>
        <v>9000710885446.1367</v>
      </c>
      <c r="S43">
        <f>IF(ISBLANK(Calculations!S43),"",Calculations!S43)</f>
        <v>8941134388431.9746</v>
      </c>
      <c r="T43">
        <f>IF(ISBLANK(Calculations!T43),"",Calculations!T43)</f>
        <v>8884417390484.8789</v>
      </c>
      <c r="U43">
        <f>IF(ISBLANK(Calculations!U43),"",Calculations!U43)</f>
        <v>8833608036869.9824</v>
      </c>
      <c r="V43">
        <f>IF(ISBLANK(Calculations!V43),"",Calculations!V43)</f>
        <v>8792196790120.8203</v>
      </c>
      <c r="W43">
        <f>IF(ISBLANK(Calculations!W43),"",Calculations!W43)</f>
        <v>8760921492901.4551</v>
      </c>
      <c r="X43">
        <f>IF(ISBLANK(Calculations!X43),"",Calculations!X43)</f>
        <v>8739280396191.292</v>
      </c>
      <c r="Y43">
        <f>IF(ISBLANK(Calculations!Y43),"",Calculations!Y43)</f>
        <v>8725910062666.2568</v>
      </c>
      <c r="Z43">
        <f>IF(ISBLANK(Calculations!Z43),"",Calculations!Z43)</f>
        <v>8722524715047.6895</v>
      </c>
      <c r="AA43">
        <f>IF(ISBLANK(Calculations!AA43),"",Calculations!AA43)</f>
        <v>8730125838224.3135</v>
      </c>
      <c r="AB43">
        <f>IF(ISBLANK(Calculations!AB43),"",Calculations!AB43)</f>
        <v>8746433845544.2627</v>
      </c>
      <c r="AC43">
        <f>IF(ISBLANK(Calculations!AC43),"",Calculations!AC43)</f>
        <v>8769560670142.5811</v>
      </c>
      <c r="AD43">
        <f>IF(ISBLANK(Calculations!AD43),"",Calculations!AD43)</f>
        <v>8800210537999.2754</v>
      </c>
      <c r="AE43">
        <f>IF(ISBLANK(Calculations!AE43),"",Calculations!AE43)</f>
        <v>8837363463821.6836</v>
      </c>
      <c r="AF43">
        <f>IF(ISBLANK(Calculations!AF43),"",Calculations!AF43)</f>
        <v>8879550919389.6172</v>
      </c>
      <c r="AG43">
        <f>IF(ISBLANK(Calculations!AG43),"",Calculations!AG43)</f>
        <v>8924442919784.4238</v>
      </c>
      <c r="AH43">
        <f>IF(ISBLANK(Calculations!AH43),"",Calculations!AH43)</f>
        <v>8971170390664.459</v>
      </c>
      <c r="AI43">
        <f>IF(ISBLANK(Calculations!AI43),"",Calculations!AI43)</f>
        <v>9019066994320.3848</v>
      </c>
      <c r="AJ43">
        <f>IF(ISBLANK(Calculations!AJ43),"",Calculations!AJ43)</f>
        <v>9067661721068.9609</v>
      </c>
      <c r="AK43">
        <f>IF(ISBLANK(Calculations!AK43),"",Calculations!AK43)</f>
        <v>9079076197230.748</v>
      </c>
      <c r="AL43">
        <f>IF(ISBLANK(Calculations!AL43),"",Calculations!AL43)</f>
        <v>9090771805289.5625</v>
      </c>
      <c r="AM43">
        <f>IF(ISBLANK(Calculations!AM43),"",Calculations!AM43)</f>
        <v>9102705822464.5996</v>
      </c>
      <c r="AN43">
        <f>IF(ISBLANK(Calculations!AN43),"",Calculations!AN43)</f>
        <v>9114894544515.8066</v>
      </c>
      <c r="AO43">
        <f>IF(ISBLANK(Calculations!AO43),"",Calculations!AO43)</f>
        <v>9127383545984.1133</v>
      </c>
      <c r="AP43">
        <f>IF(ISBLANK(Calculations!AP43),"",Calculations!AP43)</f>
        <v>9140186513524.0312</v>
      </c>
      <c r="AQ43">
        <f>IF(ISBLANK(Calculations!AQ43),"",Calculations!AQ43)</f>
        <v>9153259557634.7832</v>
      </c>
      <c r="AR43">
        <f>IF(ISBLANK(Calculations!AR43),"",Calculations!AR43)</f>
        <v>9166626946837.8867</v>
      </c>
      <c r="AS43">
        <f>IF(ISBLANK(Calculations!AS43),"",Calculations!AS43)</f>
        <v>9180220462269.8809</v>
      </c>
      <c r="AT43">
        <f>IF(ISBLANK(Calculations!AT43),"",Calculations!AT43)</f>
        <v>9193982646811.0273</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0.72299038762645174</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0.33769125873440409</v>
      </c>
      <c r="K45">
        <f>IF(ISBLANK(Calculations!K45),"",Calculations!K45)</f>
        <v>0.72299038762645174</v>
      </c>
      <c r="L45" t="str">
        <f>IF(ISBLANK(Calculations!L45),"",Calculations!L45)</f>
        <v>RESIDENTIAL</v>
      </c>
      <c r="M45" t="str">
        <f>IF(ISBLANK(Calculations!M45),"",Calculations!M45)</f>
        <v>appl</v>
      </c>
      <c r="N45" t="str">
        <f>IF(ISBLANK(Calculations!N45),"",Calculations!N45)</f>
        <v>natural gas</v>
      </c>
      <c r="O45">
        <f t="shared" si="0"/>
        <v>15203799387923.75</v>
      </c>
      <c r="P45">
        <f>IF(ISBLANK(Calculations!P45),"",Calculations!P45)</f>
        <v>15203799387923.75</v>
      </c>
      <c r="Q45">
        <f>IF(ISBLANK(Calculations!Q45),"",Calculations!Q45)</f>
        <v>15203799387923.75</v>
      </c>
      <c r="R45">
        <f>IF(ISBLANK(Calculations!R45),"",Calculations!R45)</f>
        <v>15214672010211.939</v>
      </c>
      <c r="S45">
        <f>IF(ISBLANK(Calculations!S45),"",Calculations!S45)</f>
        <v>15229197176591.064</v>
      </c>
      <c r="T45">
        <f>IF(ISBLANK(Calculations!T45),"",Calculations!T45)</f>
        <v>15250307285138.326</v>
      </c>
      <c r="U45">
        <f>IF(ISBLANK(Calculations!U45),"",Calculations!U45)</f>
        <v>15281244012449.893</v>
      </c>
      <c r="V45">
        <f>IF(ISBLANK(Calculations!V45),"",Calculations!V45)</f>
        <v>15325837843307.619</v>
      </c>
      <c r="W45">
        <f>IF(ISBLANK(Calculations!W45),"",Calculations!W45)</f>
        <v>15382128384544.16</v>
      </c>
      <c r="X45">
        <f>IF(ISBLANK(Calculations!X45),"",Calculations!X45)</f>
        <v>15445759825173.781</v>
      </c>
      <c r="Y45">
        <f>IF(ISBLANK(Calculations!Y45),"",Calculations!Y45)</f>
        <v>15512080583066.492</v>
      </c>
      <c r="Z45">
        <f>IF(ISBLANK(Calculations!Z45),"",Calculations!Z45)</f>
        <v>15583186025750.516</v>
      </c>
      <c r="AA45">
        <f>IF(ISBLANK(Calculations!AA45),"",Calculations!AA45)</f>
        <v>15658546266268.164</v>
      </c>
      <c r="AB45">
        <f>IF(ISBLANK(Calculations!AB45),"",Calculations!AB45)</f>
        <v>15734239023377.18</v>
      </c>
      <c r="AC45">
        <f>IF(ISBLANK(Calculations!AC45),"",Calculations!AC45)</f>
        <v>15809173391855.195</v>
      </c>
      <c r="AD45">
        <f>IF(ISBLANK(Calculations!AD45),"",Calculations!AD45)</f>
        <v>15887522518951.529</v>
      </c>
      <c r="AE45">
        <f>IF(ISBLANK(Calculations!AE45),"",Calculations!AE45)</f>
        <v>15969810645023.248</v>
      </c>
      <c r="AF45">
        <f>IF(ISBLANK(Calculations!AF45),"",Calculations!AF45)</f>
        <v>16054995158927.148</v>
      </c>
      <c r="AG45">
        <f>IF(ISBLANK(Calculations!AG45),"",Calculations!AG45)</f>
        <v>16140545787188.117</v>
      </c>
      <c r="AH45">
        <f>IF(ISBLANK(Calculations!AH45),"",Calculations!AH45)</f>
        <v>16226542743577.043</v>
      </c>
      <c r="AI45">
        <f>IF(ISBLANK(Calculations!AI45),"",Calculations!AI45)</f>
        <v>16312428930815.15</v>
      </c>
      <c r="AJ45">
        <f>IF(ISBLANK(Calculations!AJ45),"",Calculations!AJ45)</f>
        <v>16397941673993.211</v>
      </c>
      <c r="AK45">
        <f>IF(ISBLANK(Calculations!AK45),"",Calculations!AK45)</f>
        <v>16413057589559.934</v>
      </c>
      <c r="AL45">
        <f>IF(ISBLANK(Calculations!AL45),"",Calculations!AL45)</f>
        <v>16427978256004.436</v>
      </c>
      <c r="AM45">
        <f>IF(ISBLANK(Calculations!AM45),"",Calculations!AM45)</f>
        <v>16443161173287.156</v>
      </c>
      <c r="AN45">
        <f>IF(ISBLANK(Calculations!AN45),"",Calculations!AN45)</f>
        <v>16458963571027.145</v>
      </c>
      <c r="AO45">
        <f>IF(ISBLANK(Calculations!AO45),"",Calculations!AO45)</f>
        <v>16475582298587.719</v>
      </c>
      <c r="AP45">
        <f>IF(ISBLANK(Calculations!AP45),"",Calculations!AP45)</f>
        <v>16493041254280.379</v>
      </c>
      <c r="AQ45">
        <f>IF(ISBLANK(Calculations!AQ45),"",Calculations!AQ45)</f>
        <v>16511530666158.453</v>
      </c>
      <c r="AR45">
        <f>IF(ISBLANK(Calculations!AR45),"",Calculations!AR45)</f>
        <v>16530952791272.328</v>
      </c>
      <c r="AS45">
        <f>IF(ISBLANK(Calculations!AS45),"",Calculations!AS45)</f>
        <v>16551401821904.502</v>
      </c>
      <c r="AT45">
        <f>IF(ISBLANK(Calculations!AT45),"",Calculations!AT45)</f>
        <v>16572901110188.75</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3.8925255661424918E-3</v>
      </c>
      <c r="K46">
        <f>IF(ISBLANK(Calculations!K46),"",Calculations!K46)</f>
        <v>0.72299038762645174</v>
      </c>
      <c r="L46" t="str">
        <f>IF(ISBLANK(Calculations!L46),"",Calculations!L46)</f>
        <v>RESIDENTIAL</v>
      </c>
      <c r="M46" t="str">
        <f>IF(ISBLANK(Calculations!M46),"",Calculations!M46)</f>
        <v>appl</v>
      </c>
      <c r="N46" t="str">
        <f>IF(ISBLANK(Calculations!N46),"",Calculations!N46)</f>
        <v>petroleum diesel</v>
      </c>
      <c r="O46">
        <f t="shared" si="0"/>
        <v>50656654.222402208</v>
      </c>
      <c r="P46">
        <f>IF(ISBLANK(Calculations!P46),"",Calculations!P46)</f>
        <v>50656654.222402208</v>
      </c>
      <c r="Q46">
        <f>IF(ISBLANK(Calculations!Q46),"",Calculations!Q46)</f>
        <v>50656654.222402208</v>
      </c>
      <c r="R46">
        <f>IF(ISBLANK(Calculations!R46),"",Calculations!R46)</f>
        <v>48559292.22258117</v>
      </c>
      <c r="S46">
        <f>IF(ISBLANK(Calculations!S46),"",Calculations!S46)</f>
        <v>45986403.564913318</v>
      </c>
      <c r="T46">
        <f>IF(ISBLANK(Calculations!T46),"",Calculations!T46)</f>
        <v>43175200.703216098</v>
      </c>
      <c r="U46">
        <f>IF(ISBLANK(Calculations!U46),"",Calculations!U46)</f>
        <v>40371980.006070495</v>
      </c>
      <c r="V46">
        <f>IF(ISBLANK(Calculations!V46),"",Calculations!V46)</f>
        <v>37799187.687429123</v>
      </c>
      <c r="W46">
        <f>IF(ISBLANK(Calculations!W46),"",Calculations!W46)</f>
        <v>35604896.719185889</v>
      </c>
      <c r="X46">
        <f>IF(ISBLANK(Calculations!X46),"",Calculations!X46)</f>
        <v>33861745.207329713</v>
      </c>
      <c r="Y46">
        <f>IF(ISBLANK(Calculations!Y46),"",Calculations!Y46)</f>
        <v>32573904.203636311</v>
      </c>
      <c r="Z46">
        <f>IF(ISBLANK(Calculations!Z46),"",Calculations!Z46)</f>
        <v>31708023.958289422</v>
      </c>
      <c r="AA46">
        <f>IF(ISBLANK(Calculations!AA46),"",Calculations!AA46)</f>
        <v>31190388.011260338</v>
      </c>
      <c r="AB46">
        <f>IF(ISBLANK(Calculations!AB46),"",Calculations!AB46)</f>
        <v>30926181.524981312</v>
      </c>
      <c r="AC46">
        <f>IF(ISBLANK(Calculations!AC46),"",Calculations!AC46)</f>
        <v>30831287.737209454</v>
      </c>
      <c r="AD46">
        <f>IF(ISBLANK(Calculations!AD46),"",Calculations!AD46)</f>
        <v>30849907.067857232</v>
      </c>
      <c r="AE46">
        <f>IF(ISBLANK(Calculations!AE46),"",Calculations!AE46)</f>
        <v>30937076.689618528</v>
      </c>
      <c r="AF46">
        <f>IF(ISBLANK(Calculations!AF46),"",Calculations!AF46)</f>
        <v>31061274.377965875</v>
      </c>
      <c r="AG46">
        <f>IF(ISBLANK(Calculations!AG46),"",Calculations!AG46)</f>
        <v>31200523.519429527</v>
      </c>
      <c r="AH46">
        <f>IF(ISBLANK(Calculations!AH46),"",Calculations!AH46)</f>
        <v>31346850.118419465</v>
      </c>
      <c r="AI46">
        <f>IF(ISBLANK(Calculations!AI46),"",Calculations!AI46)</f>
        <v>31495459.184606925</v>
      </c>
      <c r="AJ46">
        <f>IF(ISBLANK(Calculations!AJ46),"",Calculations!AJ46)</f>
        <v>31644126.921782658</v>
      </c>
      <c r="AK46">
        <f>IF(ISBLANK(Calculations!AK46),"",Calculations!AK46)</f>
        <v>31668097.855626166</v>
      </c>
      <c r="AL46">
        <f>IF(ISBLANK(Calculations!AL46),"",Calculations!AL46)</f>
        <v>31692350.71382821</v>
      </c>
      <c r="AM46">
        <f>IF(ISBLANK(Calculations!AM46),"",Calculations!AM46)</f>
        <v>31717800.926571</v>
      </c>
      <c r="AN46">
        <f>IF(ISBLANK(Calculations!AN46),"",Calculations!AN46)</f>
        <v>31745165.064910624</v>
      </c>
      <c r="AO46">
        <f>IF(ISBLANK(Calculations!AO46),"",Calculations!AO46)</f>
        <v>31774830.37496284</v>
      </c>
      <c r="AP46">
        <f>IF(ISBLANK(Calculations!AP46),"",Calculations!AP46)</f>
        <v>31806614.403133318</v>
      </c>
      <c r="AQ46">
        <f>IF(ISBLANK(Calculations!AQ46),"",Calculations!AQ46)</f>
        <v>31840778.770030618</v>
      </c>
      <c r="AR46">
        <f>IF(ISBLANK(Calculations!AR46),"",Calculations!AR46)</f>
        <v>31877047.308309358</v>
      </c>
      <c r="AS46">
        <f>IF(ISBLANK(Calculations!AS46),"",Calculations!AS46)</f>
        <v>31915478.62990037</v>
      </c>
      <c r="AT46">
        <f>IF(ISBLANK(Calculations!AT46),"",Calculations!AT46)</f>
        <v>31956127.491650295</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0.72299038762645174</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0.72299038762645174</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0.72299038762645174</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0.72299038762645174</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0.16683238187475688</v>
      </c>
      <c r="K51">
        <f>IF(ISBLANK(Calculations!K51),"",Calculations!K51)</f>
        <v>0.72299038762645174</v>
      </c>
      <c r="L51" t="str">
        <f>IF(ISBLANK(Calculations!L51),"",Calculations!L51)</f>
        <v>RESIDENTIAL</v>
      </c>
      <c r="M51" t="str">
        <f>IF(ISBLANK(Calculations!M51),"",Calculations!M51)</f>
        <v>appl</v>
      </c>
      <c r="N51" t="str">
        <f>IF(ISBLANK(Calculations!N51),"",Calculations!N51)</f>
        <v>LPG propane or butane</v>
      </c>
      <c r="O51">
        <f t="shared" si="0"/>
        <v>930207623491.39844</v>
      </c>
      <c r="P51">
        <f>IF(ISBLANK(Calculations!P51),"",Calculations!P51)</f>
        <v>930207623491.39844</v>
      </c>
      <c r="Q51">
        <f>IF(ISBLANK(Calculations!Q51),"",Calculations!Q51)</f>
        <v>930207623491.39844</v>
      </c>
      <c r="R51">
        <f>IF(ISBLANK(Calculations!R51),"",Calculations!R51)</f>
        <v>913814706097.63086</v>
      </c>
      <c r="S51">
        <f>IF(ISBLANK(Calculations!S51),"",Calculations!S51)</f>
        <v>901541051183.71484</v>
      </c>
      <c r="T51">
        <f>IF(ISBLANK(Calculations!T51),"",Calculations!T51)</f>
        <v>892836099693.59497</v>
      </c>
      <c r="U51">
        <f>IF(ISBLANK(Calculations!U51),"",Calculations!U51)</f>
        <v>887141160874.203</v>
      </c>
      <c r="V51">
        <f>IF(ISBLANK(Calculations!V51),"",Calculations!V51)</f>
        <v>884060836774.17786</v>
      </c>
      <c r="W51">
        <f>IF(ISBLANK(Calculations!W51),"",Calculations!W51)</f>
        <v>883005902147.95471</v>
      </c>
      <c r="X51">
        <f>IF(ISBLANK(Calculations!X51),"",Calculations!X51)</f>
        <v>883392740123.77148</v>
      </c>
      <c r="Y51">
        <f>IF(ISBLANK(Calculations!Y51),"",Calculations!Y51)</f>
        <v>884692198936.39722</v>
      </c>
      <c r="Z51">
        <f>IF(ISBLANK(Calculations!Z51),"",Calculations!Z51)</f>
        <v>886851486867.56726</v>
      </c>
      <c r="AA51">
        <f>IF(ISBLANK(Calculations!AA51),"",Calculations!AA51)</f>
        <v>889673896478.91455</v>
      </c>
      <c r="AB51">
        <f>IF(ISBLANK(Calculations!AB51),"",Calculations!AB51)</f>
        <v>892789792217.18164</v>
      </c>
      <c r="AC51">
        <f>IF(ISBLANK(Calculations!AC51),"",Calculations!AC51)</f>
        <v>895994866116.59961</v>
      </c>
      <c r="AD51">
        <f>IF(ISBLANK(Calculations!AD51),"",Calculations!AD51)</f>
        <v>899433357024.60852</v>
      </c>
      <c r="AE51">
        <f>IF(ISBLANK(Calculations!AE51),"",Calculations!AE51)</f>
        <v>903087211668.30762</v>
      </c>
      <c r="AF51">
        <f>IF(ISBLANK(Calculations!AF51),"",Calculations!AF51)</f>
        <v>906905736397.71509</v>
      </c>
      <c r="AG51">
        <f>IF(ISBLANK(Calculations!AG51),"",Calculations!AG51)</f>
        <v>910741123748.12793</v>
      </c>
      <c r="AH51">
        <f>IF(ISBLANK(Calculations!AH51),"",Calculations!AH51)</f>
        <v>914610693706.55908</v>
      </c>
      <c r="AI51">
        <f>IF(ISBLANK(Calculations!AI51),"",Calculations!AI51)</f>
        <v>918489651647.63342</v>
      </c>
      <c r="AJ51">
        <f>IF(ISBLANK(Calculations!AJ51),"",Calculations!AJ51)</f>
        <v>922366130630.67004</v>
      </c>
      <c r="AK51">
        <f>IF(ISBLANK(Calculations!AK51),"",Calculations!AK51)</f>
        <v>923492816465.83777</v>
      </c>
      <c r="AL51">
        <f>IF(ISBLANK(Calculations!AL51),"",Calculations!AL51)</f>
        <v>924589260809.20789</v>
      </c>
      <c r="AM51">
        <f>IF(ISBLANK(Calculations!AM51),"",Calculations!AM51)</f>
        <v>925677385596.41321</v>
      </c>
      <c r="AN51">
        <f>IF(ISBLANK(Calculations!AN51),"",Calculations!AN51)</f>
        <v>926775308139.39893</v>
      </c>
      <c r="AO51">
        <f>IF(ISBLANK(Calculations!AO51),"",Calculations!AO51)</f>
        <v>927894102100.72388</v>
      </c>
      <c r="AP51">
        <f>IF(ISBLANK(Calculations!AP51),"",Calculations!AP51)</f>
        <v>929036670558.72876</v>
      </c>
      <c r="AQ51">
        <f>IF(ISBLANK(Calculations!AQ51),"",Calculations!AQ51)</f>
        <v>930211925151.20435</v>
      </c>
      <c r="AR51">
        <f>IF(ISBLANK(Calculations!AR51),"",Calculations!AR51)</f>
        <v>931417915752.05884</v>
      </c>
      <c r="AS51">
        <f>IF(ISBLANK(Calculations!AS51),"",Calculations!AS51)</f>
        <v>932660549818.25891</v>
      </c>
      <c r="AT51">
        <f>IF(ISBLANK(Calculations!AT51),"",Calculations!AT51)</f>
        <v>933943500096.70117</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0.72299038762645174</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0.42121350232880594</v>
      </c>
      <c r="K56">
        <f>IF(ISBLANK(Calculations!K56),"",Calculations!K56)</f>
        <v>0.72299038762645174</v>
      </c>
      <c r="L56" t="str">
        <f>IF(ISBLANK(Calculations!L56),"",Calculations!L56)</f>
        <v>RESIDENTIAL</v>
      </c>
      <c r="M56" t="str">
        <f>IF(ISBLANK(Calculations!M56),"",Calculations!M56)</f>
        <v>other</v>
      </c>
      <c r="N56" t="str">
        <f>IF(ISBLANK(Calculations!N56),"",Calculations!N56)</f>
        <v>electricity</v>
      </c>
      <c r="O56">
        <f t="shared" si="0"/>
        <v>14307279593190.219</v>
      </c>
      <c r="P56">
        <f>IF(ISBLANK(Calculations!P56),"",Calculations!P56)</f>
        <v>14307279593190.219</v>
      </c>
      <c r="Q56">
        <f>IF(ISBLANK(Calculations!Q56),"",Calculations!Q56)</f>
        <v>14307279593190.219</v>
      </c>
      <c r="R56">
        <f>IF(ISBLANK(Calculations!R56),"",Calculations!R56)</f>
        <v>14423132179033.74</v>
      </c>
      <c r="S56">
        <f>IF(ISBLANK(Calculations!S56),"",Calculations!S56)</f>
        <v>14543653458820.119</v>
      </c>
      <c r="T56">
        <f>IF(ISBLANK(Calculations!T56),"",Calculations!T56)</f>
        <v>14677283146272.617</v>
      </c>
      <c r="U56">
        <f>IF(ISBLANK(Calculations!U56),"",Calculations!U56)</f>
        <v>14819490893718.758</v>
      </c>
      <c r="V56">
        <f>IF(ISBLANK(Calculations!V56),"",Calculations!V56)</f>
        <v>14953751022366.803</v>
      </c>
      <c r="W56">
        <f>IF(ISBLANK(Calculations!W56),"",Calculations!W56)</f>
        <v>15092552534856.875</v>
      </c>
      <c r="X56">
        <f>IF(ISBLANK(Calculations!X56),"",Calculations!X56)</f>
        <v>15244689090641.402</v>
      </c>
      <c r="Y56">
        <f>IF(ISBLANK(Calculations!Y56),"",Calculations!Y56)</f>
        <v>15387105342865.57</v>
      </c>
      <c r="Z56">
        <f>IF(ISBLANK(Calculations!Z56),"",Calculations!Z56)</f>
        <v>15522937140327.236</v>
      </c>
      <c r="AA56">
        <f>IF(ISBLANK(Calculations!AA56),"",Calculations!AA56)</f>
        <v>15654871396205.586</v>
      </c>
      <c r="AB56">
        <f>IF(ISBLANK(Calculations!AB56),"",Calculations!AB56)</f>
        <v>15781628801647.555</v>
      </c>
      <c r="AC56">
        <f>IF(ISBLANK(Calculations!AC56),"",Calculations!AC56)</f>
        <v>15922672430262.117</v>
      </c>
      <c r="AD56">
        <f>IF(ISBLANK(Calculations!AD56),"",Calculations!AD56)</f>
        <v>16084957138258.229</v>
      </c>
      <c r="AE56">
        <f>IF(ISBLANK(Calculations!AE56),"",Calculations!AE56)</f>
        <v>16263473588489.904</v>
      </c>
      <c r="AF56">
        <f>IF(ISBLANK(Calculations!AF56),"",Calculations!AF56)</f>
        <v>16442540861835.615</v>
      </c>
      <c r="AG56">
        <f>IF(ISBLANK(Calculations!AG56),"",Calculations!AG56)</f>
        <v>16615921453118.537</v>
      </c>
      <c r="AH56">
        <f>IF(ISBLANK(Calculations!AH56),"",Calculations!AH56)</f>
        <v>16794388634735.416</v>
      </c>
      <c r="AI56">
        <f>IF(ISBLANK(Calculations!AI56),"",Calculations!AI56)</f>
        <v>16964537796107.74</v>
      </c>
      <c r="AJ56">
        <f>IF(ISBLANK(Calculations!AJ56),"",Calculations!AJ56)</f>
        <v>17123867076973.65</v>
      </c>
      <c r="AK56">
        <f>IF(ISBLANK(Calculations!AK56),"",Calculations!AK56)</f>
        <v>17247551993056.594</v>
      </c>
      <c r="AL56">
        <f>IF(ISBLANK(Calculations!AL56),"",Calculations!AL56)</f>
        <v>17372358262813.406</v>
      </c>
      <c r="AM56">
        <f>IF(ISBLANK(Calculations!AM56),"",Calculations!AM56)</f>
        <v>17502011677436.117</v>
      </c>
      <c r="AN56">
        <f>IF(ISBLANK(Calculations!AN56),"",Calculations!AN56)</f>
        <v>17631102247402.715</v>
      </c>
      <c r="AO56">
        <f>IF(ISBLANK(Calculations!AO56),"",Calculations!AO56)</f>
        <v>17758570401882.535</v>
      </c>
      <c r="AP56">
        <f>IF(ISBLANK(Calculations!AP56),"",Calculations!AP56)</f>
        <v>17870046752280.957</v>
      </c>
      <c r="AQ56">
        <f>IF(ISBLANK(Calculations!AQ56),"",Calculations!AQ56)</f>
        <v>17964117979112.547</v>
      </c>
      <c r="AR56">
        <f>IF(ISBLANK(Calculations!AR56),"",Calculations!AR56)</f>
        <v>18053318313605.949</v>
      </c>
      <c r="AS56">
        <f>IF(ISBLANK(Calculations!AS56),"",Calculations!AS56)</f>
        <v>18148045207163.941</v>
      </c>
      <c r="AT56">
        <f>IF(ISBLANK(Calculations!AT56),"",Calculations!AT56)</f>
        <v>18250275513688.582</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0.72299038762645174</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0.72299038762645174</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0.72299038762645174</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0.72299038762645174</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0.72299038762645174</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0.72299038762645174</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0.72299038762645174</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0.72299038762645174</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0.72299038762645174</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0.12894813717170237</v>
      </c>
      <c r="K69">
        <f>IF(ISBLANK(Calculations!K69),"",Calculations!K69)</f>
        <v>0.27700961237354826</v>
      </c>
      <c r="L69" t="str">
        <f>IF(ISBLANK(Calculations!L69),"",Calculations!L69)</f>
        <v>RESIDENTIAL</v>
      </c>
      <c r="M69" t="str">
        <f>IF(ISBLANK(Calculations!M69),"",Calculations!M69)</f>
        <v>heating</v>
      </c>
      <c r="N69" t="str">
        <f>IF(ISBLANK(Calculations!N69),"",Calculations!N69)</f>
        <v>electricity</v>
      </c>
      <c r="O69">
        <f t="shared" si="0"/>
        <v>1676988894006.2424</v>
      </c>
      <c r="P69">
        <f>IF(ISBLANK(Calculations!P69),"",Calculations!P69)-(SUMIFS(BDEQ!B:B,BDEQ!$AG:$AG,About!$B$2,BDEQ!$AH:$AH,$I69)*BDEQ!$C$2*$J69*$K69)</f>
        <v>1676988894006.2424</v>
      </c>
      <c r="Q69">
        <f>IF(ISBLANK(Calculations!Q69),"",Calculations!Q69)-(SUMIFS(BDEQ!C:C,BDEQ!$AG:$AG,About!$B$2,BDEQ!$AH:$AH,$I69)*BDEQ!$C$2*$J69*$K69)</f>
        <v>1676988894006.2424</v>
      </c>
      <c r="R69">
        <f>IF(ISBLANK(Calculations!R69),"",Calculations!R69)-(SUMIFS(BDEQ!D:D,BDEQ!$AG:$AG,About!$B$2,BDEQ!$AH:$AH,$I69)*BDEQ!$C$2*$J69*$K69)</f>
        <v>1690470952862.376</v>
      </c>
      <c r="S69" s="99">
        <f>IF(ISBLANK(Calculations!S69),"",Calculations!S69+('IRA Buildings Changes'!$G$39/($AB$68-$R$68)*(S68-$R$68)))-(SUMIFS(BDEQ!E:E,BDEQ!$AG:$AG,About!$B$2,BDEQ!$AH:$AH,$I69)*BDEQ!$C$2*$J69*$K69)</f>
        <v>1704784155014.877</v>
      </c>
      <c r="T69" s="99">
        <f>IF(ISBLANK(Calculations!T69),"",Calculations!T69+('IRA Buildings Changes'!$G$39/($AB$68-$R$68)*(T68-$R$68)))-(SUMIFS(BDEQ!F:F,BDEQ!$AG:$AG,About!$B$2,BDEQ!$AH:$AH,$I69)*BDEQ!$C$2*$J69*$K69)</f>
        <v>1719213848058.9824</v>
      </c>
      <c r="U69" s="99">
        <f>IF(ISBLANK(Calculations!U69),"",Calculations!U69+('IRA Buildings Changes'!$G$39/($AB$68-$R$68)*(U68-$R$68)))-(SUMIFS(BDEQ!G:G,BDEQ!$AG:$AG,About!$B$2,BDEQ!$AH:$AH,$I69)*BDEQ!$C$2*$J69*$K69)</f>
        <v>1732987771679.4219</v>
      </c>
      <c r="V69" s="99">
        <f>IF(ISBLANK(Calculations!V69),"",Calculations!V69+('IRA Buildings Changes'!$G$39/($AB$68-$R$68)*(V68-$R$68)))-(SUMIFS(BDEQ!H:H,BDEQ!$AG:$AG,About!$B$2,BDEQ!$AH:$AH,$I69)*BDEQ!$C$2*$J69*$K69)</f>
        <v>1746717935320.8149</v>
      </c>
      <c r="W69" s="99">
        <f>IF(ISBLANK(Calculations!W69),"",Calculations!W69+('IRA Buildings Changes'!$G$39/($AB$68-$R$68)*(W68-$R$68)))-(SUMIFS(BDEQ!I:I,BDEQ!$AG:$AG,About!$B$2,BDEQ!$AH:$AH,$I69)*BDEQ!$C$2*$J69*$K69)</f>
        <v>1760794180033.3772</v>
      </c>
      <c r="X69" s="99">
        <f>IF(ISBLANK(Calculations!X69),"",Calculations!X69+('IRA Buildings Changes'!$G$39/($AB$68-$R$68)*(X68-$R$68)))-(SUMIFS(BDEQ!J:J,BDEQ!$AG:$AG,About!$B$2,BDEQ!$AH:$AH,$I69)*BDEQ!$C$2*$J69*$K69)</f>
        <v>1774378532788.937</v>
      </c>
      <c r="Y69" s="99">
        <f>IF(ISBLANK(Calculations!Y69),"",Calculations!Y69+('IRA Buildings Changes'!$G$39/($AB$68-$R$68)*(Y68-$R$68)))-(SUMIFS(BDEQ!K:K,BDEQ!$AG:$AG,About!$B$2,BDEQ!$AH:$AH,$I69)*BDEQ!$C$2*$J69*$K69)</f>
        <v>1787617120213.6912</v>
      </c>
      <c r="Z69" s="99">
        <f>IF(ISBLANK(Calculations!Z69),"",Calculations!Z69+('IRA Buildings Changes'!$G$39/($AB$68-$R$68)*(Z68-$R$68)))-(SUMIFS(BDEQ!L:L,BDEQ!$AG:$AG,About!$B$2,BDEQ!$AH:$AH,$I69)*BDEQ!$C$2*$J69*$K69)</f>
        <v>1801122496114.8574</v>
      </c>
      <c r="AA69" s="99">
        <f>IF(ISBLANK(Calculations!AA69),"",Calculations!AA69+('IRA Buildings Changes'!$G$39/($AB$68-$R$68)*(AA68-$R$68)))-(SUMIFS(BDEQ!M:M,BDEQ!$AG:$AG,About!$B$2,BDEQ!$AH:$AH,$I69)*BDEQ!$C$2*$J69*$K69)</f>
        <v>1814794002587.1609</v>
      </c>
      <c r="AB69" s="98">
        <f>IF(ISBLANK(Calculations!AB69),"",Calculations!AB69 + 'IRA Buildings Changes'!$G$39)-(SUMIFS(BDEQ!N:N,BDEQ!$AG:$AG,About!$B$2,BDEQ!$AH:$AH,$I69)*BDEQ!$C$2*$J69*$K69)</f>
        <v>1828430791928.8154</v>
      </c>
      <c r="AC69" s="99">
        <f>IF(ISBLANK(Calculations!AC69),"",Calculations!AC69 + 'IRA Buildings Changes'!$G$39)-(SUMIFS(BDEQ!O:O,BDEQ!$AG:$AG,About!$B$2,BDEQ!$AH:$AH,$I69)*BDEQ!$C$2*$J69*$K69)</f>
        <v>1840503311224.6528</v>
      </c>
      <c r="AD69" s="99">
        <f>IF(ISBLANK(Calculations!AD69),"",Calculations!AD69 + 'IRA Buildings Changes'!$G$39)-(SUMIFS(BDEQ!P:P,BDEQ!$AG:$AG,About!$B$2,BDEQ!$AH:$AH,$I69)*BDEQ!$C$2*$J69*$K69)</f>
        <v>1852783159856.0103</v>
      </c>
      <c r="AE69" s="99">
        <f>IF(ISBLANK(Calculations!AE69),"",Calculations!AE69 + 'IRA Buildings Changes'!$G$39)-(SUMIFS(BDEQ!Q:Q,BDEQ!$AG:$AG,About!$B$2,BDEQ!$AH:$AH,$I69)*BDEQ!$C$2*$J69*$K69)</f>
        <v>1865589257532.196</v>
      </c>
      <c r="AF69" s="99">
        <f>IF(ISBLANK(Calculations!AF69),"",Calculations!AF69 + 'IRA Buildings Changes'!$G$39)-(SUMIFS(BDEQ!R:R,BDEQ!$AG:$AG,About!$B$2,BDEQ!$AH:$AH,$I69)*BDEQ!$C$2*$J69*$K69)</f>
        <v>1878787854315.2065</v>
      </c>
      <c r="AG69" s="99">
        <f>IF(ISBLANK(Calculations!AG69),"",Calculations!AG69 + 'IRA Buildings Changes'!$G$39)-(SUMIFS(BDEQ!S:S,BDEQ!$AG:$AG,About!$B$2,BDEQ!$AH:$AH,$I69)*BDEQ!$C$2*$J69*$K69)</f>
        <v>1892377376759.5315</v>
      </c>
      <c r="AH69" s="99">
        <f>IF(ISBLANK(Calculations!AH69),"",Calculations!AH69 + 'IRA Buildings Changes'!$G$39)-(SUMIFS(BDEQ!T:T,BDEQ!$AG:$AG,About!$B$2,BDEQ!$AH:$AH,$I69)*BDEQ!$C$2*$J69*$K69)</f>
        <v>1906154626719.7163</v>
      </c>
      <c r="AI69" s="99">
        <f>IF(ISBLANK(Calculations!AI69),"",Calculations!AI69 + 'IRA Buildings Changes'!$G$39)-(SUMIFS(BDEQ!U:U,BDEQ!$AG:$AG,About!$B$2,BDEQ!$AH:$AH,$I69)*BDEQ!$C$2*$J69*$K69)</f>
        <v>1920591322479.1355</v>
      </c>
      <c r="AJ69" s="99">
        <f>IF(ISBLANK(Calculations!AJ69),"",Calculations!AJ69 + 'IRA Buildings Changes'!$G$39)-(SUMIFS(BDEQ!V:V,BDEQ!$AG:$AG,About!$B$2,BDEQ!$AH:$AH,$I69)*BDEQ!$C$2*$J69*$K69)</f>
        <v>1934660639517.606</v>
      </c>
      <c r="AK69" s="99">
        <f>IF(ISBLANK(Calculations!AK69),"",Calculations!AK69 + 'IRA Buildings Changes'!$G$39)-(SUMIFS(BDEQ!W:W,BDEQ!$AG:$AG,About!$B$2,BDEQ!$AH:$AH,$I69)*BDEQ!$C$2*$J69*$K69)</f>
        <v>1937322498680.1548</v>
      </c>
      <c r="AL69" s="99">
        <f>IF(ISBLANK(Calculations!AL69),"",Calculations!AL69 + 'IRA Buildings Changes'!$G$39)-(SUMIFS(BDEQ!X:X,BDEQ!$AG:$AG,About!$B$2,BDEQ!$AH:$AH,$I69)*BDEQ!$C$2*$J69*$K69)</f>
        <v>1940137613652.5645</v>
      </c>
      <c r="AM69" s="99">
        <f>IF(ISBLANK(Calculations!AM69),"",Calculations!AM69 + 'IRA Buildings Changes'!$G$39)-(SUMIFS(BDEQ!Y:Y,BDEQ!$AG:$AG,About!$B$2,BDEQ!$AH:$AH,$I69)*BDEQ!$C$2*$J69*$K69)</f>
        <v>1942808890178.4033</v>
      </c>
      <c r="AN69" s="99">
        <f>IF(ISBLANK(Calculations!AN69),"",Calculations!AN69 + 'IRA Buildings Changes'!$G$39)-(SUMIFS(BDEQ!Z:Z,BDEQ!$AG:$AG,About!$B$2,BDEQ!$AH:$AH,$I69)*BDEQ!$C$2*$J69*$K69)</f>
        <v>1945730191644.7234</v>
      </c>
      <c r="AO69" s="99">
        <f>IF(ISBLANK(Calculations!AO69),"",Calculations!AO69 + 'IRA Buildings Changes'!$G$39)-(SUMIFS(BDEQ!AA:AA,BDEQ!$AG:$AG,About!$B$2,BDEQ!$AH:$AH,$I69)*BDEQ!$C$2*$J69*$K69)</f>
        <v>1948419094742.5276</v>
      </c>
      <c r="AP69" s="99">
        <f>IF(ISBLANK(Calculations!AP69),"",Calculations!AP69 + 'IRA Buildings Changes'!$G$39)-(SUMIFS(BDEQ!AB:AB,BDEQ!$AG:$AG,About!$B$2,BDEQ!$AH:$AH,$I69)*BDEQ!$C$2*$J69*$K69)</f>
        <v>1951042674307.8162</v>
      </c>
      <c r="AQ69" s="99">
        <f>IF(ISBLANK(Calculations!AQ69),"",Calculations!AQ69 + 'IRA Buildings Changes'!$G$39)-(SUMIFS(BDEQ!AC:AC,BDEQ!$AG:$AG,About!$B$2,BDEQ!$AH:$AH,$I69)*BDEQ!$C$2*$J69*$K69)</f>
        <v>1953734684867.5464</v>
      </c>
      <c r="AR69" s="99">
        <f>IF(ISBLANK(Calculations!AR69),"",Calculations!AR69 + 'IRA Buildings Changes'!$G$39)-(SUMIFS(BDEQ!AD:AD,BDEQ!$AG:$AG,About!$B$2,BDEQ!$AH:$AH,$I69)*BDEQ!$C$2*$J69*$K69)</f>
        <v>1956542271743.8193</v>
      </c>
      <c r="AS69" s="99">
        <f>IF(ISBLANK(Calculations!AS69),"",Calculations!AS69 + 'IRA Buildings Changes'!$G$39)-(SUMIFS(BDEQ!AE:AE,BDEQ!$AG:$AG,About!$B$2,BDEQ!$AH:$AH,$I69)*BDEQ!$C$2*$J69*$K69)</f>
        <v>1959211397947.3147</v>
      </c>
      <c r="AT69" s="99">
        <f>IF(ISBLANK(Calculations!AT69),"",Calculations!AT69 + 'IRA Buildings Changes'!$G$39)-(SUMIFS(BDEQ!AF:AF,BDEQ!$AG:$AG,About!$B$2,BDEQ!$AH:$AH,$I69)*BDEQ!$C$2*$J69*$K69)</f>
        <v>1962032639434.9167</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0.27700961237354826</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0.66112032163793522</v>
      </c>
      <c r="K71">
        <f>IF(ISBLANK(Calculations!K71),"",Calculations!K71)</f>
        <v>0.27700961237354826</v>
      </c>
      <c r="L71" t="str">
        <f>IF(ISBLANK(Calculations!L71),"",Calculations!L71)</f>
        <v>RESIDENTIAL</v>
      </c>
      <c r="M71" t="str">
        <f>IF(ISBLANK(Calculations!M71),"",Calculations!M71)</f>
        <v>heating</v>
      </c>
      <c r="N71" t="str">
        <f>IF(ISBLANK(Calculations!N71),"",Calculations!N71)</f>
        <v>natural gas</v>
      </c>
      <c r="O71">
        <f t="shared" si="0"/>
        <v>11404470724550.371</v>
      </c>
      <c r="P71">
        <f>IF(ISBLANK(Calculations!P71),"",Calculations!P71)</f>
        <v>11404470724550.371</v>
      </c>
      <c r="Q71">
        <f>IF(ISBLANK(Calculations!Q71),"",Calculations!Q71)</f>
        <v>11404470724550.371</v>
      </c>
      <c r="R71">
        <f>IF(ISBLANK(Calculations!R71),"",Calculations!R71)</f>
        <v>11450479114732.354</v>
      </c>
      <c r="S71" s="99">
        <f>IF(ISBLANK(Calculations!S71),"",Calculations!S71 + ('IRA Buildings Changes'!$D$39/($AB$68-$R$68)*(S68-$R$68)))</f>
        <v>11134905155982.523</v>
      </c>
      <c r="T71" s="99">
        <f>IF(ISBLANK(Calculations!T71),"",Calculations!T71 + ('IRA Buildings Changes'!$D$39/($AB$68-$R$68)*(T68-$R$68)))</f>
        <v>10816577953821.387</v>
      </c>
      <c r="U71" s="99">
        <f>IF(ISBLANK(Calculations!U71),"",Calculations!U71 + ('IRA Buildings Changes'!$D$39/($AB$68-$R$68)*(U68-$R$68)))</f>
        <v>10486467204888.648</v>
      </c>
      <c r="V71" s="99">
        <f>IF(ISBLANK(Calculations!V71),"",Calculations!V71 + ('IRA Buildings Changes'!$D$39/($AB$68-$R$68)*(V68-$R$68)))</f>
        <v>10154524777995.396</v>
      </c>
      <c r="W71" s="99">
        <f>IF(ISBLANK(Calculations!W71),"",Calculations!W71 + ('IRA Buildings Changes'!$D$39/($AB$68-$R$68)*(W68-$R$68)))</f>
        <v>9824780949623.8047</v>
      </c>
      <c r="X71" s="99">
        <f>IF(ISBLANK(Calculations!X71),"",Calculations!X71 + ('IRA Buildings Changes'!$D$39/($AB$68-$R$68)*(X68-$R$68)))</f>
        <v>9490906930059.377</v>
      </c>
      <c r="Y71" s="99">
        <f>IF(ISBLANK(Calculations!Y71),"",Calculations!Y71 + ('IRA Buildings Changes'!$D$39/($AB$68-$R$68)*(Y68-$R$68)))</f>
        <v>9153948538170.957</v>
      </c>
      <c r="Z71" s="99">
        <f>IF(ISBLANK(Calculations!Z71),"",Calculations!Z71 + ('IRA Buildings Changes'!$D$39/($AB$68-$R$68)*(Z68-$R$68)))</f>
        <v>8817179960699.1992</v>
      </c>
      <c r="AA71" s="99">
        <f>IF(ISBLANK(Calculations!AA71),"",Calculations!AA71 + ('IRA Buildings Changes'!$D$39/($AB$68-$R$68)*(AA68-$R$68)))</f>
        <v>8484565968182.873</v>
      </c>
      <c r="AB71" s="98">
        <f>IF(ISBLANK(Calculations!AB71),"",Calculations!AB71 + 'IRA Buildings Changes'!D39)</f>
        <v>8154913464786.7188</v>
      </c>
      <c r="AC71" s="99">
        <f>IF(ISBLANK(Calculations!AC71),"",Calculations!AC71 + 'IRA Buildings Changes'!$D$39)</f>
        <v>8175945848382.4512</v>
      </c>
      <c r="AD71" s="99">
        <f>IF(ISBLANK(Calculations!AD71),"",Calculations!AD71 + 'IRA Buildings Changes'!$D$39)</f>
        <v>8203895246967.0195</v>
      </c>
      <c r="AE71" s="99">
        <f>IF(ISBLANK(Calculations!AE71),"",Calculations!AE71 + 'IRA Buildings Changes'!$D$39)</f>
        <v>8239960021991.2676</v>
      </c>
      <c r="AF71" s="99">
        <f>IF(ISBLANK(Calculations!AF71),"",Calculations!AF71 + 'IRA Buildings Changes'!$D$39)</f>
        <v>8280763768429.1504</v>
      </c>
      <c r="AG71" s="99">
        <f>IF(ISBLANK(Calculations!AG71),"",Calculations!AG71 + 'IRA Buildings Changes'!$D$39)</f>
        <v>8333214498106.084</v>
      </c>
      <c r="AH71" s="99">
        <f>IF(ISBLANK(Calculations!AH71),"",Calculations!AH71 + 'IRA Buildings Changes'!$D$39)</f>
        <v>8392354499481.1602</v>
      </c>
      <c r="AI71" s="99">
        <f>IF(ISBLANK(Calculations!AI71),"",Calculations!AI71 + 'IRA Buildings Changes'!$D$39)</f>
        <v>8463181522427.7422</v>
      </c>
      <c r="AJ71" s="99">
        <f>IF(ISBLANK(Calculations!AJ71),"",Calculations!AJ71 + 'IRA Buildings Changes'!$D$39)</f>
        <v>8537912230186.0312</v>
      </c>
      <c r="AK71" s="99">
        <f>IF(ISBLANK(Calculations!AK71),"",Calculations!AK71 + 'IRA Buildings Changes'!$D$39)</f>
        <v>8508779040803.1387</v>
      </c>
      <c r="AL71" s="99">
        <f>IF(ISBLANK(Calculations!AL71),"",Calculations!AL71 + 'IRA Buildings Changes'!$D$39)</f>
        <v>8487652150295.7305</v>
      </c>
      <c r="AM71" s="99">
        <f>IF(ISBLANK(Calculations!AM71),"",Calculations!AM71 + 'IRA Buildings Changes'!$D$39)</f>
        <v>8470004451042.2461</v>
      </c>
      <c r="AN71" s="99">
        <f>IF(ISBLANK(Calculations!AN71),"",Calculations!AN71 + 'IRA Buildings Changes'!$D$39)</f>
        <v>8458653854967.8145</v>
      </c>
      <c r="AO71" s="99">
        <f>IF(ISBLANK(Calculations!AO71),"",Calculations!AO71 + 'IRA Buildings Changes'!$D$39)</f>
        <v>8448978696598.5801</v>
      </c>
      <c r="AP71" s="99">
        <f>IF(ISBLANK(Calculations!AP71),"",Calculations!AP71 + 'IRA Buildings Changes'!$D$39)</f>
        <v>8441851305874.9805</v>
      </c>
      <c r="AQ71" s="99">
        <f>IF(ISBLANK(Calculations!AQ71),"",Calculations!AQ71 + 'IRA Buildings Changes'!$D$39)</f>
        <v>8436298706471.1973</v>
      </c>
      <c r="AR71" s="99">
        <f>IF(ISBLANK(Calculations!AR71),"",Calculations!AR71 + 'IRA Buildings Changes'!$D$39)</f>
        <v>8433363829022.8125</v>
      </c>
      <c r="AS71" s="99">
        <f>IF(ISBLANK(Calculations!AS71),"",Calculations!AS71 + 'IRA Buildings Changes'!$D$39)</f>
        <v>8428772696029.6172</v>
      </c>
      <c r="AT71" s="99">
        <f>IF(ISBLANK(Calculations!AT71),"",Calculations!AT71 + 'IRA Buildings Changes'!$D$39)</f>
        <v>8423916696413.7715</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0.9961074744338575</v>
      </c>
      <c r="K72">
        <f>IF(ISBLANK(Calculations!K72),"",Calculations!K72)</f>
        <v>0.27700961237354826</v>
      </c>
      <c r="L72" t="str">
        <f>IF(ISBLANK(Calculations!L72),"",Calculations!L72)</f>
        <v>RESIDENTIAL</v>
      </c>
      <c r="M72" t="str">
        <f>IF(ISBLANK(Calculations!M72),"",Calculations!M72)</f>
        <v>heating</v>
      </c>
      <c r="N72" t="str">
        <f>IF(ISBLANK(Calculations!N72),"",Calculations!N72)</f>
        <v>petroleum diesel</v>
      </c>
      <c r="O72">
        <f t="shared" si="0"/>
        <v>4966764216.7557068</v>
      </c>
      <c r="P72">
        <f>IF(ISBLANK(Calculations!P72),"",Calculations!P72)</f>
        <v>4966764216.7557068</v>
      </c>
      <c r="Q72">
        <f>IF(ISBLANK(Calculations!Q72),"",Calculations!Q72)</f>
        <v>4966764216.7557068</v>
      </c>
      <c r="R72">
        <f>IF(ISBLANK(Calculations!R72),"",Calculations!R72)</f>
        <v>4993526883.2845745</v>
      </c>
      <c r="S72">
        <f>IF(ISBLANK(Calculations!S72),"",Calculations!S72)</f>
        <v>5014540033.6255817</v>
      </c>
      <c r="T72">
        <f>IF(ISBLANK(Calculations!T72),"",Calculations!T72)</f>
        <v>5032507385.515378</v>
      </c>
      <c r="U72">
        <f>IF(ISBLANK(Calculations!U72),"",Calculations!U72)</f>
        <v>5042030424.1797285</v>
      </c>
      <c r="V72">
        <f>IF(ISBLANK(Calculations!V72),"",Calculations!V72)</f>
        <v>5044130644.7265234</v>
      </c>
      <c r="W72">
        <f>IF(ISBLANK(Calculations!W72),"",Calculations!W72)</f>
        <v>5037880224.9131012</v>
      </c>
      <c r="X72">
        <f>IF(ISBLANK(Calculations!X72),"",Calculations!X72)</f>
        <v>5017527883.8934879</v>
      </c>
      <c r="Y72">
        <f>IF(ISBLANK(Calculations!Y72),"",Calculations!Y72)</f>
        <v>4981643257.8594484</v>
      </c>
      <c r="Z72">
        <f>IF(ISBLANK(Calculations!Z72),"",Calculations!Z72)</f>
        <v>4931027402.3947783</v>
      </c>
      <c r="AA72">
        <f>IF(ISBLANK(Calculations!AA72),"",Calculations!AA72)</f>
        <v>4867413528.2693119</v>
      </c>
      <c r="AB72">
        <f>IF(ISBLANK(Calculations!AB72),"",Calculations!AB72)</f>
        <v>4792618526.7608776</v>
      </c>
      <c r="AC72">
        <f>IF(ISBLANK(Calculations!AC72),"",Calculations!AC72)</f>
        <v>4708332808.4737883</v>
      </c>
      <c r="AD72">
        <f>IF(ISBLANK(Calculations!AD72),"",Calculations!AD72)</f>
        <v>4617794330.1451416</v>
      </c>
      <c r="AE72">
        <f>IF(ISBLANK(Calculations!AE72),"",Calculations!AE72)</f>
        <v>4523989914.7960777</v>
      </c>
      <c r="AF72">
        <f>IF(ISBLANK(Calculations!AF72),"",Calculations!AF72)</f>
        <v>4429024206.0944786</v>
      </c>
      <c r="AG72">
        <f>IF(ISBLANK(Calculations!AG72),"",Calculations!AG72)</f>
        <v>4334883160.0497952</v>
      </c>
      <c r="AH72">
        <f>IF(ISBLANK(Calculations!AH72),"",Calculations!AH72)</f>
        <v>4240306029.4115877</v>
      </c>
      <c r="AI72">
        <f>IF(ISBLANK(Calculations!AI72),"",Calculations!AI72)</f>
        <v>4146366361.9134912</v>
      </c>
      <c r="AJ72">
        <f>IF(ISBLANK(Calculations!AJ72),"",Calculations!AJ72)</f>
        <v>4048980929.6357169</v>
      </c>
      <c r="AK72">
        <f>IF(ISBLANK(Calculations!AK72),"",Calculations!AK72)</f>
        <v>3921588952.3518677</v>
      </c>
      <c r="AL72">
        <f>IF(ISBLANK(Calculations!AL72),"",Calculations!AL72)</f>
        <v>3793960387.234972</v>
      </c>
      <c r="AM72">
        <f>IF(ISBLANK(Calculations!AM72),"",Calculations!AM72)</f>
        <v>3664841555.8050199</v>
      </c>
      <c r="AN72">
        <f>IF(ISBLANK(Calculations!AN72),"",Calculations!AN72)</f>
        <v>3536376186.3908901</v>
      </c>
      <c r="AO72">
        <f>IF(ISBLANK(Calculations!AO72),"",Calculations!AO72)</f>
        <v>3409277542.7586627</v>
      </c>
      <c r="AP72">
        <f>IF(ISBLANK(Calculations!AP72),"",Calculations!AP72)</f>
        <v>3285990472.1143227</v>
      </c>
      <c r="AQ72">
        <f>IF(ISBLANK(Calculations!AQ72),"",Calculations!AQ72)</f>
        <v>3167987812.4871426</v>
      </c>
      <c r="AR72">
        <f>IF(ISBLANK(Calculations!AR72),"",Calculations!AR72)</f>
        <v>3056835165.8311267</v>
      </c>
      <c r="AS72">
        <f>IF(ISBLANK(Calculations!AS72),"",Calculations!AS72)</f>
        <v>2952357230.7281585</v>
      </c>
      <c r="AT72">
        <f>IF(ISBLANK(Calculations!AT72),"",Calculations!AT72)</f>
        <v>2855868566.9708805</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0.27700961237354826</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0.27700961237354826</v>
      </c>
      <c r="L74" t="str">
        <f>IF(ISBLANK(Calculations!L74),"",Calculations!L74)</f>
        <v>RESIDENTIAL</v>
      </c>
      <c r="M74" t="str">
        <f>IF(ISBLANK(Calculations!M74),"",Calculations!M74)</f>
        <v>heating</v>
      </c>
      <c r="N74" t="str">
        <f>IF(ISBLANK(Calculations!N74),"",Calculations!N74)</f>
        <v>biomass</v>
      </c>
      <c r="O74">
        <f t="shared" si="0"/>
        <v>752912126431.3042</v>
      </c>
      <c r="P74">
        <f>IF(ISBLANK(Calculations!P74),"",Calculations!P74)</f>
        <v>752912126431.3042</v>
      </c>
      <c r="Q74">
        <f>IF(ISBLANK(Calculations!Q74),"",Calculations!Q74)</f>
        <v>752912126431.3042</v>
      </c>
      <c r="R74">
        <f>IF(ISBLANK(Calculations!R74),"",Calculations!R74)</f>
        <v>755486985977.91565</v>
      </c>
      <c r="S74">
        <f>IF(ISBLANK(Calculations!S74),"",Calculations!S74)</f>
        <v>757435190672.04944</v>
      </c>
      <c r="T74">
        <f>IF(ISBLANK(Calculations!T74),"",Calculations!T74)</f>
        <v>759223970191.84912</v>
      </c>
      <c r="U74">
        <f>IF(ISBLANK(Calculations!U74),"",Calculations!U74)</f>
        <v>760556515262.38721</v>
      </c>
      <c r="V74">
        <f>IF(ISBLANK(Calculations!V74),"",Calculations!V74)</f>
        <v>761878924992.68982</v>
      </c>
      <c r="W74">
        <f>IF(ISBLANK(Calculations!W74),"",Calculations!W74)</f>
        <v>763378372453.11377</v>
      </c>
      <c r="X74">
        <f>IF(ISBLANK(Calculations!X74),"",Calculations!X74)</f>
        <v>764808220090.33911</v>
      </c>
      <c r="Y74">
        <f>IF(ISBLANK(Calculations!Y74),"",Calculations!Y74)</f>
        <v>766060839955.36755</v>
      </c>
      <c r="Z74">
        <f>IF(ISBLANK(Calculations!Z74),"",Calculations!Z74)</f>
        <v>767226685461.64746</v>
      </c>
      <c r="AA74">
        <f>IF(ISBLANK(Calculations!AA74),"",Calculations!AA74)</f>
        <v>768736969180.83887</v>
      </c>
      <c r="AB74">
        <f>IF(ISBLANK(Calculations!AB74),"",Calculations!AB74)</f>
        <v>770396107729.60425</v>
      </c>
      <c r="AC74">
        <f>IF(ISBLANK(Calculations!AC74),"",Calculations!AC74)</f>
        <v>772048699212.79492</v>
      </c>
      <c r="AD74">
        <f>IF(ISBLANK(Calculations!AD74),"",Calculations!AD74)</f>
        <v>774184634681.00256</v>
      </c>
      <c r="AE74">
        <f>IF(ISBLANK(Calculations!AE74),"",Calculations!AE74)</f>
        <v>776857944672.1084</v>
      </c>
      <c r="AF74">
        <f>IF(ISBLANK(Calculations!AF74),"",Calculations!AF74)</f>
        <v>779905076687.42224</v>
      </c>
      <c r="AG74">
        <f>IF(ISBLANK(Calculations!AG74),"",Calculations!AG74)</f>
        <v>783796803854.42029</v>
      </c>
      <c r="AH74">
        <f>IF(ISBLANK(Calculations!AH74),"",Calculations!AH74)</f>
        <v>788076720171.43091</v>
      </c>
      <c r="AI74">
        <f>IF(ISBLANK(Calculations!AI74),"",Calculations!AI74)</f>
        <v>792809700546.93262</v>
      </c>
      <c r="AJ74">
        <f>IF(ISBLANK(Calculations!AJ74),"",Calculations!AJ74)</f>
        <v>797500518721.49133</v>
      </c>
      <c r="AK74">
        <f>IF(ISBLANK(Calculations!AK74),"",Calculations!AK74)</f>
        <v>797103190734.51038</v>
      </c>
      <c r="AL74">
        <f>IF(ISBLANK(Calculations!AL74),"",Calculations!AL74)</f>
        <v>796675721625.81775</v>
      </c>
      <c r="AM74">
        <f>IF(ISBLANK(Calculations!AM74),"",Calculations!AM74)</f>
        <v>795902796048.20557</v>
      </c>
      <c r="AN74">
        <f>IF(ISBLANK(Calculations!AN74),"",Calculations!AN74)</f>
        <v>795057569238.9834</v>
      </c>
      <c r="AO74">
        <f>IF(ISBLANK(Calculations!AO74),"",Calculations!AO74)</f>
        <v>794000987021.19861</v>
      </c>
      <c r="AP74">
        <f>IF(ISBLANK(Calculations!AP74),"",Calculations!AP74)</f>
        <v>792969538981.27283</v>
      </c>
      <c r="AQ74">
        <f>IF(ISBLANK(Calculations!AQ74),"",Calculations!AQ74)</f>
        <v>792030035671.23462</v>
      </c>
      <c r="AR74">
        <f>IF(ISBLANK(Calculations!AR74),"",Calculations!AR74)</f>
        <v>791331415559.43896</v>
      </c>
      <c r="AS74">
        <f>IF(ISBLANK(Calculations!AS74),"",Calculations!AS74)</f>
        <v>790623502370.46057</v>
      </c>
      <c r="AT74">
        <f>IF(ISBLANK(Calculations!AT74),"",Calculations!AT74)</f>
        <v>790031452904.96045</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0.27700961237354826</v>
      </c>
      <c r="L75" t="str">
        <f>IF(ISBLANK(Calculations!L75),"",Calculations!L75)</f>
        <v>RESIDENTIAL</v>
      </c>
      <c r="M75" t="str">
        <f>IF(ISBLANK(Calculations!M75),"",Calculations!M75)</f>
        <v>heating</v>
      </c>
      <c r="N75" t="str">
        <f>IF(ISBLANK(Calculations!N75),"",Calculations!N75)</f>
        <v>kerosene</v>
      </c>
      <c r="O75">
        <f t="shared" si="0"/>
        <v>3047105736.1090307</v>
      </c>
      <c r="P75">
        <f>IF(ISBLANK(Calculations!P75),"",Calculations!P75)</f>
        <v>3047105736.1090307</v>
      </c>
      <c r="Q75">
        <f>IF(ISBLANK(Calculations!Q75),"",Calculations!Q75)</f>
        <v>3047105736.1090307</v>
      </c>
      <c r="R75">
        <f>IF(ISBLANK(Calculations!R75),"",Calculations!R75)</f>
        <v>3052327802.2858319</v>
      </c>
      <c r="S75">
        <f>IF(ISBLANK(Calculations!S75),"",Calculations!S75)</f>
        <v>3058106594.7274723</v>
      </c>
      <c r="T75">
        <f>IF(ISBLANK(Calculations!T75),"",Calculations!T75)</f>
        <v>3065309953.1269312</v>
      </c>
      <c r="U75">
        <f>IF(ISBLANK(Calculations!U75),"",Calculations!U75)</f>
        <v>3072483512.682478</v>
      </c>
      <c r="V75">
        <f>IF(ISBLANK(Calculations!V75),"",Calculations!V75)</f>
        <v>3079193098.2290406</v>
      </c>
      <c r="W75">
        <f>IF(ISBLANK(Calculations!W75),"",Calculations!W75)</f>
        <v>3086042760.2682657</v>
      </c>
      <c r="X75">
        <f>IF(ISBLANK(Calculations!X75),"",Calculations!X75)</f>
        <v>3092586938.7440104</v>
      </c>
      <c r="Y75">
        <f>IF(ISBLANK(Calculations!Y75),"",Calculations!Y75)</f>
        <v>3098499590.699748</v>
      </c>
      <c r="Z75">
        <f>IF(ISBLANK(Calculations!Z75),"",Calculations!Z75)</f>
        <v>3104057432.6641021</v>
      </c>
      <c r="AA75">
        <f>IF(ISBLANK(Calculations!AA75),"",Calculations!AA75)</f>
        <v>3110227957.5550003</v>
      </c>
      <c r="AB75">
        <f>IF(ISBLANK(Calculations!AB75),"",Calculations!AB75)</f>
        <v>3116184972.9688349</v>
      </c>
      <c r="AC75">
        <f>IF(ISBLANK(Calculations!AC75),"",Calculations!AC75)</f>
        <v>3121369714.6865559</v>
      </c>
      <c r="AD75">
        <f>IF(ISBLANK(Calculations!AD75),"",Calculations!AD75)</f>
        <v>3127354663.6321378</v>
      </c>
      <c r="AE75">
        <f>IF(ISBLANK(Calculations!AE75),"",Calculations!AE75)</f>
        <v>3133731871.243619</v>
      </c>
      <c r="AF75">
        <f>IF(ISBLANK(Calculations!AF75),"",Calculations!AF75)</f>
        <v>3140229200.2497249</v>
      </c>
      <c r="AG75">
        <f>IF(ISBLANK(Calculations!AG75),"",Calculations!AG75)</f>
        <v>3147531578.0618329</v>
      </c>
      <c r="AH75">
        <f>IF(ISBLANK(Calculations!AH75),"",Calculations!AH75)</f>
        <v>3154777458.9184384</v>
      </c>
      <c r="AI75">
        <f>IF(ISBLANK(Calculations!AI75),"",Calculations!AI75)</f>
        <v>3162876688.5427117</v>
      </c>
      <c r="AJ75">
        <f>IF(ISBLANK(Calculations!AJ75),"",Calculations!AJ75)</f>
        <v>3170865171.6221066</v>
      </c>
      <c r="AK75">
        <f>IF(ISBLANK(Calculations!AK75),"",Calculations!AK75)</f>
        <v>3175736598.6262298</v>
      </c>
      <c r="AL75">
        <f>IF(ISBLANK(Calculations!AL75),"",Calculations!AL75)</f>
        <v>3180876960.6859059</v>
      </c>
      <c r="AM75">
        <f>IF(ISBLANK(Calculations!AM75),"",Calculations!AM75)</f>
        <v>3185323104.0715103</v>
      </c>
      <c r="AN75">
        <f>IF(ISBLANK(Calculations!AN75),"",Calculations!AN75)</f>
        <v>3190088866.292419</v>
      </c>
      <c r="AO75">
        <f>IF(ISBLANK(Calculations!AO75),"",Calculations!AO75)</f>
        <v>3194229044.3624625</v>
      </c>
      <c r="AP75">
        <f>IF(ISBLANK(Calculations!AP75),"",Calculations!AP75)</f>
        <v>3198272490.5971246</v>
      </c>
      <c r="AQ75">
        <f>IF(ISBLANK(Calculations!AQ75),"",Calculations!AQ75)</f>
        <v>3202239748.6283097</v>
      </c>
      <c r="AR75">
        <f>IF(ISBLANK(Calculations!AR75),"",Calculations!AR75)</f>
        <v>3206653886.4813433</v>
      </c>
      <c r="AS75">
        <f>IF(ISBLANK(Calculations!AS75),"",Calculations!AS75)</f>
        <v>3210554498.9337554</v>
      </c>
      <c r="AT75">
        <f>IF(ISBLANK(Calculations!AT75),"",Calculations!AT75)</f>
        <v>3214456125.5143423</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0.27700961237354826</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0.8331676181252432</v>
      </c>
      <c r="K77">
        <f>IF(ISBLANK(Calculations!K77),"",Calculations!K77)</f>
        <v>0.27700961237354826</v>
      </c>
      <c r="L77" t="str">
        <f>IF(ISBLANK(Calculations!L77),"",Calculations!L77)</f>
        <v>RESIDENTIAL</v>
      </c>
      <c r="M77" t="str">
        <f>IF(ISBLANK(Calculations!M77),"",Calculations!M77)</f>
        <v>heating</v>
      </c>
      <c r="N77" t="str">
        <f>IF(ISBLANK(Calculations!N77),"",Calculations!N77)</f>
        <v>LPG propane or butane</v>
      </c>
      <c r="O77">
        <f t="shared" si="0"/>
        <v>1779894425098.0779</v>
      </c>
      <c r="P77">
        <f>IF(ISBLANK(Calculations!P77),"",Calculations!P77)</f>
        <v>1779894425098.0779</v>
      </c>
      <c r="Q77">
        <f>IF(ISBLANK(Calculations!Q77),"",Calculations!Q77)</f>
        <v>1779894425098.0779</v>
      </c>
      <c r="R77">
        <f>IF(ISBLANK(Calculations!R77),"",Calculations!R77)</f>
        <v>1789042744021.6528</v>
      </c>
      <c r="S77">
        <f>IF(ISBLANK(Calculations!S77),"",Calculations!S77)</f>
        <v>1797072248839.9458</v>
      </c>
      <c r="T77">
        <f>IF(ISBLANK(Calculations!T77),"",Calculations!T77)</f>
        <v>1805462221334.4937</v>
      </c>
      <c r="U77">
        <f>IF(ISBLANK(Calculations!U77),"",Calculations!U77)</f>
        <v>1813348480283.3682</v>
      </c>
      <c r="V77">
        <f>IF(ISBLANK(Calculations!V77),"",Calculations!V77)</f>
        <v>1822201495316.8931</v>
      </c>
      <c r="W77">
        <f>IF(ISBLANK(Calculations!W77),"",Calculations!W77)</f>
        <v>1832636023490.478</v>
      </c>
      <c r="X77">
        <f>IF(ISBLANK(Calculations!X77),"",Calculations!X77)</f>
        <v>1843934160378.6716</v>
      </c>
      <c r="Y77">
        <f>IF(ISBLANK(Calculations!Y77),"",Calculations!Y77)</f>
        <v>1855944899428.1455</v>
      </c>
      <c r="Z77">
        <f>IF(ISBLANK(Calculations!Z77),"",Calculations!Z77)</f>
        <v>1868659986189.2939</v>
      </c>
      <c r="AA77">
        <f>IF(ISBLANK(Calculations!AA77),"",Calculations!AA77)</f>
        <v>1882565533898.6731</v>
      </c>
      <c r="AB77">
        <f>IF(ISBLANK(Calculations!AB77),"",Calculations!AB77)</f>
        <v>1896484082079.3252</v>
      </c>
      <c r="AC77">
        <f>IF(ISBLANK(Calculations!AC77),"",Calculations!AC77)</f>
        <v>1909661214330.8279</v>
      </c>
      <c r="AD77">
        <f>IF(ISBLANK(Calculations!AD77),"",Calculations!AD77)</f>
        <v>1922691117966.2231</v>
      </c>
      <c r="AE77">
        <f>IF(ISBLANK(Calculations!AE77),"",Calculations!AE77)</f>
        <v>1935252292152.6255</v>
      </c>
      <c r="AF77">
        <f>IF(ISBLANK(Calculations!AF77),"",Calculations!AF77)</f>
        <v>1946219538682.2183</v>
      </c>
      <c r="AG77">
        <f>IF(ISBLANK(Calculations!AG77),"",Calculations!AG77)</f>
        <v>1957382707244.1675</v>
      </c>
      <c r="AH77">
        <f>IF(ISBLANK(Calculations!AH77),"",Calculations!AH77)</f>
        <v>1967959963034.7312</v>
      </c>
      <c r="AI77">
        <f>IF(ISBLANK(Calculations!AI77),"",Calculations!AI77)</f>
        <v>1979042292674.2756</v>
      </c>
      <c r="AJ77">
        <f>IF(ISBLANK(Calculations!AJ77),"",Calculations!AJ77)</f>
        <v>1990066709337.4302</v>
      </c>
      <c r="AK77">
        <f>IF(ISBLANK(Calculations!AK77),"",Calculations!AK77)</f>
        <v>1985752509003.8125</v>
      </c>
      <c r="AL77">
        <f>IF(ISBLANK(Calculations!AL77),"",Calculations!AL77)</f>
        <v>1982379217897.2358</v>
      </c>
      <c r="AM77">
        <f>IF(ISBLANK(Calculations!AM77),"",Calculations!AM77)</f>
        <v>1979358332021.1145</v>
      </c>
      <c r="AN77">
        <f>IF(ISBLANK(Calculations!AN77),"",Calculations!AN77)</f>
        <v>1977276766844.4749</v>
      </c>
      <c r="AO77">
        <f>IF(ISBLANK(Calculations!AO77),"",Calculations!AO77)</f>
        <v>1975437952185.1477</v>
      </c>
      <c r="AP77">
        <f>IF(ISBLANK(Calculations!AP77),"",Calculations!AP77)</f>
        <v>1974028681161.3579</v>
      </c>
      <c r="AQ77">
        <f>IF(ISBLANK(Calculations!AQ77),"",Calculations!AQ77)</f>
        <v>1972919380769.0088</v>
      </c>
      <c r="AR77">
        <f>IF(ISBLANK(Calculations!AR77),"",Calculations!AR77)</f>
        <v>1972298468861.4121</v>
      </c>
      <c r="AS77">
        <f>IF(ISBLANK(Calculations!AS77),"",Calculations!AS77)</f>
        <v>1971453247430.0417</v>
      </c>
      <c r="AT77">
        <f>IF(ISBLANK(Calculations!AT77),"",Calculations!AT77)</f>
        <v>1970618742416.2329</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0.27700961237354826</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0.13214661002912773</v>
      </c>
      <c r="K82">
        <f>IF(ISBLANK(Calculations!K82),"",Calculations!K82)</f>
        <v>0.27700961237354826</v>
      </c>
      <c r="L82" t="str">
        <f>IF(ISBLANK(Calculations!L82),"",Calculations!L82)</f>
        <v>RESIDENTIAL</v>
      </c>
      <c r="M82" t="str">
        <f>IF(ISBLANK(Calculations!M82),"",Calculations!M82)</f>
        <v>cooling</v>
      </c>
      <c r="N82" t="str">
        <f>IF(ISBLANK(Calculations!N82),"",Calculations!N82)</f>
        <v>electricity</v>
      </c>
      <c r="O82">
        <f t="shared" ref="O82:O145" si="1">P82</f>
        <v>1718585489174.8914</v>
      </c>
      <c r="P82">
        <f>IF(ISBLANK(Calculations!P82),"",Calculations!P82)-(SUMIFS(BDEQ!B:B,BDEQ!$AG:$AG,About!$B$2,BDEQ!$AH:$AH,$I82)*BDEQ!$C$2*$J82*$K82)</f>
        <v>1718585489174.8914</v>
      </c>
      <c r="Q82">
        <f>IF(ISBLANK(Calculations!Q82),"",Calculations!Q82)-(SUMIFS(BDEQ!C:C,BDEQ!$AG:$AG,About!$B$2,BDEQ!$AH:$AH,$I82)*BDEQ!$C$2*$J82*$K82)</f>
        <v>1718585489174.8914</v>
      </c>
      <c r="R82">
        <f>IF(ISBLANK(Calculations!R82),"",Calculations!R82)-(SUMIFS(BDEQ!D:D,BDEQ!$AG:$AG,About!$B$2,BDEQ!$AH:$AH,$I82)*BDEQ!$C$2*$J82*$K82)</f>
        <v>1673777928209.4062</v>
      </c>
      <c r="S82" s="99">
        <f>IF(ISBLANK(Calculations!S82),"",Calculations!S82 + ('IRA Buildings Changes'!$C$39/($AB$81-$R$81)*(S81-$R$81)))-(SUMIFS(BDEQ!E:E,BDEQ!$AG:$AG,About!$B$2,BDEQ!$AH:$AH,$I82)*BDEQ!$C$2*$J82*$K82)</f>
        <v>1708905745835.51</v>
      </c>
      <c r="T82" s="99">
        <f>IF(ISBLANK(Calculations!T82),"",Calculations!T82 + ('IRA Buildings Changes'!$C$39/($AB$81-$R$81)*(T81-$R$81)))-(SUMIFS(BDEQ!F:F,BDEQ!$AG:$AG,About!$B$2,BDEQ!$AH:$AH,$I82)*BDEQ!$C$2*$J82*$K82)</f>
        <v>1748138913703.01</v>
      </c>
      <c r="U82" s="99">
        <f>IF(ISBLANK(Calculations!U82),"",Calculations!U82 + ('IRA Buildings Changes'!$C$39/($AB$81-$R$81)*(U81-$R$81)))-(SUMIFS(BDEQ!G:G,BDEQ!$AG:$AG,About!$B$2,BDEQ!$AH:$AH,$I82)*BDEQ!$C$2*$J82*$K82)</f>
        <v>1791998451046.8369</v>
      </c>
      <c r="V82" s="99">
        <f>IF(ISBLANK(Calculations!V82),"",Calculations!V82 + ('IRA Buildings Changes'!$C$39/($AB$81-$R$81)*(V81-$R$81)))-(SUMIFS(BDEQ!H:H,BDEQ!$AG:$AG,About!$B$2,BDEQ!$AH:$AH,$I82)*BDEQ!$C$2*$J82*$K82)</f>
        <v>1840909285967.1328</v>
      </c>
      <c r="W82" s="99">
        <f>IF(ISBLANK(Calculations!W82),"",Calculations!W82 + ('IRA Buildings Changes'!$C$39/($AB$81-$R$81)*(W81-$R$81)))-(SUMIFS(BDEQ!I:I,BDEQ!$AG:$AG,About!$B$2,BDEQ!$AH:$AH,$I82)*BDEQ!$C$2*$J82*$K82)</f>
        <v>1893388021090.8013</v>
      </c>
      <c r="X82" s="99">
        <f>IF(ISBLANK(Calculations!X82),"",Calculations!X82 + ('IRA Buildings Changes'!$C$39/($AB$81-$R$81)*(X81-$R$81)))-(SUMIFS(BDEQ!J:J,BDEQ!$AG:$AG,About!$B$2,BDEQ!$AH:$AH,$I82)*BDEQ!$C$2*$J82*$K82)</f>
        <v>1952264244754.1697</v>
      </c>
      <c r="Y82" s="99">
        <f>IF(ISBLANK(Calculations!Y82),"",Calculations!Y82 + ('IRA Buildings Changes'!$C$39/($AB$81-$R$81)*(Y81-$R$81)))-(SUMIFS(BDEQ!K:K,BDEQ!$AG:$AG,About!$B$2,BDEQ!$AH:$AH,$I82)*BDEQ!$C$2*$J82*$K82)</f>
        <v>2015378077286.3391</v>
      </c>
      <c r="Z82" s="99">
        <f>IF(ISBLANK(Calculations!Z82),"",Calculations!Z82 + ('IRA Buildings Changes'!$C$39/($AB$81-$R$81)*(Z81-$R$81)))-(SUMIFS(BDEQ!L:L,BDEQ!$AG:$AG,About!$B$2,BDEQ!$AH:$AH,$I82)*BDEQ!$C$2*$J82*$K82)</f>
        <v>2082046011239.4248</v>
      </c>
      <c r="AA82" s="99">
        <f>IF(ISBLANK(Calculations!AA82),"",Calculations!AA82 + ('IRA Buildings Changes'!$C$39/($AB$81-$R$81)*(AA81-$R$81)))-(SUMIFS(BDEQ!M:M,BDEQ!$AG:$AG,About!$B$2,BDEQ!$AH:$AH,$I82)*BDEQ!$C$2*$J82*$K82)</f>
        <v>2151497580972.7925</v>
      </c>
      <c r="AB82" s="98">
        <f>IF(ISBLANK(Calculations!AB82),"",Calculations!AB82 + 'IRA Buildings Changes'!C39)-(SUMIFS(BDEQ!N:N,BDEQ!$AG:$AG,About!$B$2,BDEQ!$AH:$AH,$I82)*BDEQ!$C$2*$J82*$K82)</f>
        <v>2223101506528.5596</v>
      </c>
      <c r="AC82" s="99">
        <f>IF(ISBLANK(Calculations!AC82),"",Calculations!AC82  + 'IRA Buildings Changes'!$C$39)-(SUMIFS(BDEQ!O:O,BDEQ!$AG:$AG,About!$B$2,BDEQ!$AH:$AH,$I82)*BDEQ!$C$2*$J82*$K82)</f>
        <v>2219757006574.3511</v>
      </c>
      <c r="AD82" s="99">
        <f>IF(ISBLANK(Calculations!AD82),"",Calculations!AD82  + 'IRA Buildings Changes'!$C$39)-(SUMIFS(BDEQ!P:P,BDEQ!$AG:$AG,About!$B$2,BDEQ!$AH:$AH,$I82)*BDEQ!$C$2*$J82*$K82)</f>
        <v>2217460054791.9492</v>
      </c>
      <c r="AE82" s="99">
        <f>IF(ISBLANK(Calculations!AE82),"",Calculations!AE82  + 'IRA Buildings Changes'!$C$39)-(SUMIFS(BDEQ!Q:Q,BDEQ!$AG:$AG,About!$B$2,BDEQ!$AH:$AH,$I82)*BDEQ!$C$2*$J82*$K82)</f>
        <v>2215961632806.8574</v>
      </c>
      <c r="AF82" s="99">
        <f>IF(ISBLANK(Calculations!AF82),"",Calculations!AF82  + 'IRA Buildings Changes'!$C$39)-(SUMIFS(BDEQ!R:R,BDEQ!$AG:$AG,About!$B$2,BDEQ!$AH:$AH,$I82)*BDEQ!$C$2*$J82*$K82)</f>
        <v>2214970978519.4653</v>
      </c>
      <c r="AG82" s="99">
        <f>IF(ISBLANK(Calculations!AG82),"",Calculations!AG82  + 'IRA Buildings Changes'!$C$39)-(SUMIFS(BDEQ!S:S,BDEQ!$AG:$AG,About!$B$2,BDEQ!$AH:$AH,$I82)*BDEQ!$C$2*$J82*$K82)</f>
        <v>2214436385695.5835</v>
      </c>
      <c r="AH82" s="99">
        <f>IF(ISBLANK(Calculations!AH82),"",Calculations!AH82  + 'IRA Buildings Changes'!$C$39)-(SUMIFS(BDEQ!T:T,BDEQ!$AG:$AG,About!$B$2,BDEQ!$AH:$AH,$I82)*BDEQ!$C$2*$J82*$K82)</f>
        <v>2214267840868.3462</v>
      </c>
      <c r="AI82" s="99">
        <f>IF(ISBLANK(Calculations!AI82),"",Calculations!AI82  + 'IRA Buildings Changes'!$C$39)-(SUMIFS(BDEQ!U:U,BDEQ!$AG:$AG,About!$B$2,BDEQ!$AH:$AH,$I82)*BDEQ!$C$2*$J82*$K82)</f>
        <v>2214337865773.7612</v>
      </c>
      <c r="AJ82" s="99">
        <f>IF(ISBLANK(Calculations!AJ82),"",Calculations!AJ82  + 'IRA Buildings Changes'!$C$39)-(SUMIFS(BDEQ!V:V,BDEQ!$AG:$AG,About!$B$2,BDEQ!$AH:$AH,$I82)*BDEQ!$C$2*$J82*$K82)</f>
        <v>2214650597319.2227</v>
      </c>
      <c r="AK82" s="99">
        <f>IF(ISBLANK(Calculations!AK82),"",Calculations!AK82  + 'IRA Buildings Changes'!$C$39)-(SUMIFS(BDEQ!W:W,BDEQ!$AG:$AG,About!$B$2,BDEQ!$AH:$AH,$I82)*BDEQ!$C$2*$J82*$K82)</f>
        <v>2215329136421.1128</v>
      </c>
      <c r="AL82" s="99">
        <f>IF(ISBLANK(Calculations!AL82),"",Calculations!AL82  + 'IRA Buildings Changes'!$C$39)-(SUMIFS(BDEQ!X:X,BDEQ!$AG:$AG,About!$B$2,BDEQ!$AH:$AH,$I82)*BDEQ!$C$2*$J82*$K82)</f>
        <v>2216112739989.2368</v>
      </c>
      <c r="AM82" s="99">
        <f>IF(ISBLANK(Calculations!AM82),"",Calculations!AM82  + 'IRA Buildings Changes'!$C$39)-(SUMIFS(BDEQ!Y:Y,BDEQ!$AG:$AG,About!$B$2,BDEQ!$AH:$AH,$I82)*BDEQ!$C$2*$J82*$K82)</f>
        <v>2217029847799.5327</v>
      </c>
      <c r="AN82" s="99">
        <f>IF(ISBLANK(Calculations!AN82),"",Calculations!AN82  + 'IRA Buildings Changes'!$C$39)-(SUMIFS(BDEQ!Z:Z,BDEQ!$AG:$AG,About!$B$2,BDEQ!$AH:$AH,$I82)*BDEQ!$C$2*$J82*$K82)</f>
        <v>2218133178443.2676</v>
      </c>
      <c r="AO82" s="99">
        <f>IF(ISBLANK(Calculations!AO82),"",Calculations!AO82  + 'IRA Buildings Changes'!$C$39)-(SUMIFS(BDEQ!AA:AA,BDEQ!$AG:$AG,About!$B$2,BDEQ!$AH:$AH,$I82)*BDEQ!$C$2*$J82*$K82)</f>
        <v>2219289203375.2808</v>
      </c>
      <c r="AP82" s="99">
        <f>IF(ISBLANK(Calculations!AP82),"",Calculations!AP82  + 'IRA Buildings Changes'!$C$39)-(SUMIFS(BDEQ!AB:AB,BDEQ!$AG:$AG,About!$B$2,BDEQ!$AH:$AH,$I82)*BDEQ!$C$2*$J82*$K82)</f>
        <v>2220499835120.1167</v>
      </c>
      <c r="AQ82" s="99">
        <f>IF(ISBLANK(Calculations!AQ82),"",Calculations!AQ82  + 'IRA Buildings Changes'!$C$39)-(SUMIFS(BDEQ!AC:AC,BDEQ!$AG:$AG,About!$B$2,BDEQ!$AH:$AH,$I82)*BDEQ!$C$2*$J82*$K82)</f>
        <v>2221869858528.9492</v>
      </c>
      <c r="AR82" s="99">
        <f>IF(ISBLANK(Calculations!AR82),"",Calculations!AR82  + 'IRA Buildings Changes'!$C$39)-(SUMIFS(BDEQ!AD:AD,BDEQ!$AG:$AG,About!$B$2,BDEQ!$AH:$AH,$I82)*BDEQ!$C$2*$J82*$K82)</f>
        <v>2223246902329.2661</v>
      </c>
      <c r="AS82" s="99">
        <f>IF(ISBLANK(Calculations!AS82),"",Calculations!AS82  + 'IRA Buildings Changes'!$C$39)-(SUMIFS(BDEQ!AE:AE,BDEQ!$AG:$AG,About!$B$2,BDEQ!$AH:$AH,$I82)*BDEQ!$C$2*$J82*$K82)</f>
        <v>2224694199347.915</v>
      </c>
      <c r="AT82" s="99">
        <f>IF(ISBLANK(Calculations!AT82),"",Calculations!AT82  + 'IRA Buildings Changes'!$C$39)-(SUMIFS(BDEQ!AF:AF,BDEQ!$AG:$AG,About!$B$2,BDEQ!$AH:$AH,$I82)*BDEQ!$C$2*$J82*$K82)</f>
        <v>2226298303296.3984</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0.27700961237354826</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0.27700961237354826</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0.27700961237354826</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0.27700961237354826</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0.27700961237354826</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0.27700961237354826</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0.27700961237354826</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0.27700961237354826</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0.27700961237354826</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5.0951571989217515E-2</v>
      </c>
      <c r="K95">
        <f>IF(ISBLANK(Calculations!K95),"",Calculations!K95)</f>
        <v>0.27700961237354826</v>
      </c>
      <c r="L95" t="str">
        <f>IF(ISBLANK(Calculations!L95),"",Calculations!L95)</f>
        <v>RESIDENTIAL</v>
      </c>
      <c r="M95" t="str">
        <f>IF(ISBLANK(Calculations!M95),"",Calculations!M95)</f>
        <v>lighting</v>
      </c>
      <c r="N95" t="str">
        <f>IF(ISBLANK(Calculations!N95),"",Calculations!N95)</f>
        <v>electricity</v>
      </c>
      <c r="O95">
        <f t="shared" si="1"/>
        <v>662632452334.70691</v>
      </c>
      <c r="P95">
        <f>IF(ISBLANK(Calculations!P95),"",Calculations!P95)-(SUMIFS(BDEQ!B:B,BDEQ!$AG:$AG,About!$B$2,BDEQ!$AH:$AH,$I95)*BDEQ!$C$2*$J95*$K95)</f>
        <v>662632452334.70691</v>
      </c>
      <c r="Q95">
        <f>IF(ISBLANK(Calculations!Q95),"",Calculations!Q95)-(SUMIFS(BDEQ!C:C,BDEQ!$AG:$AG,About!$B$2,BDEQ!$AH:$AH,$I95)*BDEQ!$C$2*$J95*$K95)</f>
        <v>662632452334.70691</v>
      </c>
      <c r="R95">
        <f>IF(ISBLANK(Calculations!R95),"",Calculations!R95)-(SUMIFS(BDEQ!D:D,BDEQ!$AG:$AG,About!$B$2,BDEQ!$AH:$AH,$I95)*BDEQ!$C$2*$J95*$K95)</f>
        <v>657580343002.16809</v>
      </c>
      <c r="S95">
        <f>IF(ISBLANK(Calculations!S95),"",Calculations!S95)-(SUMIFS(BDEQ!E:E,BDEQ!$AG:$AG,About!$B$2,BDEQ!$AH:$AH,$I95)*BDEQ!$C$2*$J95*$K95)</f>
        <v>652683735620.75879</v>
      </c>
      <c r="T95">
        <f>IF(ISBLANK(Calculations!T95),"",Calculations!T95)-(SUMIFS(BDEQ!F:F,BDEQ!$AG:$AG,About!$B$2,BDEQ!$AH:$AH,$I95)*BDEQ!$C$2*$J95*$K95)</f>
        <v>648555491564.93542</v>
      </c>
      <c r="U95">
        <f>IF(ISBLANK(Calculations!U95),"",Calculations!U95)-(SUMIFS(BDEQ!G:G,BDEQ!$AG:$AG,About!$B$2,BDEQ!$AH:$AH,$I95)*BDEQ!$C$2*$J95*$K95)</f>
        <v>646236993785.8208</v>
      </c>
      <c r="V95">
        <f>IF(ISBLANK(Calculations!V95),"",Calculations!V95)-(SUMIFS(BDEQ!H:H,BDEQ!$AG:$AG,About!$B$2,BDEQ!$AH:$AH,$I95)*BDEQ!$C$2*$J95*$K95)</f>
        <v>645943896885.01843</v>
      </c>
      <c r="W95">
        <f>IF(ISBLANK(Calculations!W95),"",Calculations!W95)-(SUMIFS(BDEQ!I:I,BDEQ!$AG:$AG,About!$B$2,BDEQ!$AH:$AH,$I95)*BDEQ!$C$2*$J95*$K95)</f>
        <v>646338336189.88403</v>
      </c>
      <c r="X95">
        <f>IF(ISBLANK(Calculations!X95),"",Calculations!X95)-(SUMIFS(BDEQ!J:J,BDEQ!$AG:$AG,About!$B$2,BDEQ!$AH:$AH,$I95)*BDEQ!$C$2*$J95*$K95)</f>
        <v>646782766878.83044</v>
      </c>
      <c r="Y95">
        <f>IF(ISBLANK(Calculations!Y95),"",Calculations!Y95)-(SUMIFS(BDEQ!K:K,BDEQ!$AG:$AG,About!$B$2,BDEQ!$AH:$AH,$I95)*BDEQ!$C$2*$J95*$K95)</f>
        <v>647293407387.3374</v>
      </c>
      <c r="Z95">
        <f>IF(ISBLANK(Calculations!Z95),"",Calculations!Z95)-(SUMIFS(BDEQ!L:L,BDEQ!$AG:$AG,About!$B$2,BDEQ!$AH:$AH,$I95)*BDEQ!$C$2*$J95*$K95)</f>
        <v>648244302384.82202</v>
      </c>
      <c r="AA95">
        <f>IF(ISBLANK(Calculations!AA95),"",Calculations!AA95)-(SUMIFS(BDEQ!M:M,BDEQ!$AG:$AG,About!$B$2,BDEQ!$AH:$AH,$I95)*BDEQ!$C$2*$J95*$K95)</f>
        <v>650123653179.42419</v>
      </c>
      <c r="AB95">
        <f>IF(ISBLANK(Calculations!AB95),"",Calculations!AB95)-(SUMIFS(BDEQ!N:N,BDEQ!$AG:$AG,About!$B$2,BDEQ!$AH:$AH,$I95)*BDEQ!$C$2*$J95*$K95)</f>
        <v>652882331054.64758</v>
      </c>
      <c r="AC95">
        <f>IF(ISBLANK(Calculations!AC95),"",Calculations!AC95)-(SUMIFS(BDEQ!O:O,BDEQ!$AG:$AG,About!$B$2,BDEQ!$AH:$AH,$I95)*BDEQ!$C$2*$J95*$K95)</f>
        <v>656206453158.16516</v>
      </c>
      <c r="AD95">
        <f>IF(ISBLANK(Calculations!AD95),"",Calculations!AD95)-(SUMIFS(BDEQ!P:P,BDEQ!$AG:$AG,About!$B$2,BDEQ!$AH:$AH,$I95)*BDEQ!$C$2*$J95*$K95)</f>
        <v>659883807310.76697</v>
      </c>
      <c r="AE95">
        <f>IF(ISBLANK(Calculations!AE95),"",Calculations!AE95)-(SUMIFS(BDEQ!Q:Q,BDEQ!$AG:$AG,About!$B$2,BDEQ!$AH:$AH,$I95)*BDEQ!$C$2*$J95*$K95)</f>
        <v>663212148094.75952</v>
      </c>
      <c r="AF95">
        <f>IF(ISBLANK(Calculations!AF95),"",Calculations!AF95)-(SUMIFS(BDEQ!R:R,BDEQ!$AG:$AG,About!$B$2,BDEQ!$AH:$AH,$I95)*BDEQ!$C$2*$J95*$K95)</f>
        <v>665325128850.73511</v>
      </c>
      <c r="AG95">
        <f>IF(ISBLANK(Calculations!AG95),"",Calculations!AG95)-(SUMIFS(BDEQ!S:S,BDEQ!$AG:$AG,About!$B$2,BDEQ!$AH:$AH,$I95)*BDEQ!$C$2*$J95*$K95)</f>
        <v>667084693060.31152</v>
      </c>
      <c r="AH95">
        <f>IF(ISBLANK(Calculations!AH95),"",Calculations!AH95)-(SUMIFS(BDEQ!T:T,BDEQ!$AG:$AG,About!$B$2,BDEQ!$AH:$AH,$I95)*BDEQ!$C$2*$J95*$K95)</f>
        <v>668631034408.21802</v>
      </c>
      <c r="AI95">
        <f>IF(ISBLANK(Calculations!AI95),"",Calculations!AI95)-(SUMIFS(BDEQ!U:U,BDEQ!$AG:$AG,About!$B$2,BDEQ!$AH:$AH,$I95)*BDEQ!$C$2*$J95*$K95)</f>
        <v>670011283041.29199</v>
      </c>
      <c r="AJ95">
        <f>IF(ISBLANK(Calculations!AJ95),"",Calculations!AJ95)-(SUMIFS(BDEQ!V:V,BDEQ!$AG:$AG,About!$B$2,BDEQ!$AH:$AH,$I95)*BDEQ!$C$2*$J95*$K95)</f>
        <v>671286197609.59741</v>
      </c>
      <c r="AK95">
        <f>IF(ISBLANK(Calculations!AK95),"",Calculations!AK95)-(SUMIFS(BDEQ!W:W,BDEQ!$AG:$AG,About!$B$2,BDEQ!$AH:$AH,$I95)*BDEQ!$C$2*$J95*$K95)</f>
        <v>669819555344.46118</v>
      </c>
      <c r="AL95">
        <f>IF(ISBLANK(Calculations!AL95),"",Calculations!AL95)-(SUMIFS(BDEQ!X:X,BDEQ!$AG:$AG,About!$B$2,BDEQ!$AH:$AH,$I95)*BDEQ!$C$2*$J95*$K95)</f>
        <v>668494207013.6344</v>
      </c>
      <c r="AM95">
        <f>IF(ISBLANK(Calculations!AM95),"",Calculations!AM95)-(SUMIFS(BDEQ!Y:Y,BDEQ!$AG:$AG,About!$B$2,BDEQ!$AH:$AH,$I95)*BDEQ!$C$2*$J95*$K95)</f>
        <v>667376289444.67688</v>
      </c>
      <c r="AN95">
        <f>IF(ISBLANK(Calculations!AN95),"",Calculations!AN95)-(SUMIFS(BDEQ!Z:Z,BDEQ!$AG:$AG,About!$B$2,BDEQ!$AH:$AH,$I95)*BDEQ!$C$2*$J95*$K95)</f>
        <v>666538954730.61145</v>
      </c>
      <c r="AO95">
        <f>IF(ISBLANK(Calculations!AO95),"",Calculations!AO95)-(SUMIFS(BDEQ!AA:AA,BDEQ!$AG:$AG,About!$B$2,BDEQ!$AH:$AH,$I95)*BDEQ!$C$2*$J95*$K95)</f>
        <v>665929763841.43115</v>
      </c>
      <c r="AP95">
        <f>IF(ISBLANK(Calculations!AP95),"",Calculations!AP95)-(SUMIFS(BDEQ!AB:AB,BDEQ!$AG:$AG,About!$B$2,BDEQ!$AH:$AH,$I95)*BDEQ!$C$2*$J95*$K95)</f>
        <v>665529090716.9364</v>
      </c>
      <c r="AQ95">
        <f>IF(ISBLANK(Calculations!AQ95),"",Calculations!AQ95)-(SUMIFS(BDEQ!AC:AC,BDEQ!$AG:$AG,About!$B$2,BDEQ!$AH:$AH,$I95)*BDEQ!$C$2*$J95*$K95)</f>
        <v>665340808647.54956</v>
      </c>
      <c r="AR95">
        <f>IF(ISBLANK(Calculations!AR95),"",Calculations!AR95)-(SUMIFS(BDEQ!AD:AD,BDEQ!$AG:$AG,About!$B$2,BDEQ!$AH:$AH,$I95)*BDEQ!$C$2*$J95*$K95)</f>
        <v>665268257839.21875</v>
      </c>
      <c r="AS95">
        <f>IF(ISBLANK(Calculations!AS95),"",Calculations!AS95)-(SUMIFS(BDEQ!AE:AE,BDEQ!$AG:$AG,About!$B$2,BDEQ!$AH:$AH,$I95)*BDEQ!$C$2*$J95*$K95)</f>
        <v>665316640004.81665</v>
      </c>
      <c r="AT95">
        <f>IF(ISBLANK(Calculations!AT95),"",Calculations!AT95)-(SUMIFS(BDEQ!AF:AF,BDEQ!$AG:$AG,About!$B$2,BDEQ!$AH:$AH,$I95)*BDEQ!$C$2*$J95*$K95)</f>
        <v>665511924404.02014</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0.27700961237354826</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0.27700961237354826</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0.27700961237354826</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0.27700961237354826</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0.27700961237354826</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0.27700961237354826</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0.27700961237354826</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0.27700961237354826</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0.27700961237354826</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0.26674017848114645</v>
      </c>
      <c r="K108">
        <f>IF(ISBLANK(Calculations!K108),"",Calculations!K108)</f>
        <v>0.27700961237354826</v>
      </c>
      <c r="L108" t="str">
        <f>IF(ISBLANK(Calculations!L108),"",Calculations!L108)</f>
        <v>RESIDENTIAL</v>
      </c>
      <c r="M108" t="str">
        <f>IF(ISBLANK(Calculations!M108),"",Calculations!M108)</f>
        <v>appl</v>
      </c>
      <c r="N108" t="str">
        <f>IF(ISBLANK(Calculations!N108),"",Calculations!N108)</f>
        <v>electricity</v>
      </c>
      <c r="O108">
        <f t="shared" si="1"/>
        <v>3468994021235.77</v>
      </c>
      <c r="P108">
        <f>IF(ISBLANK(Calculations!P108),"",Calculations!P108)-(SUMIFS(BDEQ!B:B,BDEQ!$AG:$AG,About!$B$2,BDEQ!$AH:$AH,$I108)*BDEQ!$C$2*$J108*$K108)</f>
        <v>3468994021235.77</v>
      </c>
      <c r="Q108">
        <f>IF(ISBLANK(Calculations!Q108),"",Calculations!Q108)-(SUMIFS(BDEQ!C:C,BDEQ!$AG:$AG,About!$B$2,BDEQ!$AH:$AH,$I108)*BDEQ!$C$2*$J108*$K108)</f>
        <v>3468994021235.77</v>
      </c>
      <c r="R108">
        <f>IF(ISBLANK(Calculations!R108),"",Calculations!R108)-(SUMIFS(BDEQ!D:D,BDEQ!$AG:$AG,About!$B$2,BDEQ!$AH:$AH,$I108)*BDEQ!$C$2*$J108*$K108)</f>
        <v>3445820427937.4785</v>
      </c>
      <c r="S108">
        <f>IF(ISBLANK(Calculations!S108),"",Calculations!S108)-(SUMIFS(BDEQ!E:E,BDEQ!$AG:$AG,About!$B$2,BDEQ!$AH:$AH,$I108)*BDEQ!$C$2*$J108*$K108)</f>
        <v>3422649921017.8896</v>
      </c>
      <c r="T108">
        <f>IF(ISBLANK(Calculations!T108),"",Calculations!T108)-(SUMIFS(BDEQ!F:F,BDEQ!$AG:$AG,About!$B$2,BDEQ!$AH:$AH,$I108)*BDEQ!$C$2*$J108*$K108)</f>
        <v>3400580967762.1343</v>
      </c>
      <c r="U108">
        <f>IF(ISBLANK(Calculations!U108),"",Calculations!U108)-(SUMIFS(BDEQ!G:G,BDEQ!$AG:$AG,About!$B$2,BDEQ!$AH:$AH,$I108)*BDEQ!$C$2*$J108*$K108)</f>
        <v>3380879604018.9912</v>
      </c>
      <c r="V108">
        <f>IF(ISBLANK(Calculations!V108),"",Calculations!V108)-(SUMIFS(BDEQ!H:H,BDEQ!$AG:$AG,About!$B$2,BDEQ!$AH:$AH,$I108)*BDEQ!$C$2*$J108*$K108)</f>
        <v>3364749454998.5288</v>
      </c>
      <c r="W108">
        <f>IF(ISBLANK(Calculations!W108),"",Calculations!W108)-(SUMIFS(BDEQ!I:I,BDEQ!$AG:$AG,About!$B$2,BDEQ!$AH:$AH,$I108)*BDEQ!$C$2*$J108*$K108)</f>
        <v>3352543076681.2642</v>
      </c>
      <c r="X108">
        <f>IF(ISBLANK(Calculations!X108),"",Calculations!X108)-(SUMIFS(BDEQ!J:J,BDEQ!$AG:$AG,About!$B$2,BDEQ!$AH:$AH,$I108)*BDEQ!$C$2*$J108*$K108)</f>
        <v>3344087139244.4102</v>
      </c>
      <c r="Y108">
        <f>IF(ISBLANK(Calculations!Y108),"",Calculations!Y108)-(SUMIFS(BDEQ!K:K,BDEQ!$AG:$AG,About!$B$2,BDEQ!$AH:$AH,$I108)*BDEQ!$C$2*$J108*$K108)</f>
        <v>3338750356392.4692</v>
      </c>
      <c r="Z108">
        <f>IF(ISBLANK(Calculations!Z108),"",Calculations!Z108)-(SUMIFS(BDEQ!L:L,BDEQ!$AG:$AG,About!$B$2,BDEQ!$AH:$AH,$I108)*BDEQ!$C$2*$J108*$K108)</f>
        <v>3337325017151.4966</v>
      </c>
      <c r="AA108">
        <f>IF(ISBLANK(Calculations!AA108),"",Calculations!AA108)-(SUMIFS(BDEQ!M:M,BDEQ!$AG:$AG,About!$B$2,BDEQ!$AH:$AH,$I108)*BDEQ!$C$2*$J108*$K108)</f>
        <v>3340035707120.9976</v>
      </c>
      <c r="AB108">
        <f>IF(ISBLANK(Calculations!AB108),"",Calculations!AB108)-(SUMIFS(BDEQ!N:N,BDEQ!$AG:$AG,About!$B$2,BDEQ!$AH:$AH,$I108)*BDEQ!$C$2*$J108*$K108)</f>
        <v>3346148339786.5459</v>
      </c>
      <c r="AC108">
        <f>IF(ISBLANK(Calculations!AC108),"",Calculations!AC108)-(SUMIFS(BDEQ!O:O,BDEQ!$AG:$AG,About!$B$2,BDEQ!$AH:$AH,$I108)*BDEQ!$C$2*$J108*$K108)</f>
        <v>3354804658091.6875</v>
      </c>
      <c r="AD108">
        <f>IF(ISBLANK(Calculations!AD108),"",Calculations!AD108)-(SUMIFS(BDEQ!P:P,BDEQ!$AG:$AG,About!$B$2,BDEQ!$AH:$AH,$I108)*BDEQ!$C$2*$J108*$K108)</f>
        <v>3366368736274.8867</v>
      </c>
      <c r="AE108">
        <f>IF(ISBLANK(Calculations!AE108),"",Calculations!AE108)-(SUMIFS(BDEQ!Q:Q,BDEQ!$AG:$AG,About!$B$2,BDEQ!$AH:$AH,$I108)*BDEQ!$C$2*$J108*$K108)</f>
        <v>3380530766081.3037</v>
      </c>
      <c r="AF108">
        <f>IF(ISBLANK(Calculations!AF108),"",Calculations!AF108)-(SUMIFS(BDEQ!R:R,BDEQ!$AG:$AG,About!$B$2,BDEQ!$AH:$AH,$I108)*BDEQ!$C$2*$J108*$K108)</f>
        <v>3396494176647.4355</v>
      </c>
      <c r="AG108">
        <f>IF(ISBLANK(Calculations!AG108),"",Calculations!AG108)-(SUMIFS(BDEQ!S:S,BDEQ!$AG:$AG,About!$B$2,BDEQ!$AH:$AH,$I108)*BDEQ!$C$2*$J108*$K108)</f>
        <v>3413494712462.832</v>
      </c>
      <c r="AH108">
        <f>IF(ISBLANK(Calculations!AH108),"",Calculations!AH108)-(SUMIFS(BDEQ!T:T,BDEQ!$AG:$AG,About!$B$2,BDEQ!$AH:$AH,$I108)*BDEQ!$C$2*$J108*$K108)</f>
        <v>3431218599988.1382</v>
      </c>
      <c r="AI108">
        <f>IF(ISBLANK(Calculations!AI108),"",Calculations!AI108)-(SUMIFS(BDEQ!U:U,BDEQ!$AG:$AG,About!$B$2,BDEQ!$AH:$AH,$I108)*BDEQ!$C$2*$J108*$K108)</f>
        <v>3449288802359.123</v>
      </c>
      <c r="AJ108">
        <f>IF(ISBLANK(Calculations!AJ108),"",Calculations!AJ108)-(SUMIFS(BDEQ!V:V,BDEQ!$AG:$AG,About!$B$2,BDEQ!$AH:$AH,$I108)*BDEQ!$C$2*$J108*$K108)</f>
        <v>3467650321788.0024</v>
      </c>
      <c r="AK108">
        <f>IF(ISBLANK(Calculations!AK108),"",Calculations!AK108)-(SUMIFS(BDEQ!W:W,BDEQ!$AG:$AG,About!$B$2,BDEQ!$AH:$AH,$I108)*BDEQ!$C$2*$J108*$K108)</f>
        <v>3471815228596.8774</v>
      </c>
      <c r="AL108">
        <f>IF(ISBLANK(Calculations!AL108),"",Calculations!AL108)-(SUMIFS(BDEQ!X:X,BDEQ!$AG:$AG,About!$B$2,BDEQ!$AH:$AH,$I108)*BDEQ!$C$2*$J108*$K108)</f>
        <v>3476044595019.3916</v>
      </c>
      <c r="AM108">
        <f>IF(ISBLANK(Calculations!AM108),"",Calculations!AM108)-(SUMIFS(BDEQ!Y:Y,BDEQ!$AG:$AG,About!$B$2,BDEQ!$AH:$AH,$I108)*BDEQ!$C$2*$J108*$K108)</f>
        <v>3480337065370.7065</v>
      </c>
      <c r="AN108">
        <f>IF(ISBLANK(Calculations!AN108),"",Calculations!AN108)-(SUMIFS(BDEQ!Z:Z,BDEQ!$AG:$AG,About!$B$2,BDEQ!$AH:$AH,$I108)*BDEQ!$C$2*$J108*$K108)</f>
        <v>3484840529562.0039</v>
      </c>
      <c r="AO108">
        <f>IF(ISBLANK(Calculations!AO108),"",Calculations!AO108)-(SUMIFS(BDEQ!AA:AA,BDEQ!$AG:$AG,About!$B$2,BDEQ!$AH:$AH,$I108)*BDEQ!$C$2*$J108*$K108)</f>
        <v>3489335554983.3809</v>
      </c>
      <c r="AP108">
        <f>IF(ISBLANK(Calculations!AP108),"",Calculations!AP108)-(SUMIFS(BDEQ!AB:AB,BDEQ!$AG:$AG,About!$B$2,BDEQ!$AH:$AH,$I108)*BDEQ!$C$2*$J108*$K108)</f>
        <v>3493866721111.0605</v>
      </c>
      <c r="AQ108">
        <f>IF(ISBLANK(Calculations!AQ108),"",Calculations!AQ108)-(SUMIFS(BDEQ!AC:AC,BDEQ!$AG:$AG,About!$B$2,BDEQ!$AH:$AH,$I108)*BDEQ!$C$2*$J108*$K108)</f>
        <v>3498665094489.5186</v>
      </c>
      <c r="AR108">
        <f>IF(ISBLANK(Calculations!AR108),"",Calculations!AR108)-(SUMIFS(BDEQ!AD:AD,BDEQ!$AG:$AG,About!$B$2,BDEQ!$AH:$AH,$I108)*BDEQ!$C$2*$J108*$K108)</f>
        <v>3503464846930.5571</v>
      </c>
      <c r="AS108">
        <f>IF(ISBLANK(Calculations!AS108),"",Calculations!AS108)-(SUMIFS(BDEQ!AE:AE,BDEQ!$AG:$AG,About!$B$2,BDEQ!$AH:$AH,$I108)*BDEQ!$C$2*$J108*$K108)</f>
        <v>3508409784427.9448</v>
      </c>
      <c r="AT108">
        <f>IF(ISBLANK(Calculations!AT108),"",Calculations!AT108)-(SUMIFS(BDEQ!AF:AF,BDEQ!$AG:$AG,About!$B$2,BDEQ!$AH:$AH,$I108)*BDEQ!$C$2*$J108*$K108)</f>
        <v>3513682686350.8481</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0.27700961237354826</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0.33769125873440409</v>
      </c>
      <c r="K110">
        <f>IF(ISBLANK(Calculations!K110),"",Calculations!K110)</f>
        <v>0.27700961237354826</v>
      </c>
      <c r="L110" t="str">
        <f>IF(ISBLANK(Calculations!L110),"",Calculations!L110)</f>
        <v>RESIDENTIAL</v>
      </c>
      <c r="M110" t="str">
        <f>IF(ISBLANK(Calculations!M110),"",Calculations!M110)</f>
        <v>appl</v>
      </c>
      <c r="N110" t="str">
        <f>IF(ISBLANK(Calculations!N110),"",Calculations!N110)</f>
        <v>natural gas</v>
      </c>
      <c r="O110">
        <f t="shared" si="1"/>
        <v>5825248367243.7979</v>
      </c>
      <c r="P110">
        <f>IF(ISBLANK(Calculations!P110),"",Calculations!P110)</f>
        <v>5825248367243.7979</v>
      </c>
      <c r="Q110">
        <f>IF(ISBLANK(Calculations!Q110),"",Calculations!Q110)</f>
        <v>5825248367243.7979</v>
      </c>
      <c r="R110">
        <f>IF(ISBLANK(Calculations!R110),"",Calculations!R110)</f>
        <v>5829414149994.2754</v>
      </c>
      <c r="S110">
        <f>IF(ISBLANK(Calculations!S110),"",Calculations!S110)</f>
        <v>5834979384023.9453</v>
      </c>
      <c r="T110">
        <f>IF(ISBLANK(Calculations!T110),"",Calculations!T110)</f>
        <v>5843067600805.1367</v>
      </c>
      <c r="U110">
        <f>IF(ISBLANK(Calculations!U110),"",Calculations!U110)</f>
        <v>5854920830097.4609</v>
      </c>
      <c r="V110">
        <f>IF(ISBLANK(Calculations!V110),"",Calculations!V110)</f>
        <v>5872006700133.3057</v>
      </c>
      <c r="W110">
        <f>IF(ISBLANK(Calculations!W110),"",Calculations!W110)</f>
        <v>5893574097535.9492</v>
      </c>
      <c r="X110">
        <f>IF(ISBLANK(Calculations!X110),"",Calculations!X110)</f>
        <v>5917954118356.7637</v>
      </c>
      <c r="Y110">
        <f>IF(ISBLANK(Calculations!Y110),"",Calculations!Y110)</f>
        <v>5943364535632.8389</v>
      </c>
      <c r="Z110">
        <f>IF(ISBLANK(Calculations!Z110),"",Calculations!Z110)</f>
        <v>5970608177391.6387</v>
      </c>
      <c r="AA110">
        <f>IF(ISBLANK(Calculations!AA110),"",Calculations!AA110)</f>
        <v>5999482020490.3066</v>
      </c>
      <c r="AB110">
        <f>IF(ISBLANK(Calculations!AB110),"",Calculations!AB110)</f>
        <v>6028483265410.1592</v>
      </c>
      <c r="AC110">
        <f>IF(ISBLANK(Calculations!AC110),"",Calculations!AC110)</f>
        <v>6057193938084.1045</v>
      </c>
      <c r="AD110">
        <f>IF(ISBLANK(Calculations!AD110),"",Calculations!AD110)</f>
        <v>6087212955899.8359</v>
      </c>
      <c r="AE110">
        <f>IF(ISBLANK(Calculations!AE110),"",Calculations!AE110)</f>
        <v>6118741178537.6309</v>
      </c>
      <c r="AF110">
        <f>IF(ISBLANK(Calculations!AF110),"",Calculations!AF110)</f>
        <v>6151379135529.3086</v>
      </c>
      <c r="AG110">
        <f>IF(ISBLANK(Calculations!AG110),"",Calculations!AG110)</f>
        <v>6184157367133.0303</v>
      </c>
      <c r="AH110">
        <f>IF(ISBLANK(Calculations!AH110),"",Calculations!AH110)</f>
        <v>6217106606794.166</v>
      </c>
      <c r="AI110">
        <f>IF(ISBLANK(Calculations!AI110),"",Calculations!AI110)</f>
        <v>6250013405891.6982</v>
      </c>
      <c r="AJ110">
        <f>IF(ISBLANK(Calculations!AJ110),"",Calculations!AJ110)</f>
        <v>6282777122043.6094</v>
      </c>
      <c r="AK110">
        <f>IF(ISBLANK(Calculations!AK110),"",Calculations!AK110)</f>
        <v>6288568698229.7822</v>
      </c>
      <c r="AL110">
        <f>IF(ISBLANK(Calculations!AL110),"",Calculations!AL110)</f>
        <v>6294285465836.7695</v>
      </c>
      <c r="AM110">
        <f>IF(ISBLANK(Calculations!AM110),"",Calculations!AM110)</f>
        <v>6300102713345.4033</v>
      </c>
      <c r="AN110">
        <f>IF(ISBLANK(Calculations!AN110),"",Calculations!AN110)</f>
        <v>6306157311231.4111</v>
      </c>
      <c r="AO110">
        <f>IF(ISBLANK(Calculations!AO110),"",Calculations!AO110)</f>
        <v>6312524681197.1582</v>
      </c>
      <c r="AP110">
        <f>IF(ISBLANK(Calculations!AP110),"",Calculations!AP110)</f>
        <v>6319213979743.3643</v>
      </c>
      <c r="AQ110">
        <f>IF(ISBLANK(Calculations!AQ110),"",Calculations!AQ110)</f>
        <v>6326298091655.5225</v>
      </c>
      <c r="AR110">
        <f>IF(ISBLANK(Calculations!AR110),"",Calculations!AR110)</f>
        <v>6333739567284.165</v>
      </c>
      <c r="AS110">
        <f>IF(ISBLANK(Calculations!AS110),"",Calculations!AS110)</f>
        <v>6341574495861.0576</v>
      </c>
      <c r="AT110">
        <f>IF(ISBLANK(Calculations!AT110),"",Calculations!AT110)</f>
        <v>6349811824622.0645</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3.8925255661424918E-3</v>
      </c>
      <c r="K111">
        <f>IF(ISBLANK(Calculations!K111),"",Calculations!K111)</f>
        <v>0.27700961237354826</v>
      </c>
      <c r="L111" t="str">
        <f>IF(ISBLANK(Calculations!L111),"",Calculations!L111)</f>
        <v>RESIDENTIAL</v>
      </c>
      <c r="M111" t="str">
        <f>IF(ISBLANK(Calculations!M111),"",Calculations!M111)</f>
        <v>appl</v>
      </c>
      <c r="N111" t="str">
        <f>IF(ISBLANK(Calculations!N111),"",Calculations!N111)</f>
        <v>petroleum diesel</v>
      </c>
      <c r="O111">
        <f t="shared" si="1"/>
        <v>19408805.968162648</v>
      </c>
      <c r="P111">
        <f>IF(ISBLANK(Calculations!P111),"",Calculations!P111)</f>
        <v>19408805.968162648</v>
      </c>
      <c r="Q111">
        <f>IF(ISBLANK(Calculations!Q111),"",Calculations!Q111)</f>
        <v>19408805.968162648</v>
      </c>
      <c r="R111">
        <f>IF(ISBLANK(Calculations!R111),"",Calculations!R111)</f>
        <v>18605213.7703676</v>
      </c>
      <c r="S111">
        <f>IF(ISBLANK(Calculations!S111),"",Calculations!S111)</f>
        <v>17619426.26622016</v>
      </c>
      <c r="T111">
        <f>IF(ISBLANK(Calculations!T111),"",Calculations!T111)</f>
        <v>16542330.044265265</v>
      </c>
      <c r="U111">
        <f>IF(ISBLANK(Calculations!U111),"",Calculations!U111)</f>
        <v>15468292.142789017</v>
      </c>
      <c r="V111">
        <f>IF(ISBLANK(Calculations!V111),"",Calculations!V111)</f>
        <v>14482541.550385961</v>
      </c>
      <c r="W111">
        <f>IF(ISBLANK(Calculations!W111),"",Calculations!W111)</f>
        <v>13641811.575339751</v>
      </c>
      <c r="X111">
        <f>IF(ISBLANK(Calculations!X111),"",Calculations!X111)</f>
        <v>12973933.090547049</v>
      </c>
      <c r="Y111">
        <f>IF(ISBLANK(Calculations!Y111),"",Calculations!Y111)</f>
        <v>12480504.210526876</v>
      </c>
      <c r="Z111">
        <f>IF(ISBLANK(Calculations!Z111),"",Calculations!Z111)</f>
        <v>12148747.170280607</v>
      </c>
      <c r="AA111">
        <f>IF(ISBLANK(Calculations!AA111),"",Calculations!AA111)</f>
        <v>11950417.93175797</v>
      </c>
      <c r="AB111">
        <f>IF(ISBLANK(Calculations!AB111),"",Calculations!AB111)</f>
        <v>11849188.734795887</v>
      </c>
      <c r="AC111">
        <f>IF(ISBLANK(Calculations!AC111),"",Calculations!AC111)</f>
        <v>11812830.725315792</v>
      </c>
      <c r="AD111">
        <f>IF(ISBLANK(Calculations!AD111),"",Calculations!AD111)</f>
        <v>11819964.614857988</v>
      </c>
      <c r="AE111">
        <f>IF(ISBLANK(Calculations!AE111),"",Calculations!AE111)</f>
        <v>11853363.154517855</v>
      </c>
      <c r="AF111">
        <f>IF(ISBLANK(Calculations!AF111),"",Calculations!AF111)</f>
        <v>11900948.785109343</v>
      </c>
      <c r="AG111">
        <f>IF(ISBLANK(Calculations!AG111),"",Calculations!AG111)</f>
        <v>11954301.293469558</v>
      </c>
      <c r="AH111">
        <f>IF(ISBLANK(Calculations!AH111),"",Calculations!AH111)</f>
        <v>12010365.489010543</v>
      </c>
      <c r="AI111">
        <f>IF(ISBLANK(Calculations!AI111),"",Calculations!AI111)</f>
        <v>12067304.19874212</v>
      </c>
      <c r="AJ111">
        <f>IF(ISBLANK(Calculations!AJ111),"",Calculations!AJ111)</f>
        <v>12124265.387925703</v>
      </c>
      <c r="AK111">
        <f>IF(ISBLANK(Calculations!AK111),"",Calculations!AK111)</f>
        <v>12133449.713479493</v>
      </c>
      <c r="AL111">
        <f>IF(ISBLANK(Calculations!AL111),"",Calculations!AL111)</f>
        <v>12142742.056731185</v>
      </c>
      <c r="AM111">
        <f>IF(ISBLANK(Calculations!AM111),"",Calculations!AM111)</f>
        <v>12152493.159494597</v>
      </c>
      <c r="AN111">
        <f>IF(ISBLANK(Calculations!AN111),"",Calculations!AN111)</f>
        <v>12162977.571852112</v>
      </c>
      <c r="AO111">
        <f>IF(ISBLANK(Calculations!AO111),"",Calculations!AO111)</f>
        <v>12174343.664927682</v>
      </c>
      <c r="AP111">
        <f>IF(ISBLANK(Calculations!AP111),"",Calculations!AP111)</f>
        <v>12186521.532675106</v>
      </c>
      <c r="AQ111">
        <f>IF(ISBLANK(Calculations!AQ111),"",Calculations!AQ111)</f>
        <v>12199611.413527159</v>
      </c>
      <c r="AR111">
        <f>IF(ISBLANK(Calculations!AR111),"",Calculations!AR111)</f>
        <v>12213507.495552443</v>
      </c>
      <c r="AS111">
        <f>IF(ISBLANK(Calculations!AS111),"",Calculations!AS111)</f>
        <v>12228232.235575447</v>
      </c>
      <c r="AT111">
        <f>IF(ISBLANK(Calculations!AT111),"",Calculations!AT111)</f>
        <v>12243806.6133673</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0.27700961237354826</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0.27700961237354826</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0.27700961237354826</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0.27700961237354826</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0.16683238187475688</v>
      </c>
      <c r="K116">
        <f>IF(ISBLANK(Calculations!K116),"",Calculations!K116)</f>
        <v>0.27700961237354826</v>
      </c>
      <c r="L116" t="str">
        <f>IF(ISBLANK(Calculations!L116),"",Calculations!L116)</f>
        <v>RESIDENTIAL</v>
      </c>
      <c r="M116" t="str">
        <f>IF(ISBLANK(Calculations!M116),"",Calculations!M116)</f>
        <v>appl</v>
      </c>
      <c r="N116" t="str">
        <f>IF(ISBLANK(Calculations!N116),"",Calculations!N116)</f>
        <v>LPG propane or butane</v>
      </c>
      <c r="O116">
        <f t="shared" si="1"/>
        <v>356403705526.72656</v>
      </c>
      <c r="P116">
        <f>IF(ISBLANK(Calculations!P116),"",Calculations!P116)</f>
        <v>356403705526.72656</v>
      </c>
      <c r="Q116">
        <f>IF(ISBLANK(Calculations!Q116),"",Calculations!Q116)</f>
        <v>356403705526.72656</v>
      </c>
      <c r="R116">
        <f>IF(ISBLANK(Calculations!R116),"",Calculations!R116)</f>
        <v>350122853428.77954</v>
      </c>
      <c r="S116">
        <f>IF(ISBLANK(Calculations!S116),"",Calculations!S116)</f>
        <v>345420273078.75256</v>
      </c>
      <c r="T116">
        <f>IF(ISBLANK(Calculations!T116),"",Calculations!T116)</f>
        <v>342085020938.09131</v>
      </c>
      <c r="U116">
        <f>IF(ISBLANK(Calculations!U116),"",Calculations!U116)</f>
        <v>339903037855.25964</v>
      </c>
      <c r="V116">
        <f>IF(ISBLANK(Calculations!V116),"",Calculations!V116)</f>
        <v>338722829377.33765</v>
      </c>
      <c r="W116">
        <f>IF(ISBLANK(Calculations!W116),"",Calculations!W116)</f>
        <v>338318637237.45471</v>
      </c>
      <c r="X116">
        <f>IF(ISBLANK(Calculations!X116),"",Calculations!X116)</f>
        <v>338466851984.93451</v>
      </c>
      <c r="Y116">
        <f>IF(ISBLANK(Calculations!Y116),"",Calculations!Y116)</f>
        <v>338964732161.68567</v>
      </c>
      <c r="Z116">
        <f>IF(ISBLANK(Calculations!Z116),"",Calculations!Z116)</f>
        <v>339792050924.22131</v>
      </c>
      <c r="AA116">
        <f>IF(ISBLANK(Calculations!AA116),"",Calculations!AA116)</f>
        <v>340873440947.90533</v>
      </c>
      <c r="AB116">
        <f>IF(ISBLANK(Calculations!AB116),"",Calculations!AB116)</f>
        <v>342067278494.60828</v>
      </c>
      <c r="AC116">
        <f>IF(ISBLANK(Calculations!AC116),"",Calculations!AC116)</f>
        <v>343295284141.29614</v>
      </c>
      <c r="AD116">
        <f>IF(ISBLANK(Calculations!AD116),"",Calculations!AD116)</f>
        <v>344612722173.50085</v>
      </c>
      <c r="AE116">
        <f>IF(ISBLANK(Calculations!AE116),"",Calculations!AE116)</f>
        <v>346012675583.45312</v>
      </c>
      <c r="AF116">
        <f>IF(ISBLANK(Calculations!AF116),"",Calculations!AF116)</f>
        <v>347475721390.47217</v>
      </c>
      <c r="AG116">
        <f>IF(ISBLANK(Calculations!AG116),"",Calculations!AG116)</f>
        <v>348945228013.8288</v>
      </c>
      <c r="AH116">
        <f>IF(ISBLANK(Calculations!AH116),"",Calculations!AH116)</f>
        <v>350427831507.01819</v>
      </c>
      <c r="AI116">
        <f>IF(ISBLANK(Calculations!AI116),"",Calculations!AI116)</f>
        <v>351914031951.80951</v>
      </c>
      <c r="AJ116">
        <f>IF(ISBLANK(Calculations!AJ116),"",Calculations!AJ116)</f>
        <v>353399282598.07397</v>
      </c>
      <c r="AK116">
        <f>IF(ISBLANK(Calculations!AK116),"",Calculations!AK116)</f>
        <v>353830965801.34753</v>
      </c>
      <c r="AL116">
        <f>IF(ISBLANK(Calculations!AL116),"",Calculations!AL116)</f>
        <v>354251062150.8208</v>
      </c>
      <c r="AM116">
        <f>IF(ISBLANK(Calculations!AM116),"",Calculations!AM116)</f>
        <v>354667970910.15765</v>
      </c>
      <c r="AN116">
        <f>IF(ISBLANK(Calculations!AN116),"",Calculations!AN116)</f>
        <v>355088633623.31915</v>
      </c>
      <c r="AO116">
        <f>IF(ISBLANK(Calculations!AO116),"",Calculations!AO116)</f>
        <v>355517293100.48029</v>
      </c>
      <c r="AP116">
        <f>IF(ISBLANK(Calculations!AP116),"",Calculations!AP116)</f>
        <v>355955061639.4248</v>
      </c>
      <c r="AQ116">
        <f>IF(ISBLANK(Calculations!AQ116),"",Calculations!AQ116)</f>
        <v>356405353682.96173</v>
      </c>
      <c r="AR116">
        <f>IF(ISBLANK(Calculations!AR116),"",Calculations!AR116)</f>
        <v>356867422051.48535</v>
      </c>
      <c r="AS116">
        <f>IF(ISBLANK(Calculations!AS116),"",Calculations!AS116)</f>
        <v>357343530153.18549</v>
      </c>
      <c r="AT116">
        <f>IF(ISBLANK(Calculations!AT116),"",Calculations!AT116)</f>
        <v>357835085179.93011</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0.27700961237354826</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0.42121350232880594</v>
      </c>
      <c r="K121">
        <f>IF(ISBLANK(Calculations!K121),"",Calculations!K121)</f>
        <v>0.27700961237354826</v>
      </c>
      <c r="L121" t="str">
        <f>IF(ISBLANK(Calculations!L121),"",Calculations!L121)</f>
        <v>RESIDENTIAL</v>
      </c>
      <c r="M121" t="str">
        <f>IF(ISBLANK(Calculations!M121),"",Calculations!M121)</f>
        <v>other</v>
      </c>
      <c r="N121" t="str">
        <f>IF(ISBLANK(Calculations!N121),"",Calculations!N121)</f>
        <v>electricity</v>
      </c>
      <c r="O121">
        <f t="shared" si="1"/>
        <v>5477941604307.9746</v>
      </c>
      <c r="P121">
        <f>IF(ISBLANK(Calculations!P121),"",Calculations!P121)-(SUMIFS(BDEQ!B:B,BDEQ!$AG:$AG,About!$B$2,BDEQ!$AH:$AH,$I121)*BDEQ!$C$2*$J121*$K121)</f>
        <v>5477941604307.9746</v>
      </c>
      <c r="Q121">
        <f>IF(ISBLANK(Calculations!Q121),"",Calculations!Q121)-(SUMIFS(BDEQ!C:C,BDEQ!$AG:$AG,About!$B$2,BDEQ!$AH:$AH,$I121)*BDEQ!$C$2*$J121*$K121)</f>
        <v>5477941604307.9746</v>
      </c>
      <c r="R121">
        <f>IF(ISBLANK(Calculations!R121),"",Calculations!R121)-(SUMIFS(BDEQ!D:D,BDEQ!$AG:$AG,About!$B$2,BDEQ!$AH:$AH,$I121)*BDEQ!$C$2*$J121*$K121)</f>
        <v>5521797289069.0605</v>
      </c>
      <c r="S121">
        <f>IF(ISBLANK(Calculations!S121),"",Calculations!S121)-(SUMIFS(BDEQ!E:E,BDEQ!$AG:$AG,About!$B$2,BDEQ!$AH:$AH,$I121)*BDEQ!$C$2*$J121*$K121)</f>
        <v>5567430928457.3428</v>
      </c>
      <c r="T121">
        <f>IF(ISBLANK(Calculations!T121),"",Calculations!T121)-(SUMIFS(BDEQ!F:F,BDEQ!$AG:$AG,About!$B$2,BDEQ!$AH:$AH,$I121)*BDEQ!$C$2*$J121*$K121)</f>
        <v>5618096379434.001</v>
      </c>
      <c r="U121">
        <f>IF(ISBLANK(Calculations!U121),"",Calculations!U121)-(SUMIFS(BDEQ!G:G,BDEQ!$AG:$AG,About!$B$2,BDEQ!$AH:$AH,$I121)*BDEQ!$C$2*$J121*$K121)</f>
        <v>5672212865765.083</v>
      </c>
      <c r="V121">
        <f>IF(ISBLANK(Calculations!V121),"",Calculations!V121)-(SUMIFS(BDEQ!H:H,BDEQ!$AG:$AG,About!$B$2,BDEQ!$AH:$AH,$I121)*BDEQ!$C$2*$J121*$K121)</f>
        <v>5723237500676.2891</v>
      </c>
      <c r="W121">
        <f>IF(ISBLANK(Calculations!W121),"",Calculations!W121)-(SUMIFS(BDEQ!I:I,BDEQ!$AG:$AG,About!$B$2,BDEQ!$AH:$AH,$I121)*BDEQ!$C$2*$J121*$K121)</f>
        <v>5776065684131.3916</v>
      </c>
      <c r="X121">
        <f>IF(ISBLANK(Calculations!X121),"",Calculations!X121)-(SUMIFS(BDEQ!J:J,BDEQ!$AG:$AG,About!$B$2,BDEQ!$AH:$AH,$I121)*BDEQ!$C$2*$J121*$K121)</f>
        <v>5834096521126.8477</v>
      </c>
      <c r="Y121">
        <f>IF(ISBLANK(Calculations!Y121),"",Calculations!Y121)-(SUMIFS(BDEQ!K:K,BDEQ!$AG:$AG,About!$B$2,BDEQ!$AH:$AH,$I121)*BDEQ!$C$2*$J121*$K121)</f>
        <v>5888324533208.5576</v>
      </c>
      <c r="Z121">
        <f>IF(ISBLANK(Calculations!Z121),"",Calculations!Z121)-(SUMIFS(BDEQ!L:L,BDEQ!$AG:$AG,About!$B$2,BDEQ!$AH:$AH,$I121)*BDEQ!$C$2*$J121*$K121)</f>
        <v>5940165164171.0947</v>
      </c>
      <c r="AA121">
        <f>IF(ISBLANK(Calculations!AA121),"",Calculations!AA121)-(SUMIFS(BDEQ!M:M,BDEQ!$AG:$AG,About!$B$2,BDEQ!$AH:$AH,$I121)*BDEQ!$C$2*$J121*$K121)</f>
        <v>5990396608558.4092</v>
      </c>
      <c r="AB121">
        <f>IF(ISBLANK(Calculations!AB121),"",Calculations!AB121)-(SUMIFS(BDEQ!N:N,BDEQ!$AG:$AG,About!$B$2,BDEQ!$AH:$AH,$I121)*BDEQ!$C$2*$J121*$K121)</f>
        <v>6038748715216.2158</v>
      </c>
      <c r="AC121">
        <f>IF(ISBLANK(Calculations!AC121),"",Calculations!AC121)-(SUMIFS(BDEQ!O:O,BDEQ!$AG:$AG,About!$B$2,BDEQ!$AH:$AH,$I121)*BDEQ!$C$2*$J121*$K121)</f>
        <v>6092465697220.0703</v>
      </c>
      <c r="AD121">
        <f>IF(ISBLANK(Calculations!AD121),"",Calculations!AD121)-(SUMIFS(BDEQ!P:P,BDEQ!$AG:$AG,About!$B$2,BDEQ!$AH:$AH,$I121)*BDEQ!$C$2*$J121*$K121)</f>
        <v>6154361105855.4688</v>
      </c>
      <c r="AE121">
        <f>IF(ISBLANK(Calculations!AE121),"",Calculations!AE121)-(SUMIFS(BDEQ!Q:Q,BDEQ!$AG:$AG,About!$B$2,BDEQ!$AH:$AH,$I121)*BDEQ!$C$2*$J121*$K121)</f>
        <v>6222643540060.8428</v>
      </c>
      <c r="AF121">
        <f>IF(ISBLANK(Calculations!AF121),"",Calculations!AF121)-(SUMIFS(BDEQ!R:R,BDEQ!$AG:$AG,About!$B$2,BDEQ!$AH:$AH,$I121)*BDEQ!$C$2*$J121*$K121)</f>
        <v>6290935570633.2686</v>
      </c>
      <c r="AG121">
        <f>IF(ISBLANK(Calculations!AG121),"",Calculations!AG121)-(SUMIFS(BDEQ!S:S,BDEQ!$AG:$AG,About!$B$2,BDEQ!$AH:$AH,$I121)*BDEQ!$C$2*$J121*$K121)</f>
        <v>6357050194076.3174</v>
      </c>
      <c r="AH121">
        <f>IF(ISBLANK(Calculations!AH121),"",Calculations!AH121)-(SUMIFS(BDEQ!T:T,BDEQ!$AG:$AG,About!$B$2,BDEQ!$AH:$AH,$I121)*BDEQ!$C$2*$J121*$K121)</f>
        <v>6425145458343.002</v>
      </c>
      <c r="AI121">
        <f>IF(ISBLANK(Calculations!AI121),"",Calculations!AI121)-(SUMIFS(BDEQ!U:U,BDEQ!$AG:$AG,About!$B$2,BDEQ!$AH:$AH,$I121)*BDEQ!$C$2*$J121*$K121)</f>
        <v>6489893232842.5176</v>
      </c>
      <c r="AJ121">
        <f>IF(ISBLANK(Calculations!AJ121),"",Calculations!AJ121)-(SUMIFS(BDEQ!V:V,BDEQ!$AG:$AG,About!$B$2,BDEQ!$AH:$AH,$I121)*BDEQ!$C$2*$J121*$K121)</f>
        <v>6550533070842.208</v>
      </c>
      <c r="AK121">
        <f>IF(ISBLANK(Calculations!AK121),"",Calculations!AK121)-(SUMIFS(BDEQ!W:W,BDEQ!$AG:$AG,About!$B$2,BDEQ!$AH:$AH,$I121)*BDEQ!$C$2*$J121*$K121)</f>
        <v>6597593015188.502</v>
      </c>
      <c r="AL121">
        <f>IF(ISBLANK(Calculations!AL121),"",Calculations!AL121)-(SUMIFS(BDEQ!X:X,BDEQ!$AG:$AG,About!$B$2,BDEQ!$AH:$AH,$I121)*BDEQ!$C$2*$J121*$K121)</f>
        <v>6645014295975.0996</v>
      </c>
      <c r="AM121">
        <f>IF(ISBLANK(Calculations!AM121),"",Calculations!AM121)-(SUMIFS(BDEQ!Y:Y,BDEQ!$AG:$AG,About!$B$2,BDEQ!$AH:$AH,$I121)*BDEQ!$C$2*$J121*$K121)</f>
        <v>6694248136424.0264</v>
      </c>
      <c r="AN121">
        <f>IF(ISBLANK(Calculations!AN121),"",Calculations!AN121)-(SUMIFS(BDEQ!Z:Z,BDEQ!$AG:$AG,About!$B$2,BDEQ!$AH:$AH,$I121)*BDEQ!$C$2*$J121*$K121)</f>
        <v>6743445405956.0225</v>
      </c>
      <c r="AO121">
        <f>IF(ISBLANK(Calculations!AO121),"",Calculations!AO121)-(SUMIFS(BDEQ!AA:AA,BDEQ!$AG:$AG,About!$B$2,BDEQ!$AH:$AH,$I121)*BDEQ!$C$2*$J121*$K121)</f>
        <v>6791826052782.9609</v>
      </c>
      <c r="AP121">
        <f>IF(ISBLANK(Calculations!AP121),"",Calculations!AP121)-(SUMIFS(BDEQ!AB:AB,BDEQ!$AG:$AG,About!$B$2,BDEQ!$AH:$AH,$I121)*BDEQ!$C$2*$J121*$K121)</f>
        <v>6833946643549.6455</v>
      </c>
      <c r="AQ121">
        <f>IF(ISBLANK(Calculations!AQ121),"",Calculations!AQ121)-(SUMIFS(BDEQ!AC:AC,BDEQ!$AG:$AG,About!$B$2,BDEQ!$AH:$AH,$I121)*BDEQ!$C$2*$J121*$K121)</f>
        <v>6869657108156.2168</v>
      </c>
      <c r="AR121">
        <f>IF(ISBLANK(Calculations!AR121),"",Calculations!AR121)-(SUMIFS(BDEQ!AD:AD,BDEQ!$AG:$AG,About!$B$2,BDEQ!$AH:$AH,$I121)*BDEQ!$C$2*$J121*$K121)</f>
        <v>6903325408747.4453</v>
      </c>
      <c r="AS121">
        <f>IF(ISBLANK(Calculations!AS121),"",Calculations!AS121)-(SUMIFS(BDEQ!AE:AE,BDEQ!$AG:$AG,About!$B$2,BDEQ!$AH:$AH,$I121)*BDEQ!$C$2*$J121*$K121)</f>
        <v>6939203629715.5557</v>
      </c>
      <c r="AT121">
        <f>IF(ISBLANK(Calculations!AT121),"",Calculations!AT121)-(SUMIFS(BDEQ!AF:AF,BDEQ!$AG:$AG,About!$B$2,BDEQ!$AH:$AH,$I121)*BDEQ!$C$2*$J121*$K121)</f>
        <v>6978372584196.6641</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0.27700961237354826</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0.27700961237354826</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0.27700961237354826</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0.27700961237354826</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0.27700961237354826</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0.27700961237354826</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0.27700961237354826</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0.27700961237354826</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0.27700961237354826</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2.4384661105208632E-2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1277658703268.5115</v>
      </c>
      <c r="P134">
        <f>IF(ISBLANK(Calculations!P134),"",Calculations!P134)</f>
        <v>1277658703268.5115</v>
      </c>
      <c r="Q134">
        <f>IF(ISBLANK(Calculations!Q134),"",Calculations!Q134)</f>
        <v>1277658703268.5115</v>
      </c>
      <c r="R134">
        <f>IF(ISBLANK(Calculations!R134),"",Calculations!R134)</f>
        <v>1289149048115.771</v>
      </c>
      <c r="S134">
        <f>IF(ISBLANK(Calculations!S134),"",Calculations!S134)</f>
        <v>1300182414079.2776</v>
      </c>
      <c r="T134">
        <f>IF(ISBLANK(Calculations!T134),"",Calculations!T134)</f>
        <v>1310742909118.8599</v>
      </c>
      <c r="U134">
        <f>IF(ISBLANK(Calculations!U134),"",Calculations!U134)</f>
        <v>1320852301924.8186</v>
      </c>
      <c r="V134">
        <f>IF(ISBLANK(Calculations!V134),"",Calculations!V134)</f>
        <v>1330850109602.5508</v>
      </c>
      <c r="W134">
        <f>IF(ISBLANK(Calculations!W134),"",Calculations!W134)</f>
        <v>1340457141427.5781</v>
      </c>
      <c r="X134">
        <f>IF(ISBLANK(Calculations!X134),"",Calculations!X134)</f>
        <v>1349736444702.6228</v>
      </c>
      <c r="Y134">
        <f>IF(ISBLANK(Calculations!Y134),"",Calculations!Y134)</f>
        <v>1358387580656.0945</v>
      </c>
      <c r="Z134">
        <f>IF(ISBLANK(Calculations!Z134),"",Calculations!Z134)</f>
        <v>1366268815195.7417</v>
      </c>
      <c r="AA134">
        <f>IF(ISBLANK(Calculations!AA134),"",Calculations!AA134)</f>
        <v>1373292472956.8164</v>
      </c>
      <c r="AB134">
        <f>IF(ISBLANK(Calculations!AB134),"",Calculations!AB134)</f>
        <v>1379116376091.748</v>
      </c>
      <c r="AC134">
        <f>IF(ISBLANK(Calculations!AC134),"",Calculations!AC134)</f>
        <v>1383656089968.2212</v>
      </c>
      <c r="AD134">
        <f>IF(ISBLANK(Calculations!AD134),"",Calculations!AD134)</f>
        <v>1387015175680.2107</v>
      </c>
      <c r="AE134">
        <f>IF(ISBLANK(Calculations!AE134),"",Calculations!AE134)</f>
        <v>1389327967389.7512</v>
      </c>
      <c r="AF134">
        <f>IF(ISBLANK(Calculations!AF134),"",Calculations!AF134)</f>
        <v>1390733716513.4629</v>
      </c>
      <c r="AG134">
        <f>IF(ISBLANK(Calculations!AG134),"",Calculations!AG134)</f>
        <v>1391225833530.5457</v>
      </c>
      <c r="AH134">
        <f>IF(ISBLANK(Calculations!AH134),"",Calculations!AH134)</f>
        <v>1391431009642.6104</v>
      </c>
      <c r="AI134">
        <f>IF(ISBLANK(Calculations!AI134),"",Calculations!AI134)</f>
        <v>1391069552624.8674</v>
      </c>
      <c r="AJ134">
        <f>IF(ISBLANK(Calculations!AJ134),"",Calculations!AJ134)</f>
        <v>1390573023030.749</v>
      </c>
      <c r="AK134">
        <f>IF(ISBLANK(Calculations!AK134),"",Calculations!AK134)</f>
        <v>1390060969848.6208</v>
      </c>
      <c r="AL134">
        <f>IF(ISBLANK(Calculations!AL134),"",Calculations!AL134)</f>
        <v>1389341406303.7109</v>
      </c>
      <c r="AM134">
        <f>IF(ISBLANK(Calculations!AM134),"",Calculations!AM134)</f>
        <v>1388687785917.6951</v>
      </c>
      <c r="AN134">
        <f>IF(ISBLANK(Calculations!AN134),"",Calculations!AN134)</f>
        <v>1388044056260.449</v>
      </c>
      <c r="AO134">
        <f>IF(ISBLANK(Calculations!AO134),"",Calculations!AO134)</f>
        <v>1387437903693.6973</v>
      </c>
      <c r="AP134">
        <f>IF(ISBLANK(Calculations!AP134),"",Calculations!AP134)</f>
        <v>1386813015902.6677</v>
      </c>
      <c r="AQ134">
        <f>IF(ISBLANK(Calculations!AQ134),"",Calculations!AQ134)</f>
        <v>1386156855129.522</v>
      </c>
      <c r="AR134">
        <f>IF(ISBLANK(Calculations!AR134),"",Calculations!AR134)</f>
        <v>1385463587440.5374</v>
      </c>
      <c r="AS134">
        <f>IF(ISBLANK(Calculations!AS134),"",Calculations!AS134)</f>
        <v>1384678085772.3025</v>
      </c>
      <c r="AT134">
        <f>IF(ISBLANK(Calculations!AT134),"",Calculations!AT134)</f>
        <v>1383747399071.9692</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0.49710346834541075</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21107013265946.141</v>
      </c>
      <c r="P136">
        <f>IF(ISBLANK(Calculations!P136),"",Calculations!P136)</f>
        <v>21107013265946.141</v>
      </c>
      <c r="Q136">
        <f>IF(ISBLANK(Calculations!Q136),"",Calculations!Q136)</f>
        <v>21107013265946.141</v>
      </c>
      <c r="R136">
        <f>IF(ISBLANK(Calculations!R136),"",Calculations!R136)</f>
        <v>20958570685007.43</v>
      </c>
      <c r="S136" s="99">
        <f>IF(ISBLANK(Calculations!S136),"",Calculations!S136 + ('IRA Buildings Changes'!$F$38/($AB$133-$R$133)*(S133-$R$133)))</f>
        <v>20782726135148.047</v>
      </c>
      <c r="T136" s="99">
        <f>IF(ISBLANK(Calculations!T136),"",Calculations!T136 + ('IRA Buildings Changes'!$F$38/($AB$133-$R$133)*(T133-$R$133)))</f>
        <v>20603331945896.195</v>
      </c>
      <c r="U136" s="99">
        <f>IF(ISBLANK(Calculations!U136),"",Calculations!U136 + ('IRA Buildings Changes'!$F$38/($AB$133-$R$133)*(U133-$R$133)))</f>
        <v>20422512484474.664</v>
      </c>
      <c r="V136" s="99">
        <f>IF(ISBLANK(Calculations!V136),"",Calculations!V136 + ('IRA Buildings Changes'!$F$38/($AB$133-$R$133)*(V133-$R$133)))</f>
        <v>20247694343940.578</v>
      </c>
      <c r="W136" s="99">
        <f>IF(ISBLANK(Calculations!W136),"",Calculations!W136 + ('IRA Buildings Changes'!$F$38/($AB$133-$R$133)*(W133-$R$133)))</f>
        <v>20078520411404.152</v>
      </c>
      <c r="X136" s="99">
        <f>IF(ISBLANK(Calculations!X136),"",Calculations!X136 + ('IRA Buildings Changes'!$F$38/($AB$133-$R$133)*(X133-$R$133)))</f>
        <v>19920342282813.527</v>
      </c>
      <c r="Y136" s="99">
        <f>IF(ISBLANK(Calculations!Y136),"",Calculations!Y136 + ('IRA Buildings Changes'!$F$38/($AB$133-$R$133)*(Y133-$R$133)))</f>
        <v>19774024259975.215</v>
      </c>
      <c r="Z136" s="99">
        <f>IF(ISBLANK(Calculations!Z136),"",Calculations!Z136 + ('IRA Buildings Changes'!$F$38/($AB$133-$R$133)*(Z133-$R$133)))</f>
        <v>19642667185129.105</v>
      </c>
      <c r="AA136" s="99">
        <f>IF(ISBLANK(Calculations!AA136),"",Calculations!AA136 + ('IRA Buildings Changes'!$F$38/($AB$133-$R$133)*(AA133-$R$133)))</f>
        <v>19528662390987.332</v>
      </c>
      <c r="AB136" s="98">
        <f>IF(ISBLANK(Calculations!AB136),"",Calculations!AB136 + 'IRA Buildings Changes'!F38)</f>
        <v>19430447614811.219</v>
      </c>
      <c r="AC136" s="99">
        <f>IF(ISBLANK(Calculations!AC136),"",Calculations!AC136 + 'IRA Buildings Changes'!$F$38)</f>
        <v>19370994720271.688</v>
      </c>
      <c r="AD136" s="99">
        <f>IF(ISBLANK(Calculations!AD136),"",Calculations!AD136 + 'IRA Buildings Changes'!$F$38)</f>
        <v>19327639617728.855</v>
      </c>
      <c r="AE136" s="99">
        <f>IF(ISBLANK(Calculations!AE136),"",Calculations!AE136 + 'IRA Buildings Changes'!$F$38)</f>
        <v>19298906835606.898</v>
      </c>
      <c r="AF136" s="99">
        <f>IF(ISBLANK(Calculations!AF136),"",Calculations!AF136 + 'IRA Buildings Changes'!$F$38)</f>
        <v>19281756221504.875</v>
      </c>
      <c r="AG136" s="99">
        <f>IF(ISBLANK(Calculations!AG136),"",Calculations!AG136 + 'IRA Buildings Changes'!$F$38)</f>
        <v>19270678648131.012</v>
      </c>
      <c r="AH136" s="99">
        <f>IF(ISBLANK(Calculations!AH136),"",Calculations!AH136 + 'IRA Buildings Changes'!$F$38)</f>
        <v>19269421324090.895</v>
      </c>
      <c r="AI136" s="99">
        <f>IF(ISBLANK(Calculations!AI136),"",Calculations!AI136 + 'IRA Buildings Changes'!$F$38)</f>
        <v>19269878908942.066</v>
      </c>
      <c r="AJ136" s="99">
        <f>IF(ISBLANK(Calculations!AJ136),"",Calculations!AJ136 + 'IRA Buildings Changes'!$F$38)</f>
        <v>19274983565859.543</v>
      </c>
      <c r="AK136" s="99">
        <f>IF(ISBLANK(Calculations!AK136),"",Calculations!AK136 + 'IRA Buildings Changes'!$F$38)</f>
        <v>19283732713159.75</v>
      </c>
      <c r="AL136" s="99">
        <f>IF(ISBLANK(Calculations!AL136),"",Calculations!AL136 + 'IRA Buildings Changes'!$F$38)</f>
        <v>19291745695928.32</v>
      </c>
      <c r="AM136" s="99">
        <f>IF(ISBLANK(Calculations!AM136),"",Calculations!AM136 + 'IRA Buildings Changes'!$F$38)</f>
        <v>19301739043221.328</v>
      </c>
      <c r="AN136" s="99">
        <f>IF(ISBLANK(Calculations!AN136),"",Calculations!AN136 + 'IRA Buildings Changes'!$F$38)</f>
        <v>19312096552938.391</v>
      </c>
      <c r="AO136" s="99">
        <f>IF(ISBLANK(Calculations!AO136),"",Calculations!AO136 + 'IRA Buildings Changes'!$F$38)</f>
        <v>19322890732551.562</v>
      </c>
      <c r="AP136" s="99">
        <f>IF(ISBLANK(Calculations!AP136),"",Calculations!AP136 + 'IRA Buildings Changes'!$F$38)</f>
        <v>19333253317406.902</v>
      </c>
      <c r="AQ136" s="99">
        <f>IF(ISBLANK(Calculations!AQ136),"",Calculations!AQ136 + 'IRA Buildings Changes'!$F$38)</f>
        <v>19343122660526.312</v>
      </c>
      <c r="AR136" s="99">
        <f>IF(ISBLANK(Calculations!AR136),"",Calculations!AR136 + 'IRA Buildings Changes'!$F$38)</f>
        <v>19352629354904.488</v>
      </c>
      <c r="AS136" s="99">
        <f>IF(ISBLANK(Calculations!AS136),"",Calculations!AS136 + 'IRA Buildings Changes'!$F$38)</f>
        <v>19361116241153.34</v>
      </c>
      <c r="AT136" s="99">
        <f>IF(ISBLANK(Calculations!AT136),"",Calculations!AT136 + 'IRA Buildings Changes'!$F$38)</f>
        <v>19367845368191.297</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0.26876971672101269</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1349492747656.2046</v>
      </c>
      <c r="P137">
        <f>IF(ISBLANK(Calculations!P137),"",Calculations!P137)</f>
        <v>1349492747656.2046</v>
      </c>
      <c r="Q137">
        <f>IF(ISBLANK(Calculations!Q137),"",Calculations!Q137)</f>
        <v>1349492747656.2046</v>
      </c>
      <c r="R137">
        <f>IF(ISBLANK(Calculations!R137),"",Calculations!R137)</f>
        <v>1369688444020.575</v>
      </c>
      <c r="S137">
        <f>IF(ISBLANK(Calculations!S137),"",Calculations!S137)</f>
        <v>1389366647370.0278</v>
      </c>
      <c r="T137">
        <f>IF(ISBLANK(Calculations!T137),"",Calculations!T137)</f>
        <v>1408461345724.5779</v>
      </c>
      <c r="U137">
        <f>IF(ISBLANK(Calculations!U137),"",Calculations!U137)</f>
        <v>1426969498617.5542</v>
      </c>
      <c r="V137">
        <f>IF(ISBLANK(Calculations!V137),"",Calculations!V137)</f>
        <v>1445255949966.2078</v>
      </c>
      <c r="W137">
        <f>IF(ISBLANK(Calculations!W137),"",Calculations!W137)</f>
        <v>1463032125764.2192</v>
      </c>
      <c r="X137">
        <f>IF(ISBLANK(Calculations!X137),"",Calculations!X137)</f>
        <v>1480437504876.5872</v>
      </c>
      <c r="Y137">
        <f>IF(ISBLANK(Calculations!Y137),"",Calculations!Y137)</f>
        <v>1497286314849.3135</v>
      </c>
      <c r="Z137">
        <f>IF(ISBLANK(Calculations!Z137),"",Calculations!Z137)</f>
        <v>1513589613915.2085</v>
      </c>
      <c r="AA137">
        <f>IF(ISBLANK(Calculations!AA137),"",Calculations!AA137)</f>
        <v>1529321001233.2266</v>
      </c>
      <c r="AB137">
        <f>IF(ISBLANK(Calculations!AB137),"",Calculations!AB137)</f>
        <v>1544217759640.9521</v>
      </c>
      <c r="AC137">
        <f>IF(ISBLANK(Calculations!AC137),"",Calculations!AC137)</f>
        <v>1558189788242.8645</v>
      </c>
      <c r="AD137">
        <f>IF(ISBLANK(Calculations!AD137),"",Calculations!AD137)</f>
        <v>1571297054599.4175</v>
      </c>
      <c r="AE137">
        <f>IF(ISBLANK(Calculations!AE137),"",Calculations!AE137)</f>
        <v>1583311230440.3186</v>
      </c>
      <c r="AF137">
        <f>IF(ISBLANK(Calculations!AF137),"",Calculations!AF137)</f>
        <v>1593959509131.5195</v>
      </c>
      <c r="AG137">
        <f>IF(ISBLANK(Calculations!AG137),"",Calculations!AG137)</f>
        <v>1602778586365.3154</v>
      </c>
      <c r="AH137">
        <f>IF(ISBLANK(Calculations!AH137),"",Calculations!AH137)</f>
        <v>1610118135292.6064</v>
      </c>
      <c r="AI137">
        <f>IF(ISBLANK(Calculations!AI137),"",Calculations!AI137)</f>
        <v>1615491839762.0176</v>
      </c>
      <c r="AJ137">
        <f>IF(ISBLANK(Calculations!AJ137),"",Calculations!AJ137)</f>
        <v>1619373448579.0825</v>
      </c>
      <c r="AK137">
        <f>IF(ISBLANK(Calculations!AK137),"",Calculations!AK137)</f>
        <v>1621978245678.2429</v>
      </c>
      <c r="AL137">
        <f>IF(ISBLANK(Calculations!AL137),"",Calculations!AL137)</f>
        <v>1623307642515.2437</v>
      </c>
      <c r="AM137">
        <f>IF(ISBLANK(Calculations!AM137),"",Calculations!AM137)</f>
        <v>1623906072069.1997</v>
      </c>
      <c r="AN137">
        <f>IF(ISBLANK(Calculations!AN137),"",Calculations!AN137)</f>
        <v>1623979863776.7966</v>
      </c>
      <c r="AO137">
        <f>IF(ISBLANK(Calculations!AO137),"",Calculations!AO137)</f>
        <v>1623765595327.5212</v>
      </c>
      <c r="AP137">
        <f>IF(ISBLANK(Calculations!AP137),"",Calculations!AP137)</f>
        <v>1623370823089.1267</v>
      </c>
      <c r="AQ137">
        <f>IF(ISBLANK(Calculations!AQ137),"",Calculations!AQ137)</f>
        <v>1622886707659.9741</v>
      </c>
      <c r="AR137">
        <f>IF(ISBLANK(Calculations!AR137),"",Calculations!AR137)</f>
        <v>1622342367612.9519</v>
      </c>
      <c r="AS137">
        <f>IF(ISBLANK(Calculations!AS137),"",Calculations!AS137)</f>
        <v>1621677974395.2056</v>
      </c>
      <c r="AT137">
        <f>IF(ISBLANK(Calculations!AT137),"",Calculations!AT137)</f>
        <v>1620810447719.7231</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488000000000</v>
      </c>
      <c r="P139">
        <f>IF(ISBLANK(Calculations!P139),"",Calculations!P139)</f>
        <v>488000000000</v>
      </c>
      <c r="Q139">
        <f>IF(ISBLANK(Calculations!Q139),"",Calculations!Q139)</f>
        <v>488000000000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2000000000</v>
      </c>
      <c r="P140">
        <f>IF(ISBLANK(Calculations!P140),"",Calculations!P140)</f>
        <v>2000000000</v>
      </c>
      <c r="Q140">
        <f>IF(ISBLANK(Calculations!Q140),"",Calculations!Q140)</f>
        <v>2000000000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1567000000000</v>
      </c>
      <c r="P142">
        <f>IF(ISBLANK(Calculations!P142),"",Calculations!P142)</f>
        <v>1567000000000</v>
      </c>
      <c r="Q142">
        <f>IF(ISBLANK(Calculations!Q142),"",Calculations!Q142)</f>
        <v>1567000000000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0.20049879602340839</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10505334916442.506</v>
      </c>
      <c r="P147">
        <f>IF(ISBLANK(Calculations!P147),"",Calculations!P147)</f>
        <v>10505334916442.506</v>
      </c>
      <c r="Q147">
        <f>IF(ISBLANK(Calculations!Q147),"",Calculations!Q147)</f>
        <v>10505334916442.506</v>
      </c>
      <c r="R147">
        <f>IF(ISBLANK(Calculations!R147),"",Calculations!R147)</f>
        <v>10494281880901.16</v>
      </c>
      <c r="S147" s="99">
        <f>IF(ISBLANK(Calculations!S147),"",Calculations!S147+('IRA Buildings Changes'!$E$38/($AB$146-$R$146)*(S146-$R$146)))</f>
        <v>10428023972478.812</v>
      </c>
      <c r="T147" s="99">
        <f>IF(ISBLANK(Calculations!T147),"",Calculations!T147+('IRA Buildings Changes'!$E$38/($AB$146-$R$146)*(T146-$R$146)))</f>
        <v>10350104587060.988</v>
      </c>
      <c r="U147" s="99">
        <f>IF(ISBLANK(Calculations!U147),"",Calculations!U147+('IRA Buildings Changes'!$E$38/($AB$146-$R$146)*(U146-$R$146)))</f>
        <v>10268477488357.898</v>
      </c>
      <c r="V147" s="99">
        <f>IF(ISBLANK(Calculations!V147),"",Calculations!V147+('IRA Buildings Changes'!$E$38/($AB$146-$R$146)*(V146-$R$146)))</f>
        <v>10183529230055.586</v>
      </c>
      <c r="W147" s="99">
        <f>IF(ISBLANK(Calculations!W147),"",Calculations!W147+('IRA Buildings Changes'!$E$38/($AB$146-$R$146)*(W146-$R$146)))</f>
        <v>10091850159863.297</v>
      </c>
      <c r="X147" s="99">
        <f>IF(ISBLANK(Calculations!X147),"",Calculations!X147+('IRA Buildings Changes'!$E$38/($AB$146-$R$146)*(X146-$R$146)))</f>
        <v>9995703376471.4707</v>
      </c>
      <c r="Y147" s="99">
        <f>IF(ISBLANK(Calculations!Y147),"",Calculations!Y147+('IRA Buildings Changes'!$E$38/($AB$146-$R$146)*(Y146-$R$146)))</f>
        <v>9898233381340.2461</v>
      </c>
      <c r="Z147" s="99">
        <f>IF(ISBLANK(Calculations!Z147),"",Calculations!Z147+('IRA Buildings Changes'!$E$38/($AB$146-$R$146)*(Z146-$R$146)))</f>
        <v>9792933195462.0605</v>
      </c>
      <c r="AA147" s="99">
        <f>IF(ISBLANK(Calculations!AA147),"",Calculations!AA147+('IRA Buildings Changes'!$E$38/($AB$146-$R$146)*(AA146-$R$146)))</f>
        <v>9693061533522.5234</v>
      </c>
      <c r="AB147" s="98">
        <f>IF(ISBLANK(Calculations!AB147),"",Calculations!AB147 + 'IRA Buildings Changes'!E38)</f>
        <v>9595802509194.75</v>
      </c>
      <c r="AC147" s="99">
        <f>IF(ISBLANK(Calculations!AC147),"",Calculations!AC147  + 'IRA Buildings Changes'!$E$38)</f>
        <v>9549077322460.3965</v>
      </c>
      <c r="AD147" s="99">
        <f>IF(ISBLANK(Calculations!AD147),"",Calculations!AD147  + 'IRA Buildings Changes'!$E$38)</f>
        <v>9505906763941.8359</v>
      </c>
      <c r="AE147" s="99">
        <f>IF(ISBLANK(Calculations!AE147),"",Calculations!AE147  + 'IRA Buildings Changes'!$E$38)</f>
        <v>9466213546012.5078</v>
      </c>
      <c r="AF147" s="99">
        <f>IF(ISBLANK(Calculations!AF147),"",Calculations!AF147  + 'IRA Buildings Changes'!$E$38)</f>
        <v>9433275651037.9746</v>
      </c>
      <c r="AG147" s="99">
        <f>IF(ISBLANK(Calculations!AG147),"",Calculations!AG147  + 'IRA Buildings Changes'!$E$38)</f>
        <v>9406139878945.0605</v>
      </c>
      <c r="AH147" s="99">
        <f>IF(ISBLANK(Calculations!AH147),"",Calculations!AH147  + 'IRA Buildings Changes'!$E$38)</f>
        <v>9384655638200.0781</v>
      </c>
      <c r="AI147" s="99">
        <f>IF(ISBLANK(Calculations!AI147),"",Calculations!AI147  + 'IRA Buildings Changes'!$E$38)</f>
        <v>9371220955794.6484</v>
      </c>
      <c r="AJ147" s="99">
        <f>IF(ISBLANK(Calculations!AJ147),"",Calculations!AJ147  + 'IRA Buildings Changes'!$E$38)</f>
        <v>9366717918640.6992</v>
      </c>
      <c r="AK147" s="99">
        <f>IF(ISBLANK(Calculations!AK147),"",Calculations!AK147  + 'IRA Buildings Changes'!$E$38)</f>
        <v>9370635091977.4668</v>
      </c>
      <c r="AL147" s="99">
        <f>IF(ISBLANK(Calculations!AL147),"",Calculations!AL147  + 'IRA Buildings Changes'!$E$38)</f>
        <v>9379343088238.75</v>
      </c>
      <c r="AM147" s="99">
        <f>IF(ISBLANK(Calculations!AM147),"",Calculations!AM147  + 'IRA Buildings Changes'!$E$38)</f>
        <v>9396387396446.666</v>
      </c>
      <c r="AN147" s="99">
        <f>IF(ISBLANK(Calculations!AN147),"",Calculations!AN147  + 'IRA Buildings Changes'!$E$38)</f>
        <v>9421000811115.3965</v>
      </c>
      <c r="AO147" s="99">
        <f>IF(ISBLANK(Calculations!AO147),"",Calculations!AO147  + 'IRA Buildings Changes'!$E$38)</f>
        <v>9456017859178.3184</v>
      </c>
      <c r="AP147" s="99">
        <f>IF(ISBLANK(Calculations!AP147),"",Calculations!AP147  + 'IRA Buildings Changes'!$E$38)</f>
        <v>9497050607617.584</v>
      </c>
      <c r="AQ147" s="99">
        <f>IF(ISBLANK(Calculations!AQ147),"",Calculations!AQ147  + 'IRA Buildings Changes'!$E$38)</f>
        <v>9541903955290.3672</v>
      </c>
      <c r="AR147" s="99">
        <f>IF(ISBLANK(Calculations!AR147),"",Calculations!AR147  + 'IRA Buildings Changes'!$E$38)</f>
        <v>9594173576373.6523</v>
      </c>
      <c r="AS147" s="99">
        <f>IF(ISBLANK(Calculations!AS147),"",Calculations!AS147  + 'IRA Buildings Changes'!$E$38)</f>
        <v>9652865618104.4766</v>
      </c>
      <c r="AT147" s="99">
        <f>IF(ISBLANK(Calculations!AT147),"",Calculations!AT147  + 'IRA Buildings Changes'!$E$38)</f>
        <v>9715596521411.8398</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2.0383965352881311E-3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86550316888.334045</v>
      </c>
      <c r="P149">
        <f>IF(ISBLANK(Calculations!P149),"",Calculations!P149)</f>
        <v>86550316888.334045</v>
      </c>
      <c r="Q149">
        <f>IF(ISBLANK(Calculations!Q149),"",Calculations!Q149)</f>
        <v>86550316888.334045</v>
      </c>
      <c r="R149">
        <f>IF(ISBLANK(Calculations!R149),"",Calculations!R149)</f>
        <v>87774349311.662354</v>
      </c>
      <c r="S149">
        <f>IF(ISBLANK(Calculations!S149),"",Calculations!S149)</f>
        <v>88885439964.596832</v>
      </c>
      <c r="T149">
        <f>IF(ISBLANK(Calculations!T149),"",Calculations!T149)</f>
        <v>89893409503.771576</v>
      </c>
      <c r="U149">
        <f>IF(ISBLANK(Calculations!U149),"",Calculations!U149)</f>
        <v>90770801983.339508</v>
      </c>
      <c r="V149">
        <f>IF(ISBLANK(Calculations!V149),"",Calculations!V149)</f>
        <v>91533176705.491364</v>
      </c>
      <c r="W149">
        <f>IF(ISBLANK(Calculations!W149),"",Calculations!W149)</f>
        <v>92147132727.188828</v>
      </c>
      <c r="X149">
        <f>IF(ISBLANK(Calculations!X149),"",Calculations!X149)</f>
        <v>92603887118.721069</v>
      </c>
      <c r="Y149">
        <f>IF(ISBLANK(Calculations!Y149),"",Calculations!Y149)</f>
        <v>92903476454.760086</v>
      </c>
      <c r="Z149">
        <f>IF(ISBLANK(Calculations!Z149),"",Calculations!Z149)</f>
        <v>93028763823.804443</v>
      </c>
      <c r="AA149">
        <f>IF(ISBLANK(Calculations!AA149),"",Calculations!AA149)</f>
        <v>92974270081.280609</v>
      </c>
      <c r="AB149">
        <f>IF(ISBLANK(Calculations!AB149),"",Calculations!AB149)</f>
        <v>92728570857.117355</v>
      </c>
      <c r="AC149">
        <f>IF(ISBLANK(Calculations!AC149),"",Calculations!AC149)</f>
        <v>92272377132.385834</v>
      </c>
      <c r="AD149">
        <f>IF(ISBLANK(Calculations!AD149),"",Calculations!AD149)</f>
        <v>91610843637.120926</v>
      </c>
      <c r="AE149">
        <f>IF(ISBLANK(Calculations!AE149),"",Calculations!AE149)</f>
        <v>90736598823.319763</v>
      </c>
      <c r="AF149">
        <f>IF(ISBLANK(Calculations!AF149),"",Calculations!AF149)</f>
        <v>89643510215.402466</v>
      </c>
      <c r="AG149">
        <f>IF(ISBLANK(Calculations!AG149),"",Calculations!AG149)</f>
        <v>88338415461.145569</v>
      </c>
      <c r="AH149">
        <f>IF(ISBLANK(Calculations!AH149),"",Calculations!AH149)</f>
        <v>86814806598.848526</v>
      </c>
      <c r="AI149">
        <f>IF(ISBLANK(Calculations!AI149),"",Calculations!AI149)</f>
        <v>85089014189.480301</v>
      </c>
      <c r="AJ149">
        <f>IF(ISBLANK(Calculations!AJ149),"",Calculations!AJ149)</f>
        <v>83190853231.978104</v>
      </c>
      <c r="AK149">
        <f>IF(ISBLANK(Calculations!AK149),"",Calculations!AK149)</f>
        <v>81128264221.210068</v>
      </c>
      <c r="AL149">
        <f>IF(ISBLANK(Calculations!AL149),"",Calculations!AL149)</f>
        <v>78942376474.479782</v>
      </c>
      <c r="AM149">
        <f>IF(ISBLANK(Calculations!AM149),"",Calculations!AM149)</f>
        <v>76659011720.579865</v>
      </c>
      <c r="AN149">
        <f>IF(ISBLANK(Calculations!AN149),"",Calculations!AN149)</f>
        <v>74315287895.981598</v>
      </c>
      <c r="AO149">
        <f>IF(ISBLANK(Calculations!AO149),"",Calculations!AO149)</f>
        <v>71953190932.570969</v>
      </c>
      <c r="AP149">
        <f>IF(ISBLANK(Calculations!AP149),"",Calculations!AP149)</f>
        <v>69584111103.147293</v>
      </c>
      <c r="AQ149">
        <f>IF(ISBLANK(Calculations!AQ149),"",Calculations!AQ149)</f>
        <v>67238062854.898193</v>
      </c>
      <c r="AR149">
        <f>IF(ISBLANK(Calculations!AR149),"",Calculations!AR149)</f>
        <v>64941057595.571823</v>
      </c>
      <c r="AS149">
        <f>IF(ISBLANK(Calculations!AS149),"",Calculations!AS149)</f>
        <v>62700091341.331352</v>
      </c>
      <c r="AT149">
        <f>IF(ISBLANK(Calculations!AT149),"",Calculations!AT149)</f>
        <v>60516065009.619232</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4156209.6204589899</v>
      </c>
      <c r="S158">
        <f>IF(ISBLANK(Calculations!S158),"",Calculations!S158)</f>
        <v>4236441.2491058502</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9.8264305734162199E-2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5148656563247.1631</v>
      </c>
      <c r="P160">
        <f>IF(ISBLANK(Calculations!P160),"",Calculations!P160)</f>
        <v>5148656563247.1631</v>
      </c>
      <c r="Q160">
        <f>IF(ISBLANK(Calculations!Q160),"",Calculations!Q160)</f>
        <v>5148656563247.1631</v>
      </c>
      <c r="R160">
        <f>IF(ISBLANK(Calculations!R160),"",Calculations!R160)</f>
        <v>5051148990942.2588</v>
      </c>
      <c r="S160">
        <f>IF(ISBLANK(Calculations!S160),"",Calculations!S160)</f>
        <v>4903872547452.5195</v>
      </c>
      <c r="T160">
        <f>IF(ISBLANK(Calculations!T160),"",Calculations!T160)</f>
        <v>4747766739037.3838</v>
      </c>
      <c r="U160">
        <f>IF(ISBLANK(Calculations!U160),"",Calculations!U160)</f>
        <v>4600972706872.1748</v>
      </c>
      <c r="V160">
        <f>IF(ISBLANK(Calculations!V160),"",Calculations!V160)</f>
        <v>4459773331683.6133</v>
      </c>
      <c r="W160">
        <f>IF(ISBLANK(Calculations!W160),"",Calculations!W160)</f>
        <v>4324523928290.6533</v>
      </c>
      <c r="X160">
        <f>IF(ISBLANK(Calculations!X160),"",Calculations!X160)</f>
        <v>4198249265746.2974</v>
      </c>
      <c r="Y160">
        <f>IF(ISBLANK(Calculations!Y160),"",Calculations!Y160)</f>
        <v>4082156230181.0566</v>
      </c>
      <c r="Z160">
        <f>IF(ISBLANK(Calculations!Z160),"",Calculations!Z160)</f>
        <v>3979793787280.4722</v>
      </c>
      <c r="AA160">
        <f>IF(ISBLANK(Calculations!AA160),"",Calculations!AA160)</f>
        <v>3892509023914.2593</v>
      </c>
      <c r="AB160">
        <f>IF(ISBLANK(Calculations!AB160),"",Calculations!AB160)</f>
        <v>3818494864525.8799</v>
      </c>
      <c r="AC160">
        <f>IF(ISBLANK(Calculations!AC160),"",Calculations!AC160)</f>
        <v>3755680191920.6523</v>
      </c>
      <c r="AD160">
        <f>IF(ISBLANK(Calculations!AD160),"",Calculations!AD160)</f>
        <v>3699134197535.7344</v>
      </c>
      <c r="AE160">
        <f>IF(ISBLANK(Calculations!AE160),"",Calculations!AE160)</f>
        <v>3647681145716.8643</v>
      </c>
      <c r="AF160">
        <f>IF(ISBLANK(Calculations!AF160),"",Calculations!AF160)</f>
        <v>3599323939121.2134</v>
      </c>
      <c r="AG160">
        <f>IF(ISBLANK(Calculations!AG160),"",Calculations!AG160)</f>
        <v>3555601713317.1968</v>
      </c>
      <c r="AH160">
        <f>IF(ISBLANK(Calculations!AH160),"",Calculations!AH160)</f>
        <v>3517157832803.5522</v>
      </c>
      <c r="AI160">
        <f>IF(ISBLANK(Calculations!AI160),"",Calculations!AI160)</f>
        <v>3481911810268.0889</v>
      </c>
      <c r="AJ160">
        <f>IF(ISBLANK(Calculations!AJ160),"",Calculations!AJ160)</f>
        <v>3449338489829.8765</v>
      </c>
      <c r="AK160">
        <f>IF(ISBLANK(Calculations!AK160),"",Calculations!AK160)</f>
        <v>3420749789030.7773</v>
      </c>
      <c r="AL160">
        <f>IF(ISBLANK(Calculations!AL160),"",Calculations!AL160)</f>
        <v>3398869821721.9087</v>
      </c>
      <c r="AM160">
        <f>IF(ISBLANK(Calculations!AM160),"",Calculations!AM160)</f>
        <v>3381853646554.3677</v>
      </c>
      <c r="AN160">
        <f>IF(ISBLANK(Calculations!AN160),"",Calculations!AN160)</f>
        <v>3368797630987.3936</v>
      </c>
      <c r="AO160">
        <f>IF(ISBLANK(Calculations!AO160),"",Calculations!AO160)</f>
        <v>3360982358123.3818</v>
      </c>
      <c r="AP160">
        <f>IF(ISBLANK(Calculations!AP160),"",Calculations!AP160)</f>
        <v>3356440614146.4819</v>
      </c>
      <c r="AQ160">
        <f>IF(ISBLANK(Calculations!AQ160),"",Calculations!AQ160)</f>
        <v>3355839917238.5552</v>
      </c>
      <c r="AR160">
        <f>IF(ISBLANK(Calculations!AR160),"",Calculations!AR160)</f>
        <v>3358842704743.4858</v>
      </c>
      <c r="AS160">
        <f>IF(ISBLANK(Calculations!AS160),"",Calculations!AS160)</f>
        <v>3366854965761.0176</v>
      </c>
      <c r="AT160">
        <f>IF(ISBLANK(Calculations!AT160),"",Calculations!AT160)</f>
        <v>3379089235388.416</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0.13306459901003376</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6972052729729.7285</v>
      </c>
      <c r="P173">
        <f>IF(ISBLANK(Calculations!P173),"",Calculations!P173)</f>
        <v>6972052729729.7285</v>
      </c>
      <c r="Q173">
        <f>IF(ISBLANK(Calculations!Q173),"",Calculations!Q173)</f>
        <v>6972052729729.7285</v>
      </c>
      <c r="R173">
        <f>IF(ISBLANK(Calculations!R173),"",Calculations!R173)</f>
        <v>7028265867984.4023</v>
      </c>
      <c r="S173">
        <f>IF(ISBLANK(Calculations!S173),"",Calculations!S173)</f>
        <v>7075256883264.0498</v>
      </c>
      <c r="T173">
        <f>IF(ISBLANK(Calculations!T173),"",Calculations!T173)</f>
        <v>7111234800877.4707</v>
      </c>
      <c r="U173">
        <f>IF(ISBLANK(Calculations!U173),"",Calculations!U173)</f>
        <v>7132084183504.9971</v>
      </c>
      <c r="V173">
        <f>IF(ISBLANK(Calculations!V173),"",Calculations!V173)</f>
        <v>7135729525708.2021</v>
      </c>
      <c r="W173">
        <f>IF(ISBLANK(Calculations!W173),"",Calculations!W173)</f>
        <v>7126130172660.7324</v>
      </c>
      <c r="X173">
        <f>IF(ISBLANK(Calculations!X173),"",Calculations!X173)</f>
        <v>7107650481390.46</v>
      </c>
      <c r="Y173">
        <f>IF(ISBLANK(Calculations!Y173),"",Calculations!Y173)</f>
        <v>7088308275863.2188</v>
      </c>
      <c r="Z173">
        <f>IF(ISBLANK(Calculations!Z173),"",Calculations!Z173)</f>
        <v>7069106337832.6904</v>
      </c>
      <c r="AA173">
        <f>IF(ISBLANK(Calculations!AA173),"",Calculations!AA173)</f>
        <v>7055138946239.7666</v>
      </c>
      <c r="AB173">
        <f>IF(ISBLANK(Calculations!AB173),"",Calculations!AB173)</f>
        <v>7048788057127.8789</v>
      </c>
      <c r="AC173">
        <f>IF(ISBLANK(Calculations!AC173),"",Calculations!AC173)</f>
        <v>7048368133726.6572</v>
      </c>
      <c r="AD173">
        <f>IF(ISBLANK(Calculations!AD173),"",Calculations!AD173)</f>
        <v>7053941949329.6963</v>
      </c>
      <c r="AE173">
        <f>IF(ISBLANK(Calculations!AE173),"",Calculations!AE173)</f>
        <v>7064223626266.1006</v>
      </c>
      <c r="AF173">
        <f>IF(ISBLANK(Calculations!AF173),"",Calculations!AF173)</f>
        <v>7078943832733.8184</v>
      </c>
      <c r="AG173">
        <f>IF(ISBLANK(Calculations!AG173),"",Calculations!AG173)</f>
        <v>7096787918678.9854</v>
      </c>
      <c r="AH173">
        <f>IF(ISBLANK(Calculations!AH173),"",Calculations!AH173)</f>
        <v>7117762718527.4277</v>
      </c>
      <c r="AI173">
        <f>IF(ISBLANK(Calculations!AI173),"",Calculations!AI173)</f>
        <v>7142519155602.6367</v>
      </c>
      <c r="AJ173">
        <f>IF(ISBLANK(Calculations!AJ173),"",Calculations!AJ173)</f>
        <v>7167188521306.1045</v>
      </c>
      <c r="AK173">
        <f>IF(ISBLANK(Calculations!AK173),"",Calculations!AK173)</f>
        <v>7196281714969.335</v>
      </c>
      <c r="AL173">
        <f>IF(ISBLANK(Calculations!AL173),"",Calculations!AL173)</f>
        <v>7225372493679.4482</v>
      </c>
      <c r="AM173">
        <f>IF(ISBLANK(Calculations!AM173),"",Calculations!AM173)</f>
        <v>7258886800817.4307</v>
      </c>
      <c r="AN173">
        <f>IF(ISBLANK(Calculations!AN173),"",Calculations!AN173)</f>
        <v>7293836159572.9355</v>
      </c>
      <c r="AO173">
        <f>IF(ISBLANK(Calculations!AO173),"",Calculations!AO173)</f>
        <v>7332749975163.9268</v>
      </c>
      <c r="AP173">
        <f>IF(ISBLANK(Calculations!AP173),"",Calculations!AP173)</f>
        <v>7372143776183.5947</v>
      </c>
      <c r="AQ173">
        <f>IF(ISBLANK(Calculations!AQ173),"",Calculations!AQ173)</f>
        <v>7414747178819.5244</v>
      </c>
      <c r="AR173">
        <f>IF(ISBLANK(Calculations!AR173),"",Calculations!AR173)</f>
        <v>7459052982031.6348</v>
      </c>
      <c r="AS173">
        <f>IF(ISBLANK(Calculations!AS173),"",Calculations!AS173)</f>
        <v>7504880155613.8076</v>
      </c>
      <c r="AT173">
        <f>IF(ISBLANK(Calculations!AT173),"",Calculations!AT173)</f>
        <v>7551829300971.1328</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0.19266493598895293</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8180553182090.9414</v>
      </c>
      <c r="P175">
        <f>IF(ISBLANK(Calculations!P175),"",Calculations!P175)</f>
        <v>8180553182090.9414</v>
      </c>
      <c r="Q175">
        <f>IF(ISBLANK(Calculations!Q175),"",Calculations!Q175)</f>
        <v>8180553182090.9414</v>
      </c>
      <c r="R175">
        <f>IF(ISBLANK(Calculations!R175),"",Calculations!R175)</f>
        <v>8262997801082.9629</v>
      </c>
      <c r="S175">
        <f>IF(ISBLANK(Calculations!S175),"",Calculations!S175)</f>
        <v>8337013151446.5156</v>
      </c>
      <c r="T175">
        <f>IF(ISBLANK(Calculations!T175),"",Calculations!T175)</f>
        <v>8401741280624.0117</v>
      </c>
      <c r="U175">
        <f>IF(ISBLANK(Calculations!U175),"",Calculations!U175)</f>
        <v>8463539816934.8906</v>
      </c>
      <c r="V175">
        <f>IF(ISBLANK(Calculations!V175),"",Calculations!V175)</f>
        <v>8524469300504.5332</v>
      </c>
      <c r="W175">
        <f>IF(ISBLANK(Calculations!W175),"",Calculations!W175)</f>
        <v>8587830296074.3213</v>
      </c>
      <c r="X175">
        <f>IF(ISBLANK(Calculations!X175),"",Calculations!X175)</f>
        <v>8654687526760.3047</v>
      </c>
      <c r="Y175">
        <f>IF(ISBLANK(Calculations!Y175),"",Calculations!Y175)</f>
        <v>8728953530321.3066</v>
      </c>
      <c r="Z175">
        <f>IF(ISBLANK(Calculations!Z175),"",Calculations!Z175)</f>
        <v>8804730142225.1602</v>
      </c>
      <c r="AA175">
        <f>IF(ISBLANK(Calculations!AA175),"",Calculations!AA175)</f>
        <v>8879740009978.1797</v>
      </c>
      <c r="AB175">
        <f>IF(ISBLANK(Calculations!AB175),"",Calculations!AB175)</f>
        <v>8957368997832.0762</v>
      </c>
      <c r="AC175">
        <f>IF(ISBLANK(Calculations!AC175),"",Calculations!AC175)</f>
        <v>9032965057820.1348</v>
      </c>
      <c r="AD175">
        <f>IF(ISBLANK(Calculations!AD175),"",Calculations!AD175)</f>
        <v>9110137066688.207</v>
      </c>
      <c r="AE175">
        <f>IF(ISBLANK(Calculations!AE175),"",Calculations!AE175)</f>
        <v>9188647106993.2852</v>
      </c>
      <c r="AF175">
        <f>IF(ISBLANK(Calculations!AF175),"",Calculations!AF175)</f>
        <v>9266551089267.3984</v>
      </c>
      <c r="AG175">
        <f>IF(ISBLANK(Calculations!AG175),"",Calculations!AG175)</f>
        <v>9344656226548.3184</v>
      </c>
      <c r="AH175">
        <f>IF(ISBLANK(Calculations!AH175),"",Calculations!AH175)</f>
        <v>9419146373710.4434</v>
      </c>
      <c r="AI175">
        <f>IF(ISBLANK(Calculations!AI175),"",Calculations!AI175)</f>
        <v>9502812836819.2988</v>
      </c>
      <c r="AJ175">
        <f>IF(ISBLANK(Calculations!AJ175),"",Calculations!AJ175)</f>
        <v>9580495782107.8027</v>
      </c>
      <c r="AK175">
        <f>IF(ISBLANK(Calculations!AK175),"",Calculations!AK175)</f>
        <v>9661180113651.1348</v>
      </c>
      <c r="AL175">
        <f>IF(ISBLANK(Calculations!AL175),"",Calculations!AL175)</f>
        <v>9738753536766.1934</v>
      </c>
      <c r="AM175">
        <f>IF(ISBLANK(Calculations!AM175),"",Calculations!AM175)</f>
        <v>9818563514885.2754</v>
      </c>
      <c r="AN175">
        <f>IF(ISBLANK(Calculations!AN175),"",Calculations!AN175)</f>
        <v>9896113529341.7441</v>
      </c>
      <c r="AO175">
        <f>IF(ISBLANK(Calculations!AO175),"",Calculations!AO175)</f>
        <v>9979248905863.0996</v>
      </c>
      <c r="AP175">
        <f>IF(ISBLANK(Calculations!AP175),"",Calculations!AP175)</f>
        <v>10059318578521.965</v>
      </c>
      <c r="AQ175">
        <f>IF(ISBLANK(Calculations!AQ175),"",Calculations!AQ175)</f>
        <v>10140566020829.754</v>
      </c>
      <c r="AR175">
        <f>IF(ISBLANK(Calculations!AR175),"",Calculations!AR175)</f>
        <v>10222741262340.24</v>
      </c>
      <c r="AS175">
        <f>IF(ISBLANK(Calculations!AS175),"",Calculations!AS175)</f>
        <v>10304608633038.004</v>
      </c>
      <c r="AT175">
        <f>IF(ISBLANK(Calculations!AT175),"",Calculations!AT175)</f>
        <v>10385339079111.25</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2.9480580878855724E-3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14802199659.273458</v>
      </c>
      <c r="P176">
        <f>IF(ISBLANK(Calculations!P176),"",Calculations!P176)</f>
        <v>14802199659.273458</v>
      </c>
      <c r="Q176">
        <f>IF(ISBLANK(Calculations!Q176),"",Calculations!Q176)</f>
        <v>14802199659.273458</v>
      </c>
      <c r="R176">
        <f>IF(ISBLANK(Calculations!R176),"",Calculations!R176)</f>
        <v>14085174477.533276</v>
      </c>
      <c r="S176">
        <f>IF(ISBLANK(Calculations!S176),"",Calculations!S176)</f>
        <v>13363420653.308809</v>
      </c>
      <c r="T176">
        <f>IF(ISBLANK(Calculations!T176),"",Calculations!T176)</f>
        <v>12642247101.973188</v>
      </c>
      <c r="U176">
        <f>IF(ISBLANK(Calculations!U176),"",Calculations!U176)</f>
        <v>11946065478.871223</v>
      </c>
      <c r="V176">
        <f>IF(ISBLANK(Calculations!V176),"",Calculations!V176)</f>
        <v>11287897022.352913</v>
      </c>
      <c r="W176">
        <f>IF(ISBLANK(Calculations!W176),"",Calculations!W176)</f>
        <v>10683946261.392527</v>
      </c>
      <c r="X176">
        <f>IF(ISBLANK(Calculations!X176),"",Calculations!X176)</f>
        <v>10150434313.790947</v>
      </c>
      <c r="Y176">
        <f>IF(ISBLANK(Calculations!Y176),"",Calculations!Y176)</f>
        <v>9695321683.4914742</v>
      </c>
      <c r="Z176">
        <f>IF(ISBLANK(Calculations!Z176),"",Calculations!Z176)</f>
        <v>9327781826.5831566</v>
      </c>
      <c r="AA176">
        <f>IF(ISBLANK(Calculations!AA176),"",Calculations!AA176)</f>
        <v>9041492532.9481392</v>
      </c>
      <c r="AB176">
        <f>IF(ISBLANK(Calculations!AB176),"",Calculations!AB176)</f>
        <v>8834388171.4829617</v>
      </c>
      <c r="AC176">
        <f>IF(ISBLANK(Calculations!AC176),"",Calculations!AC176)</f>
        <v>8682334493.4164658</v>
      </c>
      <c r="AD176">
        <f>IF(ISBLANK(Calculations!AD176),"",Calculations!AD176)</f>
        <v>8575352017.6791916</v>
      </c>
      <c r="AE176">
        <f>IF(ISBLANK(Calculations!AE176),"",Calculations!AE176)</f>
        <v>8492499422.395813</v>
      </c>
      <c r="AF176">
        <f>IF(ISBLANK(Calculations!AF176),"",Calculations!AF176)</f>
        <v>8423378675.0160131</v>
      </c>
      <c r="AG176">
        <f>IF(ISBLANK(Calculations!AG176),"",Calculations!AG176)</f>
        <v>8357083407.4867687</v>
      </c>
      <c r="AH176">
        <f>IF(ISBLANK(Calculations!AH176),"",Calculations!AH176)</f>
        <v>8290191079.7001896</v>
      </c>
      <c r="AI176">
        <f>IF(ISBLANK(Calculations!AI176),"",Calculations!AI176)</f>
        <v>8229770486.7580824</v>
      </c>
      <c r="AJ176">
        <f>IF(ISBLANK(Calculations!AJ176),"",Calculations!AJ176)</f>
        <v>8163907204.7872839</v>
      </c>
      <c r="AK176">
        <f>IF(ISBLANK(Calculations!AK176),"",Calculations!AK176)</f>
        <v>8094452929.3796101</v>
      </c>
      <c r="AL176">
        <f>IF(ISBLANK(Calculations!AL176),"",Calculations!AL176)</f>
        <v>8025433702.044261</v>
      </c>
      <c r="AM176">
        <f>IF(ISBLANK(Calculations!AM176),"",Calculations!AM176)</f>
        <v>7951857728.0350628</v>
      </c>
      <c r="AN176">
        <f>IF(ISBLANK(Calculations!AN176),"",Calculations!AN176)</f>
        <v>7875586578.7136946</v>
      </c>
      <c r="AO176">
        <f>IF(ISBLANK(Calculations!AO176),"",Calculations!AO176)</f>
        <v>7799309317.7694578</v>
      </c>
      <c r="AP176">
        <f>IF(ISBLANK(Calculations!AP176),"",Calculations!AP176)</f>
        <v>7719034957.106473</v>
      </c>
      <c r="AQ176">
        <f>IF(ISBLANK(Calculations!AQ176),"",Calculations!AQ176)</f>
        <v>7639269926.264637</v>
      </c>
      <c r="AR176">
        <f>IF(ISBLANK(Calculations!AR176),"",Calculations!AR176)</f>
        <v>7557668054.6157713</v>
      </c>
      <c r="AS176">
        <f>IF(ISBLANK(Calculations!AS176),"",Calculations!AS176)</f>
        <v>7472733199.6226902</v>
      </c>
      <c r="AT176">
        <f>IF(ISBLANK(Calculations!AT176),"",Calculations!AT176)</f>
        <v>7387318390.8881035</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0.54378763812718689</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28492297087312.086</v>
      </c>
      <c r="P186">
        <f>IF(ISBLANK(Calculations!P186),"",Calculations!P186)</f>
        <v>28492297087312.086</v>
      </c>
      <c r="Q186">
        <f>IF(ISBLANK(Calculations!Q186),"",Calculations!Q186)</f>
        <v>28492297087312.086</v>
      </c>
      <c r="R186">
        <f>IF(ISBLANK(Calculations!R186),"",Calculations!R186)</f>
        <v>28774009848792.859</v>
      </c>
      <c r="S186">
        <f>IF(ISBLANK(Calculations!S186),"",Calculations!S186)</f>
        <v>29100975620225.023</v>
      </c>
      <c r="T186">
        <f>IF(ISBLANK(Calculations!T186),"",Calculations!T186)</f>
        <v>29481021140867.215</v>
      </c>
      <c r="U186">
        <f>IF(ISBLANK(Calculations!U186),"",Calculations!U186)</f>
        <v>29871211511440.785</v>
      </c>
      <c r="V186">
        <f>IF(ISBLANK(Calculations!V186),"",Calculations!V186)</f>
        <v>30288533747247.965</v>
      </c>
      <c r="W186">
        <f>IF(ISBLANK(Calculations!W186),"",Calculations!W186)</f>
        <v>30724089294418.176</v>
      </c>
      <c r="X186">
        <f>IF(ISBLANK(Calculations!X186),"",Calculations!X186)</f>
        <v>31170948746855.641</v>
      </c>
      <c r="Y186">
        <f>IF(ISBLANK(Calculations!Y186),"",Calculations!Y186)</f>
        <v>31636851603095.293</v>
      </c>
      <c r="Z186">
        <f>IF(ISBLANK(Calculations!Z186),"",Calculations!Z186)</f>
        <v>32115105253292.824</v>
      </c>
      <c r="AA186">
        <f>IF(ISBLANK(Calculations!AA186),"",Calculations!AA186)</f>
        <v>32603341734933.844</v>
      </c>
      <c r="AB186">
        <f>IF(ISBLANK(Calculations!AB186),"",Calculations!AB186)</f>
        <v>33114609767770.141</v>
      </c>
      <c r="AC186">
        <f>IF(ISBLANK(Calculations!AC186),"",Calculations!AC186)</f>
        <v>33637381113243.359</v>
      </c>
      <c r="AD186">
        <f>IF(ISBLANK(Calculations!AD186),"",Calculations!AD186)</f>
        <v>34178772121858.113</v>
      </c>
      <c r="AE186">
        <f>IF(ISBLANK(Calculations!AE186),"",Calculations!AE186)</f>
        <v>34735928775636.371</v>
      </c>
      <c r="AF186">
        <f>IF(ISBLANK(Calculations!AF186),"",Calculations!AF186)</f>
        <v>35298980409780.008</v>
      </c>
      <c r="AG186">
        <f>IF(ISBLANK(Calculations!AG186),"",Calculations!AG186)</f>
        <v>35886795946642.75</v>
      </c>
      <c r="AH186">
        <f>IF(ISBLANK(Calculations!AH186),"",Calculations!AH186)</f>
        <v>36478462538332.008</v>
      </c>
      <c r="AI186">
        <f>IF(ISBLANK(Calculations!AI186),"",Calculations!AI186)</f>
        <v>37088462145068.953</v>
      </c>
      <c r="AJ186">
        <f>IF(ISBLANK(Calculations!AJ186),"",Calculations!AJ186)</f>
        <v>37715311674541.812</v>
      </c>
      <c r="AK186">
        <f>IF(ISBLANK(Calculations!AK186),"",Calculations!AK186)</f>
        <v>38361254459659.133</v>
      </c>
      <c r="AL186">
        <f>IF(ISBLANK(Calculations!AL186),"",Calculations!AL186)</f>
        <v>39020482760779.719</v>
      </c>
      <c r="AM186">
        <f>IF(ISBLANK(Calculations!AM186),"",Calculations!AM186)</f>
        <v>39700387113541.539</v>
      </c>
      <c r="AN186">
        <f>IF(ISBLANK(Calculations!AN186),"",Calculations!AN186)</f>
        <v>40391732464137.297</v>
      </c>
      <c r="AO186">
        <f>IF(ISBLANK(Calculations!AO186),"",Calculations!AO186)</f>
        <v>41090044609710.508</v>
      </c>
      <c r="AP186">
        <f>IF(ISBLANK(Calculations!AP186),"",Calculations!AP186)</f>
        <v>41814155083732.852</v>
      </c>
      <c r="AQ186">
        <f>IF(ISBLANK(Calculations!AQ186),"",Calculations!AQ186)</f>
        <v>42537318372749.219</v>
      </c>
      <c r="AR186">
        <f>IF(ISBLANK(Calculations!AR186),"",Calculations!AR186)</f>
        <v>43283376120394.305</v>
      </c>
      <c r="AS186">
        <f>IF(ISBLANK(Calculations!AS186),"",Calculations!AS186)</f>
        <v>44046458272223.672</v>
      </c>
      <c r="AT186">
        <f>IF(ISBLANK(Calculations!AT186),"",Calculations!AT186)</f>
        <v>44830814697803.164</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0.30819319913034821</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13085883235074.584</v>
      </c>
      <c r="P188">
        <f>IF(ISBLANK(Calculations!P188),"",Calculations!P188)</f>
        <v>13085883235074.584</v>
      </c>
      <c r="Q188">
        <f>IF(ISBLANK(Calculations!Q188),"",Calculations!Q188)</f>
        <v>13085883235074.584</v>
      </c>
      <c r="R188">
        <f>IF(ISBLANK(Calculations!R188),"",Calculations!R188)</f>
        <v>13040758462430.127</v>
      </c>
      <c r="S188">
        <f>IF(ISBLANK(Calculations!S188),"",Calculations!S188)</f>
        <v>13026299733195.301</v>
      </c>
      <c r="T188">
        <f>IF(ISBLANK(Calculations!T188),"",Calculations!T188)</f>
        <v>13007046496866.984</v>
      </c>
      <c r="U188">
        <f>IF(ISBLANK(Calculations!U188),"",Calculations!U188)</f>
        <v>12980686108847.195</v>
      </c>
      <c r="V188">
        <f>IF(ISBLANK(Calculations!V188),"",Calculations!V188)</f>
        <v>12953968483043.957</v>
      </c>
      <c r="W188">
        <f>IF(ISBLANK(Calculations!W188),"",Calculations!W188)</f>
        <v>12894121753324.238</v>
      </c>
      <c r="X188">
        <f>IF(ISBLANK(Calculations!X188),"",Calculations!X188)</f>
        <v>12843487998019.453</v>
      </c>
      <c r="Y188">
        <f>IF(ISBLANK(Calculations!Y188),"",Calculations!Y188)</f>
        <v>12806955734166.045</v>
      </c>
      <c r="Z188">
        <f>IF(ISBLANK(Calculations!Z188),"",Calculations!Z188)</f>
        <v>12790598004082.418</v>
      </c>
      <c r="AA188">
        <f>IF(ISBLANK(Calculations!AA188),"",Calculations!AA188)</f>
        <v>12780482534214.631</v>
      </c>
      <c r="AB188">
        <f>IF(ISBLANK(Calculations!AB188),"",Calculations!AB188)</f>
        <v>12777399008083.912</v>
      </c>
      <c r="AC188">
        <f>IF(ISBLANK(Calculations!AC188),"",Calculations!AC188)</f>
        <v>12782757574835.451</v>
      </c>
      <c r="AD188">
        <f>IF(ISBLANK(Calculations!AD188),"",Calculations!AD188)</f>
        <v>12781761069439.545</v>
      </c>
      <c r="AE188">
        <f>IF(ISBLANK(Calculations!AE188),"",Calculations!AE188)</f>
        <v>12759349099026.127</v>
      </c>
      <c r="AF188">
        <f>IF(ISBLANK(Calculations!AF188),"",Calculations!AF188)</f>
        <v>12740847942241.912</v>
      </c>
      <c r="AG188">
        <f>IF(ISBLANK(Calculations!AG188),"",Calculations!AG188)</f>
        <v>12727592540277.596</v>
      </c>
      <c r="AH188">
        <f>IF(ISBLANK(Calculations!AH188),"",Calculations!AH188)</f>
        <v>12723794538580.033</v>
      </c>
      <c r="AI188">
        <f>IF(ISBLANK(Calculations!AI188),"",Calculations!AI188)</f>
        <v>12720447784608.898</v>
      </c>
      <c r="AJ188">
        <f>IF(ISBLANK(Calculations!AJ188),"",Calculations!AJ188)</f>
        <v>12727630144254.797</v>
      </c>
      <c r="AK188">
        <f>IF(ISBLANK(Calculations!AK188),"",Calculations!AK188)</f>
        <v>12733609176630.184</v>
      </c>
      <c r="AL188">
        <f>IF(ISBLANK(Calculations!AL188),"",Calculations!AL188)</f>
        <v>12730939294248.729</v>
      </c>
      <c r="AM188">
        <f>IF(ISBLANK(Calculations!AM188),"",Calculations!AM188)</f>
        <v>12718661595691.707</v>
      </c>
      <c r="AN188">
        <f>IF(ISBLANK(Calculations!AN188),"",Calculations!AN188)</f>
        <v>12702661103391.531</v>
      </c>
      <c r="AO188">
        <f>IF(ISBLANK(Calculations!AO188),"",Calculations!AO188)</f>
        <v>12684573590356.561</v>
      </c>
      <c r="AP188">
        <f>IF(ISBLANK(Calculations!AP188),"",Calculations!AP188)</f>
        <v>12668140652318.529</v>
      </c>
      <c r="AQ188">
        <f>IF(ISBLANK(Calculations!AQ188),"",Calculations!AQ188)</f>
        <v>12655862953761.51</v>
      </c>
      <c r="AR188">
        <f>IF(ISBLANK(Calculations!AR188),"",Calculations!AR188)</f>
        <v>12639053975951.453</v>
      </c>
      <c r="AS188">
        <f>IF(ISBLANK(Calculations!AS188),"",Calculations!AS188)</f>
        <v>12627377941029.707</v>
      </c>
      <c r="AT188">
        <f>IF(ISBLANK(Calculations!AT188),"",Calculations!AT188)</f>
        <v>12614423370883.027</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0.72828222519110164</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3656705052684.5215</v>
      </c>
      <c r="P189">
        <f>IF(ISBLANK(Calculations!P189),"",Calculations!P189)</f>
        <v>3656705052684.5215</v>
      </c>
      <c r="Q189">
        <f>IF(ISBLANK(Calculations!Q189),"",Calculations!Q189)</f>
        <v>3656705052684.5215</v>
      </c>
      <c r="R189">
        <f>IF(ISBLANK(Calculations!R189),"",Calculations!R189)</f>
        <v>3660778023829.6289</v>
      </c>
      <c r="S189">
        <f>IF(ISBLANK(Calculations!S189),"",Calculations!S189)</f>
        <v>3659765056912.708</v>
      </c>
      <c r="T189">
        <f>IF(ISBLANK(Calculations!T189),"",Calculations!T189)</f>
        <v>3655544361425.5664</v>
      </c>
      <c r="U189">
        <f>IF(ISBLANK(Calculations!U189),"",Calculations!U189)</f>
        <v>3644042966223.0542</v>
      </c>
      <c r="V189">
        <f>IF(ISBLANK(Calculations!V189),"",Calculations!V189)</f>
        <v>3633153571866.2085</v>
      </c>
      <c r="W189">
        <f>IF(ISBLANK(Calculations!W189),"",Calculations!W189)</f>
        <v>3626421562564.1895</v>
      </c>
      <c r="X189">
        <f>IF(ISBLANK(Calculations!X189),"",Calculations!X189)</f>
        <v>3627265701661.6094</v>
      </c>
      <c r="Y189">
        <f>IF(ISBLANK(Calculations!Y189),"",Calculations!Y189)</f>
        <v>3627160184274.4443</v>
      </c>
      <c r="Z189">
        <f>IF(ISBLANK(Calculations!Z189),"",Calculations!Z189)</f>
        <v>3621103486250.3657</v>
      </c>
      <c r="AA189">
        <f>IF(ISBLANK(Calculations!AA189),"",Calculations!AA189)</f>
        <v>3612746509185.8008</v>
      </c>
      <c r="AB189">
        <f>IF(ISBLANK(Calculations!AB189),"",Calculations!AB189)</f>
        <v>3603355461726.8916</v>
      </c>
      <c r="AC189">
        <f>IF(ISBLANK(Calculations!AC189),"",Calculations!AC189)</f>
        <v>3603144426952.521</v>
      </c>
      <c r="AD189">
        <f>IF(ISBLANK(Calculations!AD189),"",Calculations!AD189)</f>
        <v>3602848978268.4312</v>
      </c>
      <c r="AE189">
        <f>IF(ISBLANK(Calculations!AE189),"",Calculations!AE189)</f>
        <v>3603946359095.0923</v>
      </c>
      <c r="AF189">
        <f>IF(ISBLANK(Calculations!AF189),"",Calculations!AF189)</f>
        <v>3598459454961.7891</v>
      </c>
      <c r="AG189">
        <f>IF(ISBLANK(Calculations!AG189),"",Calculations!AG189)</f>
        <v>3598142902800.2539</v>
      </c>
      <c r="AH189">
        <f>IF(ISBLANK(Calculations!AH189),"",Calculations!AH189)</f>
        <v>3600569802705.3496</v>
      </c>
      <c r="AI189">
        <f>IF(ISBLANK(Calculations!AI189),"",Calculations!AI189)</f>
        <v>3601308424415.6055</v>
      </c>
      <c r="AJ189">
        <f>IF(ISBLANK(Calculations!AJ189),"",Calculations!AJ189)</f>
        <v>3602300287855.1016</v>
      </c>
      <c r="AK189">
        <f>IF(ISBLANK(Calculations!AK189),"",Calculations!AK189)</f>
        <v>3606035603361.2285</v>
      </c>
      <c r="AL189">
        <f>IF(ISBLANK(Calculations!AL189),"",Calculations!AL189)</f>
        <v>3613084164824.7817</v>
      </c>
      <c r="AM189">
        <f>IF(ISBLANK(Calculations!AM189),"",Calculations!AM189)</f>
        <v>3620997968863.2007</v>
      </c>
      <c r="AN189">
        <f>IF(ISBLANK(Calculations!AN189),"",Calculations!AN189)</f>
        <v>3628341979010.8442</v>
      </c>
      <c r="AO189">
        <f>IF(ISBLANK(Calculations!AO189),"",Calculations!AO189)</f>
        <v>3634018814441.0728</v>
      </c>
      <c r="AP189">
        <f>IF(ISBLANK(Calculations!AP189),"",Calculations!AP189)</f>
        <v>3637226543011.3149</v>
      </c>
      <c r="AQ189">
        <f>IF(ISBLANK(Calculations!AQ189),"",Calculations!AQ189)</f>
        <v>3638028475153.8652</v>
      </c>
      <c r="AR189">
        <f>IF(ISBLANK(Calculations!AR189),"",Calculations!AR189)</f>
        <v>3640455375058.9819</v>
      </c>
      <c r="AS189">
        <f>IF(ISBLANK(Calculations!AS189),"",Calculations!AS189)</f>
        <v>3643473172332.2988</v>
      </c>
      <c r="AT189">
        <f>IF(ISBLANK(Calculations!AT189),"",Calculations!AT189)</f>
        <v>3644612760113.8296</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46980999999999.992</v>
      </c>
      <c r="P199">
        <f>IF(ISBLANK(Calculations!P199),"",Calculations!P199)</f>
        <v>46980999999999.992</v>
      </c>
      <c r="Q199">
        <f>IF(ISBLANK(Calculations!Q199),"",Calculations!Q199)</f>
        <v>46980999999999.992</v>
      </c>
      <c r="R199">
        <f>IF(ISBLANK(Calculations!R199),"",Calculations!R199)</f>
        <v>46928903776707.57</v>
      </c>
      <c r="S199">
        <f>IF(ISBLANK(Calculations!S199),"",Calculations!S199)</f>
        <v>46894048083081.625</v>
      </c>
      <c r="T199">
        <f>IF(ISBLANK(Calculations!T199),"",Calculations!T199)</f>
        <v>46899267720819.68</v>
      </c>
      <c r="U199">
        <f>IF(ISBLANK(Calculations!U199),"",Calculations!U199)</f>
        <v>46944950459961.555</v>
      </c>
      <c r="V199">
        <f>IF(ISBLANK(Calculations!V199),"",Calculations!V199)</f>
        <v>47018153294144.406</v>
      </c>
      <c r="W199">
        <f>IF(ISBLANK(Calculations!W199),"",Calculations!W199)</f>
        <v>47128098458860.133</v>
      </c>
      <c r="X199">
        <f>IF(ISBLANK(Calculations!X199),"",Calculations!X199)</f>
        <v>47291063163950.891</v>
      </c>
      <c r="Y199">
        <f>IF(ISBLANK(Calculations!Y199),"",Calculations!Y199)</f>
        <v>47466521513575.242</v>
      </c>
      <c r="Z199">
        <f>IF(ISBLANK(Calculations!Z199),"",Calculations!Z199)</f>
        <v>47661703797354.445</v>
      </c>
      <c r="AA199">
        <f>IF(ISBLANK(Calculations!AA199),"",Calculations!AA199)</f>
        <v>47881001277628.219</v>
      </c>
      <c r="AB199">
        <f>IF(ISBLANK(Calculations!AB199),"",Calculations!AB199)</f>
        <v>48115721782742.172</v>
      </c>
      <c r="AC199">
        <f>IF(ISBLANK(Calculations!AC199),"",Calculations!AC199)</f>
        <v>48387165247562.883</v>
      </c>
      <c r="AD199">
        <f>IF(ISBLANK(Calculations!AD199),"",Calculations!AD199)</f>
        <v>48704091838721.75</v>
      </c>
      <c r="AE199">
        <f>IF(ISBLANK(Calculations!AE199),"",Calculations!AE199)</f>
        <v>49055537336055.125</v>
      </c>
      <c r="AF199">
        <f>IF(ISBLANK(Calculations!AF199),"",Calculations!AF199)</f>
        <v>49414109448873.562</v>
      </c>
      <c r="AG199">
        <f>IF(ISBLANK(Calculations!AG199),"",Calculations!AG199)</f>
        <v>49770334839773.578</v>
      </c>
      <c r="AH199">
        <f>IF(ISBLANK(Calculations!AH199),"",Calculations!AH199)</f>
        <v>50137278936082.094</v>
      </c>
      <c r="AI199">
        <f>IF(ISBLANK(Calculations!AI199),"",Calculations!AI199)</f>
        <v>50497406523747.68</v>
      </c>
      <c r="AJ199">
        <f>IF(ISBLANK(Calculations!AJ199),"",Calculations!AJ199)</f>
        <v>50842603283041.781</v>
      </c>
      <c r="AK199">
        <f>IF(ISBLANK(Calculations!AK199),"",Calculations!AK199)</f>
        <v>51037109916775.062</v>
      </c>
      <c r="AL199">
        <f>IF(ISBLANK(Calculations!AL199),"",Calculations!AL199)</f>
        <v>51235181660642.758</v>
      </c>
      <c r="AM199">
        <f>IF(ISBLANK(Calculations!AM199),"",Calculations!AM199)</f>
        <v>51441118240936.742</v>
      </c>
      <c r="AN199">
        <f>IF(ISBLANK(Calculations!AN199),"",Calculations!AN199)</f>
        <v>51648737439788.586</v>
      </c>
      <c r="AO199">
        <f>IF(ISBLANK(Calculations!AO199),"",Calculations!AO199)</f>
        <v>51855224312530.289</v>
      </c>
      <c r="AP199">
        <f>IF(ISBLANK(Calculations!AP199),"",Calculations!AP199)</f>
        <v>52041095924780.578</v>
      </c>
      <c r="AQ199">
        <f>IF(ISBLANK(Calculations!AQ199),"",Calculations!AQ199)</f>
        <v>52204165008449.586</v>
      </c>
      <c r="AR199">
        <f>IF(ISBLANK(Calculations!AR199),"",Calculations!AR199)</f>
        <v>52362234874878.414</v>
      </c>
      <c r="AS199">
        <f>IF(ISBLANK(Calculations!AS199),"",Calculations!AS199)</f>
        <v>52528204624628.852</v>
      </c>
      <c r="AT199">
        <f>IF(ISBLANK(Calculations!AT199),"",Calculations!AT199)</f>
        <v>52705319367395.039</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52395999999999.992</v>
      </c>
      <c r="P202">
        <f>IF(ISBLANK(Calculations!P202),"",Calculations!P202)</f>
        <v>52395999999999.992</v>
      </c>
      <c r="Q202">
        <f>IF(ISBLANK(Calculations!Q202),"",Calculations!Q202)</f>
        <v>52395999999999.992</v>
      </c>
      <c r="R202">
        <f>IF(ISBLANK(Calculations!R202),"",Calculations!R202)</f>
        <v>52636855636736.453</v>
      </c>
      <c r="S202">
        <f>IF(ISBLANK(Calculations!S202),"",Calculations!S202)</f>
        <v>52855408924580.75</v>
      </c>
      <c r="T202">
        <f>IF(ISBLANK(Calculations!T202),"",Calculations!T202)</f>
        <v>53095065151124.062</v>
      </c>
      <c r="U202">
        <f>IF(ISBLANK(Calculations!U202),"",Calculations!U202)</f>
        <v>53334890653343.875</v>
      </c>
      <c r="V202">
        <f>IF(ISBLANK(Calculations!V202),"",Calculations!V202)</f>
        <v>53586805892622.188</v>
      </c>
      <c r="W202">
        <f>IF(ISBLANK(Calculations!W202),"",Calculations!W202)</f>
        <v>53842538132065.781</v>
      </c>
      <c r="X202">
        <f>IF(ISBLANK(Calculations!X202),"",Calculations!X202)</f>
        <v>54104873237652.906</v>
      </c>
      <c r="Y202">
        <f>IF(ISBLANK(Calculations!Y202),"",Calculations!Y202)</f>
        <v>54393619480703.391</v>
      </c>
      <c r="Z202">
        <f>IF(ISBLANK(Calculations!Z202),"",Calculations!Z202)</f>
        <v>54699987285712.344</v>
      </c>
      <c r="AA202">
        <f>IF(ISBLANK(Calculations!AA202),"",Calculations!AA202)</f>
        <v>55041221095296.828</v>
      </c>
      <c r="AB202">
        <f>IF(ISBLANK(Calculations!AB202),"",Calculations!AB202)</f>
        <v>55427786445521.086</v>
      </c>
      <c r="AC202">
        <f>IF(ISBLANK(Calculations!AC202),"",Calculations!AC202)</f>
        <v>55845137722129.977</v>
      </c>
      <c r="AD202">
        <f>IF(ISBLANK(Calculations!AD202),"",Calculations!AD202)</f>
        <v>56295745079156.281</v>
      </c>
      <c r="AE202">
        <f>IF(ISBLANK(Calculations!AE202),"",Calculations!AE202)</f>
        <v>56774349931832.281</v>
      </c>
      <c r="AF202">
        <f>IF(ISBLANK(Calculations!AF202),"",Calculations!AF202)</f>
        <v>57272232419997.164</v>
      </c>
      <c r="AG202">
        <f>IF(ISBLANK(Calculations!AG202),"",Calculations!AG202)</f>
        <v>57807526161925.227</v>
      </c>
      <c r="AH202">
        <f>IF(ISBLANK(Calculations!AH202),"",Calculations!AH202)</f>
        <v>58360444608316.367</v>
      </c>
      <c r="AI202">
        <f>IF(ISBLANK(Calculations!AI202),"",Calculations!AI202)</f>
        <v>58946158490169.883</v>
      </c>
      <c r="AJ202">
        <f>IF(ISBLANK(Calculations!AJ202),"",Calculations!AJ202)</f>
        <v>59560104498159.93</v>
      </c>
      <c r="AK202">
        <f>IF(ISBLANK(Calculations!AK202),"",Calculations!AK202)</f>
        <v>60209956896296.023</v>
      </c>
      <c r="AL202">
        <f>IF(ISBLANK(Calculations!AL202),"",Calculations!AL202)</f>
        <v>60884384441534.227</v>
      </c>
      <c r="AM202">
        <f>IF(ISBLANK(Calculations!AM202),"",Calculations!AM202)</f>
        <v>61597177614088.391</v>
      </c>
      <c r="AN202">
        <f>IF(ISBLANK(Calculations!AN202),"",Calculations!AN202)</f>
        <v>62334385992884.164</v>
      </c>
      <c r="AO202">
        <f>IF(ISBLANK(Calculations!AO202),"",Calculations!AO202)</f>
        <v>63098207576680.516</v>
      </c>
      <c r="AP202">
        <f>IF(ISBLANK(Calculations!AP202),"",Calculations!AP202)</f>
        <v>63897577968393.875</v>
      </c>
      <c r="AQ202">
        <f>IF(ISBLANK(Calculations!AQ202),"",Calculations!AQ202)</f>
        <v>64706941150037.875</v>
      </c>
      <c r="AR202">
        <f>IF(ISBLANK(Calculations!AR202),"",Calculations!AR202)</f>
        <v>65551883841794.305</v>
      </c>
      <c r="AS202">
        <f>IF(ISBLANK(Calculations!AS202),"",Calculations!AS202)</f>
        <v>66426711968285.969</v>
      </c>
      <c r="AT202">
        <f>IF(ISBLANK(Calculations!AT202),"",Calculations!AT202)</f>
        <v>67332052025457.211</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4379957055831.5923</v>
      </c>
      <c r="C2" s="7">
        <f>'IRA Calculations'!Q4</f>
        <v>4379948689263.0532</v>
      </c>
      <c r="D2" s="7">
        <f>'IRA Calculations'!R4</f>
        <v>4415557251787.877</v>
      </c>
      <c r="E2" s="7">
        <f>'IRA Calculations'!S4</f>
        <v>4453348643927.1172</v>
      </c>
      <c r="F2" s="7">
        <f>'IRA Calculations'!T4</f>
        <v>4491439149182.3525</v>
      </c>
      <c r="G2" s="7">
        <f>'IRA Calculations'!U4</f>
        <v>4527682994832.4561</v>
      </c>
      <c r="H2" s="7">
        <f>'IRA Calculations'!V4</f>
        <v>4563850356542.4756</v>
      </c>
      <c r="I2" s="7">
        <f>'IRA Calculations'!W4</f>
        <v>4600870108469.5781</v>
      </c>
      <c r="J2" s="7">
        <f>'IRA Calculations'!X4</f>
        <v>4636531542414.2383</v>
      </c>
      <c r="K2" s="7">
        <f>'IRA Calculations'!Y4</f>
        <v>4671347774396.2607</v>
      </c>
      <c r="L2" s="7">
        <f>'IRA Calculations'!Z4</f>
        <v>4706757116064.9268</v>
      </c>
      <c r="M2" s="7">
        <f>'IRA Calculations'!AA4</f>
        <v>4742699746483.4912</v>
      </c>
      <c r="N2" s="7">
        <f>'IRA Calculations'!AB4</f>
        <v>4778465564618.1201</v>
      </c>
      <c r="O2" s="7">
        <f>'IRA Calculations'!AC4</f>
        <v>4810232773275.6455</v>
      </c>
      <c r="P2" s="7">
        <f>'IRA Calculations'!AD4</f>
        <v>4842511709379.1826</v>
      </c>
      <c r="Q2" s="7">
        <f>'IRA Calculations'!AE4</f>
        <v>4876026216847.1904</v>
      </c>
      <c r="R2" s="7">
        <f>'IRA Calculations'!AF4</f>
        <v>4910726460672.1387</v>
      </c>
      <c r="S2" s="7">
        <f>'IRA Calculations'!AG4</f>
        <v>4946445781422.2822</v>
      </c>
      <c r="T2" s="7">
        <f>'IRA Calculations'!AH4</f>
        <v>4982629850526.5586</v>
      </c>
      <c r="U2" s="7">
        <f>'IRA Calculations'!AI4</f>
        <v>5020657773593.0078</v>
      </c>
      <c r="V2" s="7">
        <f>'IRA Calculations'!AJ4</f>
        <v>5057701764686.7871</v>
      </c>
      <c r="W2" s="7">
        <f>'IRA Calculations'!AK4</f>
        <v>5064918042036.2432</v>
      </c>
      <c r="X2" s="7">
        <f>'IRA Calculations'!AL4</f>
        <v>5072582370498.8496</v>
      </c>
      <c r="Y2" s="7">
        <f>'IRA Calculations'!AM4</f>
        <v>5079907129535.9502</v>
      </c>
      <c r="Z2" s="7">
        <f>'IRA Calculations'!AN4</f>
        <v>5087741161713.5596</v>
      </c>
      <c r="AA2" s="7">
        <f>'IRA Calculations'!AO4</f>
        <v>5095124533725.4004</v>
      </c>
      <c r="AB2" s="7">
        <f>'IRA Calculations'!AP4</f>
        <v>5102443928342.4492</v>
      </c>
      <c r="AC2" s="7">
        <f>'IRA Calculations'!AQ4</f>
        <v>5109734914083.2949</v>
      </c>
      <c r="AD2" s="7">
        <f>'IRA Calculations'!AR4</f>
        <v>5117468111117.5088</v>
      </c>
      <c r="AE2" s="7">
        <f>'IRA Calculations'!AS4</f>
        <v>5124766118965.6299</v>
      </c>
      <c r="AF2" s="7">
        <f>'IRA Calculations'!AT4</f>
        <v>5132128567427.2588</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29765475064808.77</v>
      </c>
      <c r="C4" s="7">
        <f>'IRA Calculations'!Q6</f>
        <v>29765475064808.77</v>
      </c>
      <c r="D4" s="7">
        <f>'IRA Calculations'!R6</f>
        <v>29885556182452.023</v>
      </c>
      <c r="E4" s="7">
        <f>'IRA Calculations'!S6</f>
        <v>29061913505194.73</v>
      </c>
      <c r="F4" s="7">
        <f>'IRA Calculations'!T6</f>
        <v>28231084909354.637</v>
      </c>
      <c r="G4" s="7">
        <f>'IRA Calculations'!U6</f>
        <v>27369501456399.594</v>
      </c>
      <c r="H4" s="7">
        <f>'IRA Calculations'!V6</f>
        <v>26503137355049.973</v>
      </c>
      <c r="I4" s="7">
        <f>'IRA Calculations'!W6</f>
        <v>25642511558533.129</v>
      </c>
      <c r="J4" s="7">
        <f>'IRA Calculations'!X6</f>
        <v>24771106033089.578</v>
      </c>
      <c r="K4" s="7">
        <f>'IRA Calculations'!Y6</f>
        <v>23891650348220.148</v>
      </c>
      <c r="L4" s="7">
        <f>'IRA Calculations'!Z6</f>
        <v>23012690075757.18</v>
      </c>
      <c r="M4" s="7">
        <f>'IRA Calculations'!AA6</f>
        <v>22144573199527.352</v>
      </c>
      <c r="N4" s="7">
        <f>'IRA Calculations'!AB6</f>
        <v>21284185759646.68</v>
      </c>
      <c r="O4" s="7">
        <f>'IRA Calculations'!AC6</f>
        <v>21339079923926.008</v>
      </c>
      <c r="P4" s="7">
        <f>'IRA Calculations'!AD6</f>
        <v>21412027379949.062</v>
      </c>
      <c r="Q4" s="7">
        <f>'IRA Calculations'!AE6</f>
        <v>21506155830767.156</v>
      </c>
      <c r="R4" s="7">
        <f>'IRA Calculations'!AF6</f>
        <v>21612652916557.641</v>
      </c>
      <c r="S4" s="7">
        <f>'IRA Calculations'!AG6</f>
        <v>21749548430960.516</v>
      </c>
      <c r="T4" s="7">
        <f>'IRA Calculations'!AH6</f>
        <v>21903902830983.055</v>
      </c>
      <c r="U4" s="7">
        <f>'IRA Calculations'!AI6</f>
        <v>22088760158986.258</v>
      </c>
      <c r="V4" s="7">
        <f>'IRA Calculations'!AJ6</f>
        <v>22283806038105.086</v>
      </c>
      <c r="W4" s="7">
        <f>'IRA Calculations'!AK6</f>
        <v>22207768908186.547</v>
      </c>
      <c r="X4" s="7">
        <f>'IRA Calculations'!AL6</f>
        <v>22152628082471.461</v>
      </c>
      <c r="Y4" s="7">
        <f>'IRA Calculations'!AM6</f>
        <v>22106567886889.562</v>
      </c>
      <c r="Z4" s="7">
        <f>'IRA Calculations'!AN6</f>
        <v>22076943023747.344</v>
      </c>
      <c r="AA4" s="7">
        <f>'IRA Calculations'!AO6</f>
        <v>22051691024584.633</v>
      </c>
      <c r="AB4" s="7">
        <f>'IRA Calculations'!AP6</f>
        <v>22033088655743.109</v>
      </c>
      <c r="AC4" s="7">
        <f>'IRA Calculations'!AQ6</f>
        <v>22018596465523.141</v>
      </c>
      <c r="AD4" s="7">
        <f>'IRA Calculations'!AR6</f>
        <v>22010936485185.773</v>
      </c>
      <c r="AE4" s="7">
        <f>'IRA Calculations'!AS6</f>
        <v>21998953705982</v>
      </c>
      <c r="AF4" s="7">
        <f>'IRA Calculations'!AT6</f>
        <v>21986279629387.719</v>
      </c>
    </row>
    <row r="5" spans="1:34" x14ac:dyDescent="0.2">
      <c r="A5" s="1" t="s">
        <v>79</v>
      </c>
      <c r="B5" s="7">
        <f>'IRA Calculations'!P7</f>
        <v>12963170323.05373</v>
      </c>
      <c r="C5" s="7">
        <f>'IRA Calculations'!Q7</f>
        <v>12963170323.05373</v>
      </c>
      <c r="D5" s="7">
        <f>'IRA Calculations'!R7</f>
        <v>13033020428.549459</v>
      </c>
      <c r="E5" s="7">
        <f>'IRA Calculations'!S7</f>
        <v>13087864394.360331</v>
      </c>
      <c r="F5" s="7">
        <f>'IRA Calculations'!T7</f>
        <v>13134758877.898712</v>
      </c>
      <c r="G5" s="7">
        <f>'IRA Calculations'!U7</f>
        <v>13159613847.213047</v>
      </c>
      <c r="H5" s="7">
        <f>'IRA Calculations'!V7</f>
        <v>13165095387.20084</v>
      </c>
      <c r="I5" s="7">
        <f>'IRA Calculations'!W7</f>
        <v>13148781897.553267</v>
      </c>
      <c r="J5" s="7">
        <f>'IRA Calculations'!X7</f>
        <v>13095662632.85774</v>
      </c>
      <c r="K5" s="7">
        <f>'IRA Calculations'!Y7</f>
        <v>13002004367.847084</v>
      </c>
      <c r="L5" s="7">
        <f>'IRA Calculations'!Z7</f>
        <v>12869897844.001629</v>
      </c>
      <c r="M5" s="7">
        <f>'IRA Calculations'!AA7</f>
        <v>12703866712.019211</v>
      </c>
      <c r="N5" s="7">
        <f>'IRA Calculations'!AB7</f>
        <v>12508653027.303526</v>
      </c>
      <c r="O5" s="7">
        <f>'IRA Calculations'!AC7</f>
        <v>12288668732.846691</v>
      </c>
      <c r="P5" s="7">
        <f>'IRA Calculations'!AD7</f>
        <v>12052364840.786562</v>
      </c>
      <c r="Q5" s="7">
        <f>'IRA Calculations'!AE7</f>
        <v>11807536908.523918</v>
      </c>
      <c r="R5" s="7">
        <f>'IRA Calculations'!AF7</f>
        <v>11559678020.317532</v>
      </c>
      <c r="S5" s="7">
        <f>'IRA Calculations'!AG7</f>
        <v>11313971487.651718</v>
      </c>
      <c r="T5" s="7">
        <f>'IRA Calculations'!AH7</f>
        <v>11067126781.596872</v>
      </c>
      <c r="U5" s="7">
        <f>'IRA Calculations'!AI7</f>
        <v>10821945843.520391</v>
      </c>
      <c r="V5" s="7">
        <f>'IRA Calculations'!AJ7</f>
        <v>10567771517.841284</v>
      </c>
      <c r="W5" s="7">
        <f>'IRA Calculations'!AK7</f>
        <v>10235280618.88739</v>
      </c>
      <c r="X5" s="7">
        <f>'IRA Calculations'!AL7</f>
        <v>9902172229.7039852</v>
      </c>
      <c r="Y5" s="7">
        <f>'IRA Calculations'!AM7</f>
        <v>9565174270.7323284</v>
      </c>
      <c r="Z5" s="7">
        <f>'IRA Calculations'!AN7</f>
        <v>9229881836.5331535</v>
      </c>
      <c r="AA5" s="7">
        <f>'IRA Calculations'!AO7</f>
        <v>8898156533.4323177</v>
      </c>
      <c r="AB5" s="7">
        <f>'IRA Calculations'!AP7</f>
        <v>8576379371.1500139</v>
      </c>
      <c r="AC5" s="7">
        <f>'IRA Calculations'!AQ7</f>
        <v>8268394431.949564</v>
      </c>
      <c r="AD5" s="7">
        <f>'IRA Calculations'!AR7</f>
        <v>7978287910.363698</v>
      </c>
      <c r="AE5" s="7">
        <f>'IRA Calculations'!AS7</f>
        <v>7705602272.6658802</v>
      </c>
      <c r="AF5" s="7">
        <f>'IRA Calculations'!AT7</f>
        <v>7453768497.6077042</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1965087873568.6958</v>
      </c>
      <c r="C7" s="7">
        <f>'IRA Calculations'!Q9</f>
        <v>1965087873568.6958</v>
      </c>
      <c r="D7" s="7">
        <f>'IRA Calculations'!R9</f>
        <v>1971808213291.7012</v>
      </c>
      <c r="E7" s="7">
        <f>'IRA Calculations'!S9</f>
        <v>1976892994483.655</v>
      </c>
      <c r="F7" s="7">
        <f>'IRA Calculations'!T9</f>
        <v>1981561678675.936</v>
      </c>
      <c r="G7" s="7">
        <f>'IRA Calculations'!U9</f>
        <v>1985039598697.6387</v>
      </c>
      <c r="H7" s="7">
        <f>'IRA Calculations'!V9</f>
        <v>1988491065653.3167</v>
      </c>
      <c r="I7" s="7">
        <f>'IRA Calculations'!W9</f>
        <v>1992404598080.3989</v>
      </c>
      <c r="J7" s="7">
        <f>'IRA Calculations'!X9</f>
        <v>1996136476149.9956</v>
      </c>
      <c r="K7" s="7">
        <f>'IRA Calculations'!Y9</f>
        <v>1999405792741.5955</v>
      </c>
      <c r="L7" s="7">
        <f>'IRA Calculations'!Z9</f>
        <v>2002448629729.3647</v>
      </c>
      <c r="M7" s="7">
        <f>'IRA Calculations'!AA9</f>
        <v>2006390444607.946</v>
      </c>
      <c r="N7" s="7">
        <f>'IRA Calculations'!AB9</f>
        <v>2010720768065.7483</v>
      </c>
      <c r="O7" s="7">
        <f>'IRA Calculations'!AC9</f>
        <v>2015034003793.4998</v>
      </c>
      <c r="P7" s="7">
        <f>'IRA Calculations'!AD9</f>
        <v>2020608759120.1201</v>
      </c>
      <c r="Q7" s="7">
        <f>'IRA Calculations'!AE9</f>
        <v>2027586052832.6174</v>
      </c>
      <c r="R7" s="7">
        <f>'IRA Calculations'!AF9</f>
        <v>2035539015684.7871</v>
      </c>
      <c r="S7" s="7">
        <f>'IRA Calculations'!AG9</f>
        <v>2045696357550.6355</v>
      </c>
      <c r="T7" s="7">
        <f>'IRA Calculations'!AH9</f>
        <v>2056866866510.7056</v>
      </c>
      <c r="U7" s="7">
        <f>'IRA Calculations'!AI9</f>
        <v>2069219864975.2422</v>
      </c>
      <c r="V7" s="7">
        <f>'IRA Calculations'!AJ9</f>
        <v>2081462820810.7822</v>
      </c>
      <c r="W7" s="7">
        <f>'IRA Calculations'!AK9</f>
        <v>2080425801507.1531</v>
      </c>
      <c r="X7" s="7">
        <f>'IRA Calculations'!AL9</f>
        <v>2079310114387.3311</v>
      </c>
      <c r="Y7" s="7">
        <f>'IRA Calculations'!AM9</f>
        <v>2077292791745.7952</v>
      </c>
      <c r="Z7" s="7">
        <f>'IRA Calculations'!AN9</f>
        <v>2075086764116.6609</v>
      </c>
      <c r="AA7" s="7">
        <f>'IRA Calculations'!AO9</f>
        <v>2072329102457.7388</v>
      </c>
      <c r="AB7" s="7">
        <f>'IRA Calculations'!AP9</f>
        <v>2069637040576.5183</v>
      </c>
      <c r="AC7" s="7">
        <f>'IRA Calculations'!AQ9</f>
        <v>2067184952880.0635</v>
      </c>
      <c r="AD7" s="7">
        <f>'IRA Calculations'!AR9</f>
        <v>2065361566243.3945</v>
      </c>
      <c r="AE7" s="7">
        <f>'IRA Calculations'!AS9</f>
        <v>2063513924832.9761</v>
      </c>
      <c r="AF7" s="7">
        <f>'IRA Calculations'!AT9</f>
        <v>2061968685774.7056</v>
      </c>
    </row>
    <row r="8" spans="1:34" x14ac:dyDescent="0.2">
      <c r="A8" s="1" t="s">
        <v>344</v>
      </c>
      <c r="B8" s="7">
        <f>'IRA Calculations'!P10</f>
        <v>7952894263.8909693</v>
      </c>
      <c r="C8" s="7">
        <f>'IRA Calculations'!Q10</f>
        <v>7952894263.8909693</v>
      </c>
      <c r="D8" s="7">
        <f>'IRA Calculations'!R10</f>
        <v>7966523767.9974375</v>
      </c>
      <c r="E8" s="7">
        <f>'IRA Calculations'!S10</f>
        <v>7981606318.2078629</v>
      </c>
      <c r="F8" s="7">
        <f>'IRA Calculations'!T10</f>
        <v>8000406961.3942595</v>
      </c>
      <c r="G8" s="7">
        <f>'IRA Calculations'!U10</f>
        <v>8019129830.1037121</v>
      </c>
      <c r="H8" s="7">
        <f>'IRA Calculations'!V10</f>
        <v>8036641734.5230446</v>
      </c>
      <c r="I8" s="7">
        <f>'IRA Calculations'!W10</f>
        <v>8054519236.2112217</v>
      </c>
      <c r="J8" s="7">
        <f>'IRA Calculations'!X10</f>
        <v>8071599430.9825678</v>
      </c>
      <c r="K8" s="7">
        <f>'IRA Calculations'!Y10</f>
        <v>8087031352.2532787</v>
      </c>
      <c r="L8" s="7">
        <f>'IRA Calculations'!Z10</f>
        <v>8101537225.4673681</v>
      </c>
      <c r="M8" s="7">
        <f>'IRA Calculations'!AA10</f>
        <v>8117642190.7229176</v>
      </c>
      <c r="N8" s="7">
        <f>'IRA Calculations'!AB10</f>
        <v>8133189899.8664436</v>
      </c>
      <c r="O8" s="7">
        <f>'IRA Calculations'!AC10</f>
        <v>8146721987.7680836</v>
      </c>
      <c r="P8" s="7">
        <f>'IRA Calculations'!AD10</f>
        <v>8162342602.9554577</v>
      </c>
      <c r="Q8" s="7">
        <f>'IRA Calculations'!AE10</f>
        <v>8178987006.6044607</v>
      </c>
      <c r="R8" s="7">
        <f>'IRA Calculations'!AF10</f>
        <v>8195944925.0550537</v>
      </c>
      <c r="S8" s="7">
        <f>'IRA Calculations'!AG10</f>
        <v>8215004007.2281704</v>
      </c>
      <c r="T8" s="7">
        <f>'IRA Calculations'!AH10</f>
        <v>8233915633.3061409</v>
      </c>
      <c r="U8" s="7">
        <f>'IRA Calculations'!AI10</f>
        <v>8255054485.186965</v>
      </c>
      <c r="V8" s="7">
        <f>'IRA Calculations'!AJ10</f>
        <v>8275904290.4649525</v>
      </c>
      <c r="W8" s="7">
        <f>'IRA Calculations'!AK10</f>
        <v>8288618632.2808447</v>
      </c>
      <c r="X8" s="7">
        <f>'IRA Calculations'!AL10</f>
        <v>8302034890.0280809</v>
      </c>
      <c r="Y8" s="7">
        <f>'IRA Calculations'!AM10</f>
        <v>8313639248.8164177</v>
      </c>
      <c r="Z8" s="7">
        <f>'IRA Calculations'!AN10</f>
        <v>8326077807.3411808</v>
      </c>
      <c r="AA8" s="7">
        <f>'IRA Calculations'!AO10</f>
        <v>8336883601.8479319</v>
      </c>
      <c r="AB8" s="7">
        <f>'IRA Calculations'!AP10</f>
        <v>8347436927.9058113</v>
      </c>
      <c r="AC8" s="7">
        <f>'IRA Calculations'!AQ10</f>
        <v>8357791404.0454798</v>
      </c>
      <c r="AD8" s="7">
        <f>'IRA Calculations'!AR10</f>
        <v>8369312228.9369202</v>
      </c>
      <c r="AE8" s="7">
        <f>'IRA Calculations'!AS10</f>
        <v>8379492761.2469225</v>
      </c>
      <c r="AF8" s="7">
        <f>'IRA Calculations'!AT10</f>
        <v>8389675940.4142513</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4645494245883.7979</v>
      </c>
      <c r="C10" s="7">
        <f>'IRA Calculations'!Q12</f>
        <v>4645494245883.7979</v>
      </c>
      <c r="D10" s="7">
        <f>'IRA Calculations'!R12</f>
        <v>4669371203033.4531</v>
      </c>
      <c r="E10" s="7">
        <f>'IRA Calculations'!S12</f>
        <v>4690328074353.8516</v>
      </c>
      <c r="F10" s="7">
        <f>'IRA Calculations'!T12</f>
        <v>4712225760192.3799</v>
      </c>
      <c r="G10" s="7">
        <f>'IRA Calculations'!U12</f>
        <v>4732808762224.3838</v>
      </c>
      <c r="H10" s="7">
        <f>'IRA Calculations'!V12</f>
        <v>4755914981232.1191</v>
      </c>
      <c r="I10" s="7">
        <f>'IRA Calculations'!W12</f>
        <v>4783148922698.1865</v>
      </c>
      <c r="J10" s="7">
        <f>'IRA Calculations'!X12</f>
        <v>4812636868254.5186</v>
      </c>
      <c r="K10" s="7">
        <f>'IRA Calculations'!Y12</f>
        <v>4843984693359.4082</v>
      </c>
      <c r="L10" s="7">
        <f>'IRA Calculations'!Z12</f>
        <v>4877170854039.457</v>
      </c>
      <c r="M10" s="7">
        <f>'IRA Calculations'!AA12</f>
        <v>4913464097593.0596</v>
      </c>
      <c r="N10" s="7">
        <f>'IRA Calculations'!AB12</f>
        <v>4949791272156.0752</v>
      </c>
      <c r="O10" s="7">
        <f>'IRA Calculations'!AC12</f>
        <v>4984183363725.3447</v>
      </c>
      <c r="P10" s="7">
        <f>'IRA Calculations'!AD12</f>
        <v>5018191191104.9453</v>
      </c>
      <c r="Q10" s="7">
        <f>'IRA Calculations'!AE12</f>
        <v>5050975642576.7012</v>
      </c>
      <c r="R10" s="7">
        <f>'IRA Calculations'!AF12</f>
        <v>5079599969912.0742</v>
      </c>
      <c r="S10" s="7">
        <f>'IRA Calculations'!AG12</f>
        <v>5108735650427.2305</v>
      </c>
      <c r="T10" s="7">
        <f>'IRA Calculations'!AH12</f>
        <v>5136342108551.6201</v>
      </c>
      <c r="U10" s="7">
        <f>'IRA Calculations'!AI12</f>
        <v>5165266800851.083</v>
      </c>
      <c r="V10" s="7">
        <f>'IRA Calculations'!AJ12</f>
        <v>5194040341264.9131</v>
      </c>
      <c r="W10" s="7">
        <f>'IRA Calculations'!AK12</f>
        <v>5182780351603.2754</v>
      </c>
      <c r="X10" s="7">
        <f>'IRA Calculations'!AL12</f>
        <v>5173976119057.6123</v>
      </c>
      <c r="Y10" s="7">
        <f>'IRA Calculations'!AM12</f>
        <v>5166091658183.3555</v>
      </c>
      <c r="Z10" s="7">
        <f>'IRA Calculations'!AN12</f>
        <v>5160658808395.0996</v>
      </c>
      <c r="AA10" s="7">
        <f>'IRA Calculations'!AO12</f>
        <v>5155859533337.7148</v>
      </c>
      <c r="AB10" s="7">
        <f>'IRA Calculations'!AP12</f>
        <v>5152181359880.0137</v>
      </c>
      <c r="AC10" s="7">
        <f>'IRA Calculations'!AQ12</f>
        <v>5149286104680.0713</v>
      </c>
      <c r="AD10" s="7">
        <f>'IRA Calculations'!AR12</f>
        <v>5147665535137.7051</v>
      </c>
      <c r="AE10" s="7">
        <f>'IRA Calculations'!AS12</f>
        <v>5145459521544.6729</v>
      </c>
      <c r="AF10" s="7">
        <f>'IRA Calculations'!AT12</f>
        <v>5143281477619.626</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4488598980151.2275</v>
      </c>
      <c r="C2" s="7">
        <f>'IRA Calculations'!P17</f>
        <v>4488598980151.2275</v>
      </c>
      <c r="D2" s="7">
        <f>'IRA Calculations'!Q17</f>
        <v>4488598980151.2275</v>
      </c>
      <c r="E2" s="7">
        <f>'IRA Calculations'!R17</f>
        <v>4372088086516.0435</v>
      </c>
      <c r="F2" s="7">
        <f>'IRA Calculations'!S17</f>
        <v>4464216041313.2998</v>
      </c>
      <c r="G2" s="7">
        <f>'IRA Calculations'!T17</f>
        <v>4567051193190.3203</v>
      </c>
      <c r="H2" s="7">
        <f>'IRA Calculations'!U17</f>
        <v>4681826475173.9609</v>
      </c>
      <c r="I2" s="7">
        <f>'IRA Calculations'!V17</f>
        <v>4809823852090.6445</v>
      </c>
      <c r="J2" s="7">
        <f>'IRA Calculations'!W17</f>
        <v>4947081357011.1338</v>
      </c>
      <c r="K2" s="7">
        <f>'IRA Calculations'!X17</f>
        <v>5100959713323.5527</v>
      </c>
      <c r="L2" s="7">
        <f>'IRA Calculations'!Y17</f>
        <v>5265962472730.1191</v>
      </c>
      <c r="M2" s="7">
        <f>'IRA Calculations'!Z17</f>
        <v>5440130495356.002</v>
      </c>
      <c r="N2" s="7">
        <f>'IRA Calculations'!AA17</f>
        <v>5621658634112.1162</v>
      </c>
      <c r="O2" s="7">
        <f>'IRA Calculations'!AB17</f>
        <v>5808719110274.627</v>
      </c>
      <c r="P2" s="7">
        <f>'IRA Calculations'!AC17</f>
        <v>5800254563251.5527</v>
      </c>
      <c r="Q2" s="7">
        <f>'IRA Calculations'!AD17</f>
        <v>5794491322305.0566</v>
      </c>
      <c r="R2" s="7">
        <f>'IRA Calculations'!AE17</f>
        <v>5790674727805.5742</v>
      </c>
      <c r="S2" s="7">
        <f>'IRA Calculations'!AF17</f>
        <v>5788348349446.834</v>
      </c>
      <c r="T2" s="7">
        <f>'IRA Calculations'!AG17</f>
        <v>5787211127239.333</v>
      </c>
      <c r="U2" s="7">
        <f>'IRA Calculations'!AH17</f>
        <v>5787003292136.542</v>
      </c>
      <c r="V2" s="7">
        <f>'IRA Calculations'!AI17</f>
        <v>5787549531764.5449</v>
      </c>
      <c r="W2" s="7">
        <f>'IRA Calculations'!AJ17</f>
        <v>5788698412203.3828</v>
      </c>
      <c r="X2" s="7">
        <f>'IRA Calculations'!AK17</f>
        <v>5790738961925.9268</v>
      </c>
      <c r="Y2" s="7">
        <f>'IRA Calculations'!AL17</f>
        <v>5793109657004.6182</v>
      </c>
      <c r="Z2" s="7">
        <f>'IRA Calculations'!AM17</f>
        <v>5795865312269.4912</v>
      </c>
      <c r="AA2" s="7">
        <f>'IRA Calculations'!AN17</f>
        <v>5798960370857.6689</v>
      </c>
      <c r="AB2" s="7">
        <f>'IRA Calculations'!AO17</f>
        <v>5802352634535.2549</v>
      </c>
      <c r="AC2" s="7">
        <f>'IRA Calculations'!AP17</f>
        <v>5805996233350.0205</v>
      </c>
      <c r="AD2" s="7">
        <f>'IRA Calculations'!AQ17</f>
        <v>5809844136862.3438</v>
      </c>
      <c r="AE2" s="7">
        <f>'IRA Calculations'!AR17</f>
        <v>5813854402770.9131</v>
      </c>
      <c r="AF2" s="7">
        <f>'IRA Calculations'!AS17</f>
        <v>5817972327115.0635</v>
      </c>
      <c r="AG2" s="7">
        <f>'IRA Calculations'!AT17</f>
        <v>5822159011200.0293</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1730662436346.2168</v>
      </c>
      <c r="C2" s="7">
        <f>'IRA Calculations'!P30</f>
        <v>1730662436346.2168</v>
      </c>
      <c r="D2" s="7">
        <f>'IRA Calculations'!Q30</f>
        <v>1730662436346.2168</v>
      </c>
      <c r="E2" s="7">
        <f>'IRA Calculations'!R30</f>
        <v>1717644655486.8071</v>
      </c>
      <c r="F2" s="7">
        <f>'IRA Calculations'!S30</f>
        <v>1705036150823.9734</v>
      </c>
      <c r="G2" s="7">
        <f>'IRA Calculations'!T30</f>
        <v>1694430093532.9272</v>
      </c>
      <c r="H2" s="7">
        <f>'IRA Calculations'!U30</f>
        <v>1688495539730.781</v>
      </c>
      <c r="I2" s="7">
        <f>'IRA Calculations'!V30</f>
        <v>1687862012802.5786</v>
      </c>
      <c r="J2" s="7">
        <f>'IRA Calculations'!W30</f>
        <v>1689002882195.7117</v>
      </c>
      <c r="K2" s="7">
        <f>'IRA Calculations'!X30</f>
        <v>1690244737992.9514</v>
      </c>
      <c r="L2" s="7">
        <f>'IRA Calculations'!Y30</f>
        <v>1691684198464.6885</v>
      </c>
      <c r="M2" s="7">
        <f>'IRA Calculations'!Z30</f>
        <v>1694229963390.6494</v>
      </c>
      <c r="N2" s="7">
        <f>'IRA Calculations'!AA30</f>
        <v>1699235562611.2998</v>
      </c>
      <c r="O2" s="7">
        <f>'IRA Calculations'!AB30</f>
        <v>1706503311326.0061</v>
      </c>
      <c r="P2" s="7">
        <f>'IRA Calculations'!AC30</f>
        <v>1715281212328.0688</v>
      </c>
      <c r="Q2" s="7">
        <f>'IRA Calculations'!AD30</f>
        <v>1724968405252.9111</v>
      </c>
      <c r="R2" s="7">
        <f>'IRA Calculations'!AE30</f>
        <v>1733691662468.2517</v>
      </c>
      <c r="S2" s="7">
        <f>'IRA Calculations'!AF30</f>
        <v>1739306450571.7175</v>
      </c>
      <c r="T2" s="7">
        <f>'IRA Calculations'!AG30</f>
        <v>1743998381564.978</v>
      </c>
      <c r="U2" s="7">
        <f>'IRA Calculations'!AH30</f>
        <v>1748123782828.1018</v>
      </c>
      <c r="V2" s="7">
        <f>'IRA Calculations'!AI30</f>
        <v>1751866353167.4829</v>
      </c>
      <c r="W2" s="7">
        <f>'IRA Calculations'!AJ30</f>
        <v>1755322120394.5928</v>
      </c>
      <c r="X2" s="7">
        <f>'IRA Calculations'!AK30</f>
        <v>1751598148286.7544</v>
      </c>
      <c r="Y2" s="7">
        <f>'IRA Calculations'!AL30</f>
        <v>1748264515365.7515</v>
      </c>
      <c r="Z2" s="7">
        <f>'IRA Calculations'!AM30</f>
        <v>1745486352779.4612</v>
      </c>
      <c r="AA2" s="7">
        <f>'IRA Calculations'!AN30</f>
        <v>1743383968801.02</v>
      </c>
      <c r="AB2" s="7">
        <f>'IRA Calculations'!AO30</f>
        <v>1741938601558.9468</v>
      </c>
      <c r="AC2" s="7">
        <f>'IRA Calculations'!AP30</f>
        <v>1741079416734.2488</v>
      </c>
      <c r="AD2" s="7">
        <f>'IRA Calculations'!AQ30</f>
        <v>1740692942238.5239</v>
      </c>
      <c r="AE2" s="7">
        <f>'IRA Calculations'!AR30</f>
        <v>1740664061386.5891</v>
      </c>
      <c r="AF2" s="7">
        <f>'IRA Calculations'!AS30</f>
        <v>1740921625517.4978</v>
      </c>
      <c r="AG2" s="7">
        <f>'IRA Calculations'!AT30</f>
        <v>1741431314485.5728</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9060313335559.0742</v>
      </c>
      <c r="C2" s="7">
        <f>'IRA Calculations'!P43</f>
        <v>9060313335559.0742</v>
      </c>
      <c r="D2" s="7">
        <f>'IRA Calculations'!Q43</f>
        <v>9060313335559.0742</v>
      </c>
      <c r="E2" s="7">
        <f>'IRA Calculations'!R43</f>
        <v>9000710885446.1367</v>
      </c>
      <c r="F2" s="7">
        <f>'IRA Calculations'!S43</f>
        <v>8941134388431.9746</v>
      </c>
      <c r="G2" s="7">
        <f>'IRA Calculations'!T43</f>
        <v>8884417390484.8789</v>
      </c>
      <c r="H2" s="7">
        <f>'IRA Calculations'!U43</f>
        <v>8833608036869.9824</v>
      </c>
      <c r="I2" s="7">
        <f>'IRA Calculations'!V43</f>
        <v>8792196790120.8203</v>
      </c>
      <c r="J2" s="7">
        <f>'IRA Calculations'!W43</f>
        <v>8760921492901.4551</v>
      </c>
      <c r="K2" s="7">
        <f>'IRA Calculations'!X43</f>
        <v>8739280396191.292</v>
      </c>
      <c r="L2" s="7">
        <f>'IRA Calculations'!Y43</f>
        <v>8725910062666.2568</v>
      </c>
      <c r="M2" s="7">
        <f>'IRA Calculations'!Z43</f>
        <v>8722524715047.6895</v>
      </c>
      <c r="N2" s="7">
        <f>'IRA Calculations'!AA43</f>
        <v>8730125838224.3135</v>
      </c>
      <c r="O2" s="7">
        <f>'IRA Calculations'!AB43</f>
        <v>8746433845544.2627</v>
      </c>
      <c r="P2" s="7">
        <f>'IRA Calculations'!AC43</f>
        <v>8769560670142.5811</v>
      </c>
      <c r="Q2" s="7">
        <f>'IRA Calculations'!AD43</f>
        <v>8800210537999.2754</v>
      </c>
      <c r="R2" s="7">
        <f>'IRA Calculations'!AE43</f>
        <v>8837363463821.6836</v>
      </c>
      <c r="S2" s="7">
        <f>'IRA Calculations'!AF43</f>
        <v>8879550919389.6172</v>
      </c>
      <c r="T2" s="7">
        <f>'IRA Calculations'!AG43</f>
        <v>8924442919784.4238</v>
      </c>
      <c r="U2" s="7">
        <f>'IRA Calculations'!AH43</f>
        <v>8971170390664.459</v>
      </c>
      <c r="V2" s="7">
        <f>'IRA Calculations'!AI43</f>
        <v>9019066994320.3848</v>
      </c>
      <c r="W2" s="7">
        <f>'IRA Calculations'!AJ43</f>
        <v>9067661721068.9609</v>
      </c>
      <c r="X2" s="7">
        <f>'IRA Calculations'!AK43</f>
        <v>9079076197230.748</v>
      </c>
      <c r="Y2" s="7">
        <f>'IRA Calculations'!AL43</f>
        <v>9090771805289.5625</v>
      </c>
      <c r="Z2" s="7">
        <f>'IRA Calculations'!AM43</f>
        <v>9102705822464.5996</v>
      </c>
      <c r="AA2" s="7">
        <f>'IRA Calculations'!AN43</f>
        <v>9114894544515.8066</v>
      </c>
      <c r="AB2" s="7">
        <f>'IRA Calculations'!AO43</f>
        <v>9127383545984.1133</v>
      </c>
      <c r="AC2" s="7">
        <f>'IRA Calculations'!AP43</f>
        <v>9140186513524.0312</v>
      </c>
      <c r="AD2" s="7">
        <f>'IRA Calculations'!AQ43</f>
        <v>9153259557634.7832</v>
      </c>
      <c r="AE2" s="7">
        <f>'IRA Calculations'!AR43</f>
        <v>9166626946837.8867</v>
      </c>
      <c r="AF2" s="7">
        <f>'IRA Calculations'!AS43</f>
        <v>9180220462269.8809</v>
      </c>
      <c r="AG2" s="7">
        <f>'IRA Calculations'!AT43</f>
        <v>9193982646811.0273</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15203799387923.75</v>
      </c>
      <c r="C4" s="7">
        <f>'IRA Calculations'!P45</f>
        <v>15203799387923.75</v>
      </c>
      <c r="D4" s="7">
        <f>'IRA Calculations'!Q45</f>
        <v>15203799387923.75</v>
      </c>
      <c r="E4" s="7">
        <f>'IRA Calculations'!R45</f>
        <v>15214672010211.939</v>
      </c>
      <c r="F4" s="7">
        <f>'IRA Calculations'!S45</f>
        <v>15229197176591.064</v>
      </c>
      <c r="G4" s="7">
        <f>'IRA Calculations'!T45</f>
        <v>15250307285138.326</v>
      </c>
      <c r="H4" s="7">
        <f>'IRA Calculations'!U45</f>
        <v>15281244012449.893</v>
      </c>
      <c r="I4" s="7">
        <f>'IRA Calculations'!V45</f>
        <v>15325837843307.619</v>
      </c>
      <c r="J4" s="7">
        <f>'IRA Calculations'!W45</f>
        <v>15382128384544.16</v>
      </c>
      <c r="K4" s="7">
        <f>'IRA Calculations'!X45</f>
        <v>15445759825173.781</v>
      </c>
      <c r="L4" s="7">
        <f>'IRA Calculations'!Y45</f>
        <v>15512080583066.492</v>
      </c>
      <c r="M4" s="7">
        <f>'IRA Calculations'!Z45</f>
        <v>15583186025750.516</v>
      </c>
      <c r="N4" s="7">
        <f>'IRA Calculations'!AA45</f>
        <v>15658546266268.164</v>
      </c>
      <c r="O4" s="7">
        <f>'IRA Calculations'!AB45</f>
        <v>15734239023377.18</v>
      </c>
      <c r="P4" s="7">
        <f>'IRA Calculations'!AC45</f>
        <v>15809173391855.195</v>
      </c>
      <c r="Q4" s="7">
        <f>'IRA Calculations'!AD45</f>
        <v>15887522518951.529</v>
      </c>
      <c r="R4" s="7">
        <f>'IRA Calculations'!AE45</f>
        <v>15969810645023.248</v>
      </c>
      <c r="S4" s="7">
        <f>'IRA Calculations'!AF45</f>
        <v>16054995158927.148</v>
      </c>
      <c r="T4" s="7">
        <f>'IRA Calculations'!AG45</f>
        <v>16140545787188.117</v>
      </c>
      <c r="U4" s="7">
        <f>'IRA Calculations'!AH45</f>
        <v>16226542743577.043</v>
      </c>
      <c r="V4" s="7">
        <f>'IRA Calculations'!AI45</f>
        <v>16312428930815.15</v>
      </c>
      <c r="W4" s="7">
        <f>'IRA Calculations'!AJ45</f>
        <v>16397941673993.211</v>
      </c>
      <c r="X4" s="7">
        <f>'IRA Calculations'!AK45</f>
        <v>16413057589559.934</v>
      </c>
      <c r="Y4" s="7">
        <f>'IRA Calculations'!AL45</f>
        <v>16427978256004.436</v>
      </c>
      <c r="Z4" s="7">
        <f>'IRA Calculations'!AM45</f>
        <v>16443161173287.156</v>
      </c>
      <c r="AA4" s="7">
        <f>'IRA Calculations'!AN45</f>
        <v>16458963571027.145</v>
      </c>
      <c r="AB4" s="7">
        <f>'IRA Calculations'!AO45</f>
        <v>16475582298587.719</v>
      </c>
      <c r="AC4" s="7">
        <f>'IRA Calculations'!AP45</f>
        <v>16493041254280.379</v>
      </c>
      <c r="AD4" s="7">
        <f>'IRA Calculations'!AQ45</f>
        <v>16511530666158.453</v>
      </c>
      <c r="AE4" s="7">
        <f>'IRA Calculations'!AR45</f>
        <v>16530952791272.328</v>
      </c>
      <c r="AF4" s="7">
        <f>'IRA Calculations'!AS45</f>
        <v>16551401821904.502</v>
      </c>
      <c r="AG4" s="7">
        <f>'IRA Calculations'!AT45</f>
        <v>16572901110188.75</v>
      </c>
    </row>
    <row r="5" spans="1:35" x14ac:dyDescent="0.2">
      <c r="A5" s="1" t="s">
        <v>79</v>
      </c>
      <c r="B5" s="7">
        <f>'IRA Calculations'!O46</f>
        <v>50656654.222402208</v>
      </c>
      <c r="C5" s="7">
        <f>'IRA Calculations'!P46</f>
        <v>50656654.222402208</v>
      </c>
      <c r="D5" s="7">
        <f>'IRA Calculations'!Q46</f>
        <v>50656654.222402208</v>
      </c>
      <c r="E5" s="7">
        <f>'IRA Calculations'!R46</f>
        <v>48559292.22258117</v>
      </c>
      <c r="F5" s="7">
        <f>'IRA Calculations'!S46</f>
        <v>45986403.564913318</v>
      </c>
      <c r="G5" s="7">
        <f>'IRA Calculations'!T46</f>
        <v>43175200.703216098</v>
      </c>
      <c r="H5" s="7">
        <f>'IRA Calculations'!U46</f>
        <v>40371980.006070495</v>
      </c>
      <c r="I5" s="7">
        <f>'IRA Calculations'!V46</f>
        <v>37799187.687429123</v>
      </c>
      <c r="J5" s="7">
        <f>'IRA Calculations'!W46</f>
        <v>35604896.719185889</v>
      </c>
      <c r="K5" s="7">
        <f>'IRA Calculations'!X46</f>
        <v>33861745.207329713</v>
      </c>
      <c r="L5" s="7">
        <f>'IRA Calculations'!Y46</f>
        <v>32573904.203636311</v>
      </c>
      <c r="M5" s="7">
        <f>'IRA Calculations'!Z46</f>
        <v>31708023.958289422</v>
      </c>
      <c r="N5" s="7">
        <f>'IRA Calculations'!AA46</f>
        <v>31190388.011260338</v>
      </c>
      <c r="O5" s="7">
        <f>'IRA Calculations'!AB46</f>
        <v>30926181.524981312</v>
      </c>
      <c r="P5" s="7">
        <f>'IRA Calculations'!AC46</f>
        <v>30831287.737209454</v>
      </c>
      <c r="Q5" s="7">
        <f>'IRA Calculations'!AD46</f>
        <v>30849907.067857232</v>
      </c>
      <c r="R5" s="7">
        <f>'IRA Calculations'!AE46</f>
        <v>30937076.689618528</v>
      </c>
      <c r="S5" s="7">
        <f>'IRA Calculations'!AF46</f>
        <v>31061274.377965875</v>
      </c>
      <c r="T5" s="7">
        <f>'IRA Calculations'!AG46</f>
        <v>31200523.519429527</v>
      </c>
      <c r="U5" s="7">
        <f>'IRA Calculations'!AH46</f>
        <v>31346850.118419465</v>
      </c>
      <c r="V5" s="7">
        <f>'IRA Calculations'!AI46</f>
        <v>31495459.184606925</v>
      </c>
      <c r="W5" s="7">
        <f>'IRA Calculations'!AJ46</f>
        <v>31644126.921782658</v>
      </c>
      <c r="X5" s="7">
        <f>'IRA Calculations'!AK46</f>
        <v>31668097.855626166</v>
      </c>
      <c r="Y5" s="7">
        <f>'IRA Calculations'!AL46</f>
        <v>31692350.71382821</v>
      </c>
      <c r="Z5" s="7">
        <f>'IRA Calculations'!AM46</f>
        <v>31717800.926571</v>
      </c>
      <c r="AA5" s="7">
        <f>'IRA Calculations'!AN46</f>
        <v>31745165.064910624</v>
      </c>
      <c r="AB5" s="7">
        <f>'IRA Calculations'!AO46</f>
        <v>31774830.37496284</v>
      </c>
      <c r="AC5" s="7">
        <f>'IRA Calculations'!AP46</f>
        <v>31806614.403133318</v>
      </c>
      <c r="AD5" s="7">
        <f>'IRA Calculations'!AQ46</f>
        <v>31840778.770030618</v>
      </c>
      <c r="AE5" s="7">
        <f>'IRA Calculations'!AR46</f>
        <v>31877047.308309358</v>
      </c>
      <c r="AF5" s="7">
        <f>'IRA Calculations'!AS46</f>
        <v>31915478.62990037</v>
      </c>
      <c r="AG5" s="7">
        <f>'IRA Calculations'!AT46</f>
        <v>31956127.491650295</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930207623491.39844</v>
      </c>
      <c r="C10" s="7">
        <f>'IRA Calculations'!P51</f>
        <v>930207623491.39844</v>
      </c>
      <c r="D10" s="7">
        <f>'IRA Calculations'!Q51</f>
        <v>930207623491.39844</v>
      </c>
      <c r="E10" s="7">
        <f>'IRA Calculations'!R51</f>
        <v>913814706097.63086</v>
      </c>
      <c r="F10" s="7">
        <f>'IRA Calculations'!S51</f>
        <v>901541051183.71484</v>
      </c>
      <c r="G10" s="7">
        <f>'IRA Calculations'!T51</f>
        <v>892836099693.59497</v>
      </c>
      <c r="H10" s="7">
        <f>'IRA Calculations'!U51</f>
        <v>887141160874.203</v>
      </c>
      <c r="I10" s="7">
        <f>'IRA Calculations'!V51</f>
        <v>884060836774.17786</v>
      </c>
      <c r="J10" s="7">
        <f>'IRA Calculations'!W51</f>
        <v>883005902147.95471</v>
      </c>
      <c r="K10" s="7">
        <f>'IRA Calculations'!X51</f>
        <v>883392740123.77148</v>
      </c>
      <c r="L10" s="7">
        <f>'IRA Calculations'!Y51</f>
        <v>884692198936.39722</v>
      </c>
      <c r="M10" s="7">
        <f>'IRA Calculations'!Z51</f>
        <v>886851486867.56726</v>
      </c>
      <c r="N10" s="7">
        <f>'IRA Calculations'!AA51</f>
        <v>889673896478.91455</v>
      </c>
      <c r="O10" s="7">
        <f>'IRA Calculations'!AB51</f>
        <v>892789792217.18164</v>
      </c>
      <c r="P10" s="7">
        <f>'IRA Calculations'!AC51</f>
        <v>895994866116.59961</v>
      </c>
      <c r="Q10" s="7">
        <f>'IRA Calculations'!AD51</f>
        <v>899433357024.60852</v>
      </c>
      <c r="R10" s="7">
        <f>'IRA Calculations'!AE51</f>
        <v>903087211668.30762</v>
      </c>
      <c r="S10" s="7">
        <f>'IRA Calculations'!AF51</f>
        <v>906905736397.71509</v>
      </c>
      <c r="T10" s="7">
        <f>'IRA Calculations'!AG51</f>
        <v>910741123748.12793</v>
      </c>
      <c r="U10" s="7">
        <f>'IRA Calculations'!AH51</f>
        <v>914610693706.55908</v>
      </c>
      <c r="V10" s="7">
        <f>'IRA Calculations'!AI51</f>
        <v>918489651647.63342</v>
      </c>
      <c r="W10" s="7">
        <f>'IRA Calculations'!AJ51</f>
        <v>922366130630.67004</v>
      </c>
      <c r="X10" s="7">
        <f>'IRA Calculations'!AK51</f>
        <v>923492816465.83777</v>
      </c>
      <c r="Y10" s="7">
        <f>'IRA Calculations'!AL51</f>
        <v>924589260809.20789</v>
      </c>
      <c r="Z10" s="7">
        <f>'IRA Calculations'!AM51</f>
        <v>925677385596.41321</v>
      </c>
      <c r="AA10" s="7">
        <f>'IRA Calculations'!AN51</f>
        <v>926775308139.39893</v>
      </c>
      <c r="AB10" s="7">
        <f>'IRA Calculations'!AO51</f>
        <v>927894102100.72388</v>
      </c>
      <c r="AC10" s="7">
        <f>'IRA Calculations'!AP51</f>
        <v>929036670558.72876</v>
      </c>
      <c r="AD10" s="7">
        <f>'IRA Calculations'!AQ51</f>
        <v>930211925151.20435</v>
      </c>
      <c r="AE10" s="7">
        <f>'IRA Calculations'!AR51</f>
        <v>931417915752.05884</v>
      </c>
      <c r="AF10" s="7">
        <f>'IRA Calculations'!AS51</f>
        <v>932660549818.25891</v>
      </c>
      <c r="AG10" s="7">
        <f>'IRA Calculations'!AT51</f>
        <v>933943500096.70117</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14307279593190.219</v>
      </c>
      <c r="C2" s="7">
        <f>'IRA Calculations'!P56</f>
        <v>14307279593190.219</v>
      </c>
      <c r="D2" s="7">
        <f>'IRA Calculations'!Q56</f>
        <v>14307279593190.219</v>
      </c>
      <c r="E2" s="7">
        <f>'IRA Calculations'!R56</f>
        <v>14423132179033.74</v>
      </c>
      <c r="F2" s="7">
        <f>'IRA Calculations'!S56</f>
        <v>14543653458820.119</v>
      </c>
      <c r="G2" s="7">
        <f>'IRA Calculations'!T56</f>
        <v>14677283146272.617</v>
      </c>
      <c r="H2" s="7">
        <f>'IRA Calculations'!U56</f>
        <v>14819490893718.758</v>
      </c>
      <c r="I2" s="7">
        <f>'IRA Calculations'!V56</f>
        <v>14953751022366.803</v>
      </c>
      <c r="J2" s="7">
        <f>'IRA Calculations'!W56</f>
        <v>15092552534856.875</v>
      </c>
      <c r="K2" s="7">
        <f>'IRA Calculations'!X56</f>
        <v>15244689090641.402</v>
      </c>
      <c r="L2" s="7">
        <f>'IRA Calculations'!Y56</f>
        <v>15387105342865.57</v>
      </c>
      <c r="M2" s="7">
        <f>'IRA Calculations'!Z56</f>
        <v>15522937140327.236</v>
      </c>
      <c r="N2" s="7">
        <f>'IRA Calculations'!AA56</f>
        <v>15654871396205.586</v>
      </c>
      <c r="O2" s="7">
        <f>'IRA Calculations'!AB56</f>
        <v>15781628801647.555</v>
      </c>
      <c r="P2" s="7">
        <f>'IRA Calculations'!AC56</f>
        <v>15922672430262.117</v>
      </c>
      <c r="Q2" s="7">
        <f>'IRA Calculations'!AD56</f>
        <v>16084957138258.229</v>
      </c>
      <c r="R2" s="7">
        <f>'IRA Calculations'!AE56</f>
        <v>16263473588489.904</v>
      </c>
      <c r="S2" s="7">
        <f>'IRA Calculations'!AF56</f>
        <v>16442540861835.615</v>
      </c>
      <c r="T2" s="7">
        <f>'IRA Calculations'!AG56</f>
        <v>16615921453118.537</v>
      </c>
      <c r="U2" s="7">
        <f>'IRA Calculations'!AH56</f>
        <v>16794388634735.416</v>
      </c>
      <c r="V2" s="7">
        <f>'IRA Calculations'!AI56</f>
        <v>16964537796107.74</v>
      </c>
      <c r="W2" s="7">
        <f>'IRA Calculations'!AJ56</f>
        <v>17123867076973.65</v>
      </c>
      <c r="X2" s="7">
        <f>'IRA Calculations'!AK56</f>
        <v>17247551993056.594</v>
      </c>
      <c r="Y2" s="7">
        <f>'IRA Calculations'!AL56</f>
        <v>17372358262813.406</v>
      </c>
      <c r="Z2" s="7">
        <f>'IRA Calculations'!AM56</f>
        <v>17502011677436.117</v>
      </c>
      <c r="AA2" s="7">
        <f>'IRA Calculations'!AN56</f>
        <v>17631102247402.715</v>
      </c>
      <c r="AB2" s="7">
        <f>'IRA Calculations'!AO56</f>
        <v>17758570401882.535</v>
      </c>
      <c r="AC2" s="7">
        <f>'IRA Calculations'!AP56</f>
        <v>17870046752280.957</v>
      </c>
      <c r="AD2" s="7">
        <f>'IRA Calculations'!AQ56</f>
        <v>17964117979112.547</v>
      </c>
      <c r="AE2" s="7">
        <f>'IRA Calculations'!AR56</f>
        <v>18053318313605.949</v>
      </c>
      <c r="AF2" s="7">
        <f>'IRA Calculations'!AS56</f>
        <v>18148045207163.941</v>
      </c>
      <c r="AG2" s="7">
        <f>'IRA Calculations'!AT56</f>
        <v>18250275513688.582</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1676988894006.2424</v>
      </c>
      <c r="C2" s="7">
        <f>'IRA Calculations'!P69</f>
        <v>1676988894006.2424</v>
      </c>
      <c r="D2" s="7">
        <f>'IRA Calculations'!Q69</f>
        <v>1676988894006.2424</v>
      </c>
      <c r="E2" s="7">
        <f>'IRA Calculations'!R69</f>
        <v>1690470952862.376</v>
      </c>
      <c r="F2" s="7">
        <f>'IRA Calculations'!S69</f>
        <v>1704784155014.877</v>
      </c>
      <c r="G2" s="7">
        <f>'IRA Calculations'!T69</f>
        <v>1719213848058.9824</v>
      </c>
      <c r="H2" s="7">
        <f>'IRA Calculations'!U69</f>
        <v>1732987771679.4219</v>
      </c>
      <c r="I2" s="7">
        <f>'IRA Calculations'!V69</f>
        <v>1746717935320.8149</v>
      </c>
      <c r="J2" s="7">
        <f>'IRA Calculations'!W69</f>
        <v>1760794180033.3772</v>
      </c>
      <c r="K2" s="7">
        <f>'IRA Calculations'!X69</f>
        <v>1774378532788.937</v>
      </c>
      <c r="L2" s="7">
        <f>'IRA Calculations'!Y69</f>
        <v>1787617120213.6912</v>
      </c>
      <c r="M2" s="7">
        <f>'IRA Calculations'!Z69</f>
        <v>1801122496114.8574</v>
      </c>
      <c r="N2" s="7">
        <f>'IRA Calculations'!AA69</f>
        <v>1814794002587.1609</v>
      </c>
      <c r="O2" s="7">
        <f>'IRA Calculations'!AB69</f>
        <v>1828430791928.8154</v>
      </c>
      <c r="P2" s="7">
        <f>'IRA Calculations'!AC69</f>
        <v>1840503311224.6528</v>
      </c>
      <c r="Q2" s="7">
        <f>'IRA Calculations'!AD69</f>
        <v>1852783159856.0103</v>
      </c>
      <c r="R2" s="7">
        <f>'IRA Calculations'!AE69</f>
        <v>1865589257532.196</v>
      </c>
      <c r="S2" s="7">
        <f>'IRA Calculations'!AF69</f>
        <v>1878787854315.2065</v>
      </c>
      <c r="T2" s="7">
        <f>'IRA Calculations'!AG69</f>
        <v>1892377376759.5315</v>
      </c>
      <c r="U2" s="7">
        <f>'IRA Calculations'!AH69</f>
        <v>1906154626719.7163</v>
      </c>
      <c r="V2" s="7">
        <f>'IRA Calculations'!AI69</f>
        <v>1920591322479.1355</v>
      </c>
      <c r="W2" s="7">
        <f>'IRA Calculations'!AJ69</f>
        <v>1934660639517.606</v>
      </c>
      <c r="X2" s="7">
        <f>'IRA Calculations'!AK69</f>
        <v>1937322498680.1548</v>
      </c>
      <c r="Y2" s="7">
        <f>'IRA Calculations'!AL69</f>
        <v>1940137613652.5645</v>
      </c>
      <c r="Z2" s="7">
        <f>'IRA Calculations'!AM69</f>
        <v>1942808890178.4033</v>
      </c>
      <c r="AA2" s="7">
        <f>'IRA Calculations'!AN69</f>
        <v>1945730191644.7234</v>
      </c>
      <c r="AB2" s="7">
        <f>'IRA Calculations'!AO69</f>
        <v>1948419094742.5276</v>
      </c>
      <c r="AC2" s="7">
        <f>'IRA Calculations'!AP69</f>
        <v>1951042674307.8162</v>
      </c>
      <c r="AD2" s="7">
        <f>'IRA Calculations'!AQ69</f>
        <v>1953734684867.5464</v>
      </c>
      <c r="AE2" s="7">
        <f>'IRA Calculations'!AR69</f>
        <v>1956542271743.8193</v>
      </c>
      <c r="AF2" s="7">
        <f>'IRA Calculations'!AS69</f>
        <v>1959211397947.3147</v>
      </c>
      <c r="AG2" s="7">
        <f>'IRA Calculations'!AT69</f>
        <v>1962032639434.9167</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11404470724550.371</v>
      </c>
      <c r="C4" s="7">
        <f>'IRA Calculations'!P71</f>
        <v>11404470724550.371</v>
      </c>
      <c r="D4" s="7">
        <f>'IRA Calculations'!Q71</f>
        <v>11404470724550.371</v>
      </c>
      <c r="E4" s="7">
        <f>'IRA Calculations'!R71</f>
        <v>11450479114732.354</v>
      </c>
      <c r="F4" s="7">
        <f>'IRA Calculations'!S71</f>
        <v>11134905155982.523</v>
      </c>
      <c r="G4" s="7">
        <f>'IRA Calculations'!T71</f>
        <v>10816577953821.387</v>
      </c>
      <c r="H4" s="7">
        <f>'IRA Calculations'!U71</f>
        <v>10486467204888.648</v>
      </c>
      <c r="I4" s="7">
        <f>'IRA Calculations'!V71</f>
        <v>10154524777995.396</v>
      </c>
      <c r="J4" s="7">
        <f>'IRA Calculations'!W71</f>
        <v>9824780949623.8047</v>
      </c>
      <c r="K4" s="7">
        <f>'IRA Calculations'!X71</f>
        <v>9490906930059.377</v>
      </c>
      <c r="L4" s="7">
        <f>'IRA Calculations'!Y71</f>
        <v>9153948538170.957</v>
      </c>
      <c r="M4" s="7">
        <f>'IRA Calculations'!Z71</f>
        <v>8817179960699.1992</v>
      </c>
      <c r="N4" s="7">
        <f>'IRA Calculations'!AA71</f>
        <v>8484565968182.873</v>
      </c>
      <c r="O4" s="7">
        <f>'IRA Calculations'!AB71</f>
        <v>8154913464786.7188</v>
      </c>
      <c r="P4" s="7">
        <f>'IRA Calculations'!AC71</f>
        <v>8175945848382.4512</v>
      </c>
      <c r="Q4" s="7">
        <f>'IRA Calculations'!AD71</f>
        <v>8203895246967.0195</v>
      </c>
      <c r="R4" s="7">
        <f>'IRA Calculations'!AE71</f>
        <v>8239960021991.2676</v>
      </c>
      <c r="S4" s="7">
        <f>'IRA Calculations'!AF71</f>
        <v>8280763768429.1504</v>
      </c>
      <c r="T4" s="7">
        <f>'IRA Calculations'!AG71</f>
        <v>8333214498106.084</v>
      </c>
      <c r="U4" s="7">
        <f>'IRA Calculations'!AH71</f>
        <v>8392354499481.1602</v>
      </c>
      <c r="V4" s="7">
        <f>'IRA Calculations'!AI71</f>
        <v>8463181522427.7422</v>
      </c>
      <c r="W4" s="7">
        <f>'IRA Calculations'!AJ71</f>
        <v>8537912230186.0312</v>
      </c>
      <c r="X4" s="7">
        <f>'IRA Calculations'!AK71</f>
        <v>8508779040803.1387</v>
      </c>
      <c r="Y4" s="7">
        <f>'IRA Calculations'!AL71</f>
        <v>8487652150295.7305</v>
      </c>
      <c r="Z4" s="7">
        <f>'IRA Calculations'!AM71</f>
        <v>8470004451042.2461</v>
      </c>
      <c r="AA4" s="7">
        <f>'IRA Calculations'!AN71</f>
        <v>8458653854967.8145</v>
      </c>
      <c r="AB4" s="7">
        <f>'IRA Calculations'!AO71</f>
        <v>8448978696598.5801</v>
      </c>
      <c r="AC4" s="7">
        <f>'IRA Calculations'!AP71</f>
        <v>8441851305874.9805</v>
      </c>
      <c r="AD4" s="7">
        <f>'IRA Calculations'!AQ71</f>
        <v>8436298706471.1973</v>
      </c>
      <c r="AE4" s="7">
        <f>'IRA Calculations'!AR71</f>
        <v>8433363829022.8125</v>
      </c>
      <c r="AF4" s="7">
        <f>'IRA Calculations'!AS71</f>
        <v>8428772696029.6172</v>
      </c>
      <c r="AG4" s="7">
        <f>'IRA Calculations'!AT71</f>
        <v>8423916696413.7715</v>
      </c>
    </row>
    <row r="5" spans="1:35" x14ac:dyDescent="0.2">
      <c r="A5" s="1" t="s">
        <v>79</v>
      </c>
      <c r="B5" s="7">
        <f>'IRA Calculations'!O72</f>
        <v>4966764216.7557068</v>
      </c>
      <c r="C5" s="7">
        <f>'IRA Calculations'!P72</f>
        <v>4966764216.7557068</v>
      </c>
      <c r="D5" s="7">
        <f>'IRA Calculations'!Q72</f>
        <v>4966764216.7557068</v>
      </c>
      <c r="E5" s="7">
        <f>'IRA Calculations'!R72</f>
        <v>4993526883.2845745</v>
      </c>
      <c r="F5" s="7">
        <f>'IRA Calculations'!S72</f>
        <v>5014540033.6255817</v>
      </c>
      <c r="G5" s="7">
        <f>'IRA Calculations'!T72</f>
        <v>5032507385.515378</v>
      </c>
      <c r="H5" s="7">
        <f>'IRA Calculations'!U72</f>
        <v>5042030424.1797285</v>
      </c>
      <c r="I5" s="7">
        <f>'IRA Calculations'!V72</f>
        <v>5044130644.7265234</v>
      </c>
      <c r="J5" s="7">
        <f>'IRA Calculations'!W72</f>
        <v>5037880224.9131012</v>
      </c>
      <c r="K5" s="7">
        <f>'IRA Calculations'!X72</f>
        <v>5017527883.8934879</v>
      </c>
      <c r="L5" s="7">
        <f>'IRA Calculations'!Y72</f>
        <v>4981643257.8594484</v>
      </c>
      <c r="M5" s="7">
        <f>'IRA Calculations'!Z72</f>
        <v>4931027402.3947783</v>
      </c>
      <c r="N5" s="7">
        <f>'IRA Calculations'!AA72</f>
        <v>4867413528.2693119</v>
      </c>
      <c r="O5" s="7">
        <f>'IRA Calculations'!AB72</f>
        <v>4792618526.7608776</v>
      </c>
      <c r="P5" s="7">
        <f>'IRA Calculations'!AC72</f>
        <v>4708332808.4737883</v>
      </c>
      <c r="Q5" s="7">
        <f>'IRA Calculations'!AD72</f>
        <v>4617794330.1451416</v>
      </c>
      <c r="R5" s="7">
        <f>'IRA Calculations'!AE72</f>
        <v>4523989914.7960777</v>
      </c>
      <c r="S5" s="7">
        <f>'IRA Calculations'!AF72</f>
        <v>4429024206.0944786</v>
      </c>
      <c r="T5" s="7">
        <f>'IRA Calculations'!AG72</f>
        <v>4334883160.0497952</v>
      </c>
      <c r="U5" s="7">
        <f>'IRA Calculations'!AH72</f>
        <v>4240306029.4115877</v>
      </c>
      <c r="V5" s="7">
        <f>'IRA Calculations'!AI72</f>
        <v>4146366361.9134912</v>
      </c>
      <c r="W5" s="7">
        <f>'IRA Calculations'!AJ72</f>
        <v>4048980929.6357169</v>
      </c>
      <c r="X5" s="7">
        <f>'IRA Calculations'!AK72</f>
        <v>3921588952.3518677</v>
      </c>
      <c r="Y5" s="7">
        <f>'IRA Calculations'!AL72</f>
        <v>3793960387.234972</v>
      </c>
      <c r="Z5" s="7">
        <f>'IRA Calculations'!AM72</f>
        <v>3664841555.8050199</v>
      </c>
      <c r="AA5" s="7">
        <f>'IRA Calculations'!AN72</f>
        <v>3536376186.3908901</v>
      </c>
      <c r="AB5" s="7">
        <f>'IRA Calculations'!AO72</f>
        <v>3409277542.7586627</v>
      </c>
      <c r="AC5" s="7">
        <f>'IRA Calculations'!AP72</f>
        <v>3285990472.1143227</v>
      </c>
      <c r="AD5" s="7">
        <f>'IRA Calculations'!AQ72</f>
        <v>3167987812.4871426</v>
      </c>
      <c r="AE5" s="7">
        <f>'IRA Calculations'!AR72</f>
        <v>3056835165.8311267</v>
      </c>
      <c r="AF5" s="7">
        <f>'IRA Calculations'!AS72</f>
        <v>2952357230.7281585</v>
      </c>
      <c r="AG5" s="7">
        <f>'IRA Calculations'!AT72</f>
        <v>2855868566.9708805</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752912126431.3042</v>
      </c>
      <c r="C7" s="7">
        <f>'IRA Calculations'!P74</f>
        <v>752912126431.3042</v>
      </c>
      <c r="D7" s="7">
        <f>'IRA Calculations'!Q74</f>
        <v>752912126431.3042</v>
      </c>
      <c r="E7" s="7">
        <f>'IRA Calculations'!R74</f>
        <v>755486985977.91565</v>
      </c>
      <c r="F7" s="7">
        <f>'IRA Calculations'!S74</f>
        <v>757435190672.04944</v>
      </c>
      <c r="G7" s="7">
        <f>'IRA Calculations'!T74</f>
        <v>759223970191.84912</v>
      </c>
      <c r="H7" s="7">
        <f>'IRA Calculations'!U74</f>
        <v>760556515262.38721</v>
      </c>
      <c r="I7" s="7">
        <f>'IRA Calculations'!V74</f>
        <v>761878924992.68982</v>
      </c>
      <c r="J7" s="7">
        <f>'IRA Calculations'!W74</f>
        <v>763378372453.11377</v>
      </c>
      <c r="K7" s="7">
        <f>'IRA Calculations'!X74</f>
        <v>764808220090.33911</v>
      </c>
      <c r="L7" s="7">
        <f>'IRA Calculations'!Y74</f>
        <v>766060839955.36755</v>
      </c>
      <c r="M7" s="7">
        <f>'IRA Calculations'!Z74</f>
        <v>767226685461.64746</v>
      </c>
      <c r="N7" s="7">
        <f>'IRA Calculations'!AA74</f>
        <v>768736969180.83887</v>
      </c>
      <c r="O7" s="7">
        <f>'IRA Calculations'!AB74</f>
        <v>770396107729.60425</v>
      </c>
      <c r="P7" s="7">
        <f>'IRA Calculations'!AC74</f>
        <v>772048699212.79492</v>
      </c>
      <c r="Q7" s="7">
        <f>'IRA Calculations'!AD74</f>
        <v>774184634681.00256</v>
      </c>
      <c r="R7" s="7">
        <f>'IRA Calculations'!AE74</f>
        <v>776857944672.1084</v>
      </c>
      <c r="S7" s="7">
        <f>'IRA Calculations'!AF74</f>
        <v>779905076687.42224</v>
      </c>
      <c r="T7" s="7">
        <f>'IRA Calculations'!AG74</f>
        <v>783796803854.42029</v>
      </c>
      <c r="U7" s="7">
        <f>'IRA Calculations'!AH74</f>
        <v>788076720171.43091</v>
      </c>
      <c r="V7" s="7">
        <f>'IRA Calculations'!AI74</f>
        <v>792809700546.93262</v>
      </c>
      <c r="W7" s="7">
        <f>'IRA Calculations'!AJ74</f>
        <v>797500518721.49133</v>
      </c>
      <c r="X7" s="7">
        <f>'IRA Calculations'!AK74</f>
        <v>797103190734.51038</v>
      </c>
      <c r="Y7" s="7">
        <f>'IRA Calculations'!AL74</f>
        <v>796675721625.81775</v>
      </c>
      <c r="Z7" s="7">
        <f>'IRA Calculations'!AM74</f>
        <v>795902796048.20557</v>
      </c>
      <c r="AA7" s="7">
        <f>'IRA Calculations'!AN74</f>
        <v>795057569238.9834</v>
      </c>
      <c r="AB7" s="7">
        <f>'IRA Calculations'!AO74</f>
        <v>794000987021.19861</v>
      </c>
      <c r="AC7" s="7">
        <f>'IRA Calculations'!AP74</f>
        <v>792969538981.27283</v>
      </c>
      <c r="AD7" s="7">
        <f>'IRA Calculations'!AQ74</f>
        <v>792030035671.23462</v>
      </c>
      <c r="AE7" s="7">
        <f>'IRA Calculations'!AR74</f>
        <v>791331415559.43896</v>
      </c>
      <c r="AF7" s="7">
        <f>'IRA Calculations'!AS74</f>
        <v>790623502370.46057</v>
      </c>
      <c r="AG7" s="7">
        <f>'IRA Calculations'!AT74</f>
        <v>790031452904.96045</v>
      </c>
    </row>
    <row r="8" spans="1:35" x14ac:dyDescent="0.2">
      <c r="A8" s="1" t="s">
        <v>344</v>
      </c>
      <c r="B8" s="7">
        <f>'IRA Calculations'!O75</f>
        <v>3047105736.1090307</v>
      </c>
      <c r="C8" s="7">
        <f>'IRA Calculations'!P75</f>
        <v>3047105736.1090307</v>
      </c>
      <c r="D8" s="7">
        <f>'IRA Calculations'!Q75</f>
        <v>3047105736.1090307</v>
      </c>
      <c r="E8" s="7">
        <f>'IRA Calculations'!R75</f>
        <v>3052327802.2858319</v>
      </c>
      <c r="F8" s="7">
        <f>'IRA Calculations'!S75</f>
        <v>3058106594.7274723</v>
      </c>
      <c r="G8" s="7">
        <f>'IRA Calculations'!T75</f>
        <v>3065309953.1269312</v>
      </c>
      <c r="H8" s="7">
        <f>'IRA Calculations'!U75</f>
        <v>3072483512.682478</v>
      </c>
      <c r="I8" s="7">
        <f>'IRA Calculations'!V75</f>
        <v>3079193098.2290406</v>
      </c>
      <c r="J8" s="7">
        <f>'IRA Calculations'!W75</f>
        <v>3086042760.2682657</v>
      </c>
      <c r="K8" s="7">
        <f>'IRA Calculations'!X75</f>
        <v>3092586938.7440104</v>
      </c>
      <c r="L8" s="7">
        <f>'IRA Calculations'!Y75</f>
        <v>3098499590.699748</v>
      </c>
      <c r="M8" s="7">
        <f>'IRA Calculations'!Z75</f>
        <v>3104057432.6641021</v>
      </c>
      <c r="N8" s="7">
        <f>'IRA Calculations'!AA75</f>
        <v>3110227957.5550003</v>
      </c>
      <c r="O8" s="7">
        <f>'IRA Calculations'!AB75</f>
        <v>3116184972.9688349</v>
      </c>
      <c r="P8" s="7">
        <f>'IRA Calculations'!AC75</f>
        <v>3121369714.6865559</v>
      </c>
      <c r="Q8" s="7">
        <f>'IRA Calculations'!AD75</f>
        <v>3127354663.6321378</v>
      </c>
      <c r="R8" s="7">
        <f>'IRA Calculations'!AE75</f>
        <v>3133731871.243619</v>
      </c>
      <c r="S8" s="7">
        <f>'IRA Calculations'!AF75</f>
        <v>3140229200.2497249</v>
      </c>
      <c r="T8" s="7">
        <f>'IRA Calculations'!AG75</f>
        <v>3147531578.0618329</v>
      </c>
      <c r="U8" s="7">
        <f>'IRA Calculations'!AH75</f>
        <v>3154777458.9184384</v>
      </c>
      <c r="V8" s="7">
        <f>'IRA Calculations'!AI75</f>
        <v>3162876688.5427117</v>
      </c>
      <c r="W8" s="7">
        <f>'IRA Calculations'!AJ75</f>
        <v>3170865171.6221066</v>
      </c>
      <c r="X8" s="7">
        <f>'IRA Calculations'!AK75</f>
        <v>3175736598.6262298</v>
      </c>
      <c r="Y8" s="7">
        <f>'IRA Calculations'!AL75</f>
        <v>3180876960.6859059</v>
      </c>
      <c r="Z8" s="7">
        <f>'IRA Calculations'!AM75</f>
        <v>3185323104.0715103</v>
      </c>
      <c r="AA8" s="7">
        <f>'IRA Calculations'!AN75</f>
        <v>3190088866.292419</v>
      </c>
      <c r="AB8" s="7">
        <f>'IRA Calculations'!AO75</f>
        <v>3194229044.3624625</v>
      </c>
      <c r="AC8" s="7">
        <f>'IRA Calculations'!AP75</f>
        <v>3198272490.5971246</v>
      </c>
      <c r="AD8" s="7">
        <f>'IRA Calculations'!AQ75</f>
        <v>3202239748.6283097</v>
      </c>
      <c r="AE8" s="7">
        <f>'IRA Calculations'!AR75</f>
        <v>3206653886.4813433</v>
      </c>
      <c r="AF8" s="7">
        <f>'IRA Calculations'!AS75</f>
        <v>3210554498.9337554</v>
      </c>
      <c r="AG8" s="7">
        <f>'IRA Calculations'!AT75</f>
        <v>3214456125.5143423</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1779894425098.0779</v>
      </c>
      <c r="C10" s="7">
        <f>'IRA Calculations'!P77</f>
        <v>1779894425098.0779</v>
      </c>
      <c r="D10" s="7">
        <f>'IRA Calculations'!Q77</f>
        <v>1779894425098.0779</v>
      </c>
      <c r="E10" s="7">
        <f>'IRA Calculations'!R77</f>
        <v>1789042744021.6528</v>
      </c>
      <c r="F10" s="7">
        <f>'IRA Calculations'!S77</f>
        <v>1797072248839.9458</v>
      </c>
      <c r="G10" s="7">
        <f>'IRA Calculations'!T77</f>
        <v>1805462221334.4937</v>
      </c>
      <c r="H10" s="7">
        <f>'IRA Calculations'!U77</f>
        <v>1813348480283.3682</v>
      </c>
      <c r="I10" s="7">
        <f>'IRA Calculations'!V77</f>
        <v>1822201495316.8931</v>
      </c>
      <c r="J10" s="7">
        <f>'IRA Calculations'!W77</f>
        <v>1832636023490.478</v>
      </c>
      <c r="K10" s="7">
        <f>'IRA Calculations'!X77</f>
        <v>1843934160378.6716</v>
      </c>
      <c r="L10" s="7">
        <f>'IRA Calculations'!Y77</f>
        <v>1855944899428.1455</v>
      </c>
      <c r="M10" s="7">
        <f>'IRA Calculations'!Z77</f>
        <v>1868659986189.2939</v>
      </c>
      <c r="N10" s="7">
        <f>'IRA Calculations'!AA77</f>
        <v>1882565533898.6731</v>
      </c>
      <c r="O10" s="7">
        <f>'IRA Calculations'!AB77</f>
        <v>1896484082079.3252</v>
      </c>
      <c r="P10" s="7">
        <f>'IRA Calculations'!AC77</f>
        <v>1909661214330.8279</v>
      </c>
      <c r="Q10" s="7">
        <f>'IRA Calculations'!AD77</f>
        <v>1922691117966.2231</v>
      </c>
      <c r="R10" s="7">
        <f>'IRA Calculations'!AE77</f>
        <v>1935252292152.6255</v>
      </c>
      <c r="S10" s="7">
        <f>'IRA Calculations'!AF77</f>
        <v>1946219538682.2183</v>
      </c>
      <c r="T10" s="7">
        <f>'IRA Calculations'!AG77</f>
        <v>1957382707244.1675</v>
      </c>
      <c r="U10" s="7">
        <f>'IRA Calculations'!AH77</f>
        <v>1967959963034.7312</v>
      </c>
      <c r="V10" s="7">
        <f>'IRA Calculations'!AI77</f>
        <v>1979042292674.2756</v>
      </c>
      <c r="W10" s="7">
        <f>'IRA Calculations'!AJ77</f>
        <v>1990066709337.4302</v>
      </c>
      <c r="X10" s="7">
        <f>'IRA Calculations'!AK77</f>
        <v>1985752509003.8125</v>
      </c>
      <c r="Y10" s="7">
        <f>'IRA Calculations'!AL77</f>
        <v>1982379217897.2358</v>
      </c>
      <c r="Z10" s="7">
        <f>'IRA Calculations'!AM77</f>
        <v>1979358332021.1145</v>
      </c>
      <c r="AA10" s="7">
        <f>'IRA Calculations'!AN77</f>
        <v>1977276766844.4749</v>
      </c>
      <c r="AB10" s="7">
        <f>'IRA Calculations'!AO77</f>
        <v>1975437952185.1477</v>
      </c>
      <c r="AC10" s="7">
        <f>'IRA Calculations'!AP77</f>
        <v>1974028681161.3579</v>
      </c>
      <c r="AD10" s="7">
        <f>'IRA Calculations'!AQ77</f>
        <v>1972919380769.0088</v>
      </c>
      <c r="AE10" s="7">
        <f>'IRA Calculations'!AR77</f>
        <v>1972298468861.4121</v>
      </c>
      <c r="AF10" s="7">
        <f>'IRA Calculations'!AS77</f>
        <v>1971453247430.0417</v>
      </c>
      <c r="AG10" s="7">
        <f>'IRA Calculations'!AT77</f>
        <v>1970618742416.2329</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1718585489174.8914</v>
      </c>
      <c r="C2" s="7">
        <f>'IRA Calculations'!P82</f>
        <v>1718585489174.8914</v>
      </c>
      <c r="D2" s="7">
        <f>'IRA Calculations'!Q82</f>
        <v>1718585489174.8914</v>
      </c>
      <c r="E2" s="7">
        <f>'IRA Calculations'!R82</f>
        <v>1673777928209.4062</v>
      </c>
      <c r="F2" s="7">
        <f>'IRA Calculations'!S82</f>
        <v>1708905745835.51</v>
      </c>
      <c r="G2" s="7">
        <f>'IRA Calculations'!T82</f>
        <v>1748138913703.01</v>
      </c>
      <c r="H2" s="7">
        <f>'IRA Calculations'!U82</f>
        <v>1791998451046.8369</v>
      </c>
      <c r="I2" s="7">
        <f>'IRA Calculations'!V82</f>
        <v>1840909285967.1328</v>
      </c>
      <c r="J2" s="7">
        <f>'IRA Calculations'!W82</f>
        <v>1893388021090.8013</v>
      </c>
      <c r="K2" s="7">
        <f>'IRA Calculations'!X82</f>
        <v>1952264244754.1697</v>
      </c>
      <c r="L2" s="7">
        <f>'IRA Calculations'!Y82</f>
        <v>2015378077286.3391</v>
      </c>
      <c r="M2" s="7">
        <f>'IRA Calculations'!Z82</f>
        <v>2082046011239.4248</v>
      </c>
      <c r="N2" s="7">
        <f>'IRA Calculations'!AA82</f>
        <v>2151497580972.7925</v>
      </c>
      <c r="O2" s="7">
        <f>'IRA Calculations'!AB82</f>
        <v>2223101506528.5596</v>
      </c>
      <c r="P2" s="7">
        <f>'IRA Calculations'!AC82</f>
        <v>2219757006574.3511</v>
      </c>
      <c r="Q2" s="7">
        <f>'IRA Calculations'!AD82</f>
        <v>2217460054791.9492</v>
      </c>
      <c r="R2" s="7">
        <f>'IRA Calculations'!AE82</f>
        <v>2215961632806.8574</v>
      </c>
      <c r="S2" s="7">
        <f>'IRA Calculations'!AF82</f>
        <v>2214970978519.4653</v>
      </c>
      <c r="T2" s="7">
        <f>'IRA Calculations'!AG82</f>
        <v>2214436385695.5835</v>
      </c>
      <c r="U2" s="7">
        <f>'IRA Calculations'!AH82</f>
        <v>2214267840868.3462</v>
      </c>
      <c r="V2" s="7">
        <f>'IRA Calculations'!AI82</f>
        <v>2214337865773.7612</v>
      </c>
      <c r="W2" s="7">
        <f>'IRA Calculations'!AJ82</f>
        <v>2214650597319.2227</v>
      </c>
      <c r="X2" s="7">
        <f>'IRA Calculations'!AK82</f>
        <v>2215329136421.1128</v>
      </c>
      <c r="Y2" s="7">
        <f>'IRA Calculations'!AL82</f>
        <v>2216112739989.2368</v>
      </c>
      <c r="Z2" s="7">
        <f>'IRA Calculations'!AM82</f>
        <v>2217029847799.5327</v>
      </c>
      <c r="AA2" s="7">
        <f>'IRA Calculations'!AN82</f>
        <v>2218133178443.2676</v>
      </c>
      <c r="AB2" s="7">
        <f>'IRA Calculations'!AO82</f>
        <v>2219289203375.2808</v>
      </c>
      <c r="AC2" s="7">
        <f>'IRA Calculations'!AP82</f>
        <v>2220499835120.1167</v>
      </c>
      <c r="AD2" s="7">
        <f>'IRA Calculations'!AQ82</f>
        <v>2221869858528.9492</v>
      </c>
      <c r="AE2" s="7">
        <f>'IRA Calculations'!AR82</f>
        <v>2223246902329.2661</v>
      </c>
      <c r="AF2" s="7">
        <f>'IRA Calculations'!AS82</f>
        <v>2224694199347.915</v>
      </c>
      <c r="AG2" s="7">
        <f>'IRA Calculations'!AT82</f>
        <v>2226298303296.3984</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662632452334.70691</v>
      </c>
      <c r="C2" s="7">
        <f>'IRA Calculations'!P95</f>
        <v>662632452334.70691</v>
      </c>
      <c r="D2" s="7">
        <f>'IRA Calculations'!Q95</f>
        <v>662632452334.70691</v>
      </c>
      <c r="E2" s="7">
        <f>'IRA Calculations'!R95</f>
        <v>657580343002.16809</v>
      </c>
      <c r="F2" s="7">
        <f>'IRA Calculations'!S95</f>
        <v>652683735620.75879</v>
      </c>
      <c r="G2" s="7">
        <f>'IRA Calculations'!T95</f>
        <v>648555491564.93542</v>
      </c>
      <c r="H2" s="7">
        <f>'IRA Calculations'!U95</f>
        <v>646236993785.8208</v>
      </c>
      <c r="I2" s="7">
        <f>'IRA Calculations'!V95</f>
        <v>645943896885.01843</v>
      </c>
      <c r="J2" s="7">
        <f>'IRA Calculations'!W95</f>
        <v>646338336189.88403</v>
      </c>
      <c r="K2" s="7">
        <f>'IRA Calculations'!X95</f>
        <v>646782766878.83044</v>
      </c>
      <c r="L2" s="7">
        <f>'IRA Calculations'!Y95</f>
        <v>647293407387.3374</v>
      </c>
      <c r="M2" s="7">
        <f>'IRA Calculations'!Z95</f>
        <v>648244302384.82202</v>
      </c>
      <c r="N2" s="7">
        <f>'IRA Calculations'!AA95</f>
        <v>650123653179.42419</v>
      </c>
      <c r="O2" s="7">
        <f>'IRA Calculations'!AB95</f>
        <v>652882331054.64758</v>
      </c>
      <c r="P2" s="7">
        <f>'IRA Calculations'!AC95</f>
        <v>656206453158.16516</v>
      </c>
      <c r="Q2" s="7">
        <f>'IRA Calculations'!AD95</f>
        <v>659883807310.76697</v>
      </c>
      <c r="R2" s="7">
        <f>'IRA Calculations'!AE95</f>
        <v>663212148094.75952</v>
      </c>
      <c r="S2" s="7">
        <f>'IRA Calculations'!AF95</f>
        <v>665325128850.73511</v>
      </c>
      <c r="T2" s="7">
        <f>'IRA Calculations'!AG95</f>
        <v>667084693060.31152</v>
      </c>
      <c r="U2" s="7">
        <f>'IRA Calculations'!AH95</f>
        <v>668631034408.21802</v>
      </c>
      <c r="V2" s="7">
        <f>'IRA Calculations'!AI95</f>
        <v>670011283041.29199</v>
      </c>
      <c r="W2" s="7">
        <f>'IRA Calculations'!AJ95</f>
        <v>671286197609.59741</v>
      </c>
      <c r="X2" s="7">
        <f>'IRA Calculations'!AK95</f>
        <v>669819555344.46118</v>
      </c>
      <c r="Y2" s="7">
        <f>'IRA Calculations'!AL95</f>
        <v>668494207013.6344</v>
      </c>
      <c r="Z2" s="7">
        <f>'IRA Calculations'!AM95</f>
        <v>667376289444.67688</v>
      </c>
      <c r="AA2" s="7">
        <f>'IRA Calculations'!AN95</f>
        <v>666538954730.61145</v>
      </c>
      <c r="AB2" s="7">
        <f>'IRA Calculations'!AO95</f>
        <v>665929763841.43115</v>
      </c>
      <c r="AC2" s="7">
        <f>'IRA Calculations'!AP95</f>
        <v>665529090716.9364</v>
      </c>
      <c r="AD2" s="7">
        <f>'IRA Calculations'!AQ95</f>
        <v>665340808647.54956</v>
      </c>
      <c r="AE2" s="7">
        <f>'IRA Calculations'!AR95</f>
        <v>665268257839.21875</v>
      </c>
      <c r="AF2" s="7">
        <f>'IRA Calculations'!AS95</f>
        <v>665316640004.81665</v>
      </c>
      <c r="AG2" s="7">
        <f>'IRA Calculations'!AT95</f>
        <v>665511924404.02014</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3468994021235.77</v>
      </c>
      <c r="C2" s="7">
        <f>'IRA Calculations'!P108</f>
        <v>3468994021235.77</v>
      </c>
      <c r="D2" s="7">
        <f>'IRA Calculations'!Q108</f>
        <v>3468994021235.77</v>
      </c>
      <c r="E2" s="7">
        <f>'IRA Calculations'!R108</f>
        <v>3445820427937.4785</v>
      </c>
      <c r="F2" s="7">
        <f>'IRA Calculations'!S108</f>
        <v>3422649921017.8896</v>
      </c>
      <c r="G2" s="7">
        <f>'IRA Calculations'!T108</f>
        <v>3400580967762.1343</v>
      </c>
      <c r="H2" s="7">
        <f>'IRA Calculations'!U108</f>
        <v>3380879604018.9912</v>
      </c>
      <c r="I2" s="7">
        <f>'IRA Calculations'!V108</f>
        <v>3364749454998.5288</v>
      </c>
      <c r="J2" s="7">
        <f>'IRA Calculations'!W108</f>
        <v>3352543076681.2642</v>
      </c>
      <c r="K2" s="7">
        <f>'IRA Calculations'!X108</f>
        <v>3344087139244.4102</v>
      </c>
      <c r="L2" s="7">
        <f>'IRA Calculations'!Y108</f>
        <v>3338750356392.4692</v>
      </c>
      <c r="M2" s="7">
        <f>'IRA Calculations'!Z108</f>
        <v>3337325017151.4966</v>
      </c>
      <c r="N2" s="7">
        <f>'IRA Calculations'!AA108</f>
        <v>3340035707120.9976</v>
      </c>
      <c r="O2" s="7">
        <f>'IRA Calculations'!AB108</f>
        <v>3346148339786.5459</v>
      </c>
      <c r="P2" s="7">
        <f>'IRA Calculations'!AC108</f>
        <v>3354804658091.6875</v>
      </c>
      <c r="Q2" s="7">
        <f>'IRA Calculations'!AD108</f>
        <v>3366368736274.8867</v>
      </c>
      <c r="R2" s="7">
        <f>'IRA Calculations'!AE108</f>
        <v>3380530766081.3037</v>
      </c>
      <c r="S2" s="7">
        <f>'IRA Calculations'!AF108</f>
        <v>3396494176647.4355</v>
      </c>
      <c r="T2" s="7">
        <f>'IRA Calculations'!AG108</f>
        <v>3413494712462.832</v>
      </c>
      <c r="U2" s="7">
        <f>'IRA Calculations'!AH108</f>
        <v>3431218599988.1382</v>
      </c>
      <c r="V2" s="7">
        <f>'IRA Calculations'!AI108</f>
        <v>3449288802359.123</v>
      </c>
      <c r="W2" s="7">
        <f>'IRA Calculations'!AJ108</f>
        <v>3467650321788.0024</v>
      </c>
      <c r="X2" s="7">
        <f>'IRA Calculations'!AK108</f>
        <v>3471815228596.8774</v>
      </c>
      <c r="Y2" s="7">
        <f>'IRA Calculations'!AL108</f>
        <v>3476044595019.3916</v>
      </c>
      <c r="Z2" s="7">
        <f>'IRA Calculations'!AM108</f>
        <v>3480337065370.7065</v>
      </c>
      <c r="AA2" s="7">
        <f>'IRA Calculations'!AN108</f>
        <v>3484840529562.0039</v>
      </c>
      <c r="AB2" s="7">
        <f>'IRA Calculations'!AO108</f>
        <v>3489335554983.3809</v>
      </c>
      <c r="AC2" s="7">
        <f>'IRA Calculations'!AP108</f>
        <v>3493866721111.0605</v>
      </c>
      <c r="AD2" s="7">
        <f>'IRA Calculations'!AQ108</f>
        <v>3498665094489.5186</v>
      </c>
      <c r="AE2" s="7">
        <f>'IRA Calculations'!AR108</f>
        <v>3503464846930.5571</v>
      </c>
      <c r="AF2" s="7">
        <f>'IRA Calculations'!AS108</f>
        <v>3508409784427.9448</v>
      </c>
      <c r="AG2" s="7">
        <f>'IRA Calculations'!AT108</f>
        <v>3513682686350.8481</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5825248367243.7979</v>
      </c>
      <c r="C4" s="7">
        <f>'IRA Calculations'!P110</f>
        <v>5825248367243.7979</v>
      </c>
      <c r="D4" s="7">
        <f>'IRA Calculations'!Q110</f>
        <v>5825248367243.7979</v>
      </c>
      <c r="E4" s="7">
        <f>'IRA Calculations'!R110</f>
        <v>5829414149994.2754</v>
      </c>
      <c r="F4" s="7">
        <f>'IRA Calculations'!S110</f>
        <v>5834979384023.9453</v>
      </c>
      <c r="G4" s="7">
        <f>'IRA Calculations'!T110</f>
        <v>5843067600805.1367</v>
      </c>
      <c r="H4" s="7">
        <f>'IRA Calculations'!U110</f>
        <v>5854920830097.4609</v>
      </c>
      <c r="I4" s="7">
        <f>'IRA Calculations'!V110</f>
        <v>5872006700133.3057</v>
      </c>
      <c r="J4" s="7">
        <f>'IRA Calculations'!W110</f>
        <v>5893574097535.9492</v>
      </c>
      <c r="K4" s="7">
        <f>'IRA Calculations'!X110</f>
        <v>5917954118356.7637</v>
      </c>
      <c r="L4" s="7">
        <f>'IRA Calculations'!Y110</f>
        <v>5943364535632.8389</v>
      </c>
      <c r="M4" s="7">
        <f>'IRA Calculations'!Z110</f>
        <v>5970608177391.6387</v>
      </c>
      <c r="N4" s="7">
        <f>'IRA Calculations'!AA110</f>
        <v>5999482020490.3066</v>
      </c>
      <c r="O4" s="7">
        <f>'IRA Calculations'!AB110</f>
        <v>6028483265410.1592</v>
      </c>
      <c r="P4" s="7">
        <f>'IRA Calculations'!AC110</f>
        <v>6057193938084.1045</v>
      </c>
      <c r="Q4" s="7">
        <f>'IRA Calculations'!AD110</f>
        <v>6087212955899.8359</v>
      </c>
      <c r="R4" s="7">
        <f>'IRA Calculations'!AE110</f>
        <v>6118741178537.6309</v>
      </c>
      <c r="S4" s="7">
        <f>'IRA Calculations'!AF110</f>
        <v>6151379135529.3086</v>
      </c>
      <c r="T4" s="7">
        <f>'IRA Calculations'!AG110</f>
        <v>6184157367133.0303</v>
      </c>
      <c r="U4" s="7">
        <f>'IRA Calculations'!AH110</f>
        <v>6217106606794.166</v>
      </c>
      <c r="V4" s="7">
        <f>'IRA Calculations'!AI110</f>
        <v>6250013405891.6982</v>
      </c>
      <c r="W4" s="7">
        <f>'IRA Calculations'!AJ110</f>
        <v>6282777122043.6094</v>
      </c>
      <c r="X4" s="7">
        <f>'IRA Calculations'!AK110</f>
        <v>6288568698229.7822</v>
      </c>
      <c r="Y4" s="7">
        <f>'IRA Calculations'!AL110</f>
        <v>6294285465836.7695</v>
      </c>
      <c r="Z4" s="7">
        <f>'IRA Calculations'!AM110</f>
        <v>6300102713345.4033</v>
      </c>
      <c r="AA4" s="7">
        <f>'IRA Calculations'!AN110</f>
        <v>6306157311231.4111</v>
      </c>
      <c r="AB4" s="7">
        <f>'IRA Calculations'!AO110</f>
        <v>6312524681197.1582</v>
      </c>
      <c r="AC4" s="7">
        <f>'IRA Calculations'!AP110</f>
        <v>6319213979743.3643</v>
      </c>
      <c r="AD4" s="7">
        <f>'IRA Calculations'!AQ110</f>
        <v>6326298091655.5225</v>
      </c>
      <c r="AE4" s="7">
        <f>'IRA Calculations'!AR110</f>
        <v>6333739567284.165</v>
      </c>
      <c r="AF4" s="7">
        <f>'IRA Calculations'!AS110</f>
        <v>6341574495861.0576</v>
      </c>
      <c r="AG4" s="7">
        <f>'IRA Calculations'!AT110</f>
        <v>6349811824622.0645</v>
      </c>
    </row>
    <row r="5" spans="1:35" x14ac:dyDescent="0.2">
      <c r="A5" s="1" t="s">
        <v>79</v>
      </c>
      <c r="B5" s="7">
        <f>'IRA Calculations'!O111</f>
        <v>19408805.968162648</v>
      </c>
      <c r="C5" s="7">
        <f>'IRA Calculations'!P111</f>
        <v>19408805.968162648</v>
      </c>
      <c r="D5" s="7">
        <f>'IRA Calculations'!Q111</f>
        <v>19408805.968162648</v>
      </c>
      <c r="E5" s="7">
        <f>'IRA Calculations'!R111</f>
        <v>18605213.7703676</v>
      </c>
      <c r="F5" s="7">
        <f>'IRA Calculations'!S111</f>
        <v>17619426.26622016</v>
      </c>
      <c r="G5" s="7">
        <f>'IRA Calculations'!T111</f>
        <v>16542330.044265265</v>
      </c>
      <c r="H5" s="7">
        <f>'IRA Calculations'!U111</f>
        <v>15468292.142789017</v>
      </c>
      <c r="I5" s="7">
        <f>'IRA Calculations'!V111</f>
        <v>14482541.550385961</v>
      </c>
      <c r="J5" s="7">
        <f>'IRA Calculations'!W111</f>
        <v>13641811.575339751</v>
      </c>
      <c r="K5" s="7">
        <f>'IRA Calculations'!X111</f>
        <v>12973933.090547049</v>
      </c>
      <c r="L5" s="7">
        <f>'IRA Calculations'!Y111</f>
        <v>12480504.210526876</v>
      </c>
      <c r="M5" s="7">
        <f>'IRA Calculations'!Z111</f>
        <v>12148747.170280607</v>
      </c>
      <c r="N5" s="7">
        <f>'IRA Calculations'!AA111</f>
        <v>11950417.93175797</v>
      </c>
      <c r="O5" s="7">
        <f>'IRA Calculations'!AB111</f>
        <v>11849188.734795887</v>
      </c>
      <c r="P5" s="7">
        <f>'IRA Calculations'!AC111</f>
        <v>11812830.725315792</v>
      </c>
      <c r="Q5" s="7">
        <f>'IRA Calculations'!AD111</f>
        <v>11819964.614857988</v>
      </c>
      <c r="R5" s="7">
        <f>'IRA Calculations'!AE111</f>
        <v>11853363.154517855</v>
      </c>
      <c r="S5" s="7">
        <f>'IRA Calculations'!AF111</f>
        <v>11900948.785109343</v>
      </c>
      <c r="T5" s="7">
        <f>'IRA Calculations'!AG111</f>
        <v>11954301.293469558</v>
      </c>
      <c r="U5" s="7">
        <f>'IRA Calculations'!AH111</f>
        <v>12010365.489010543</v>
      </c>
      <c r="V5" s="7">
        <f>'IRA Calculations'!AI111</f>
        <v>12067304.19874212</v>
      </c>
      <c r="W5" s="7">
        <f>'IRA Calculations'!AJ111</f>
        <v>12124265.387925703</v>
      </c>
      <c r="X5" s="7">
        <f>'IRA Calculations'!AK111</f>
        <v>12133449.713479493</v>
      </c>
      <c r="Y5" s="7">
        <f>'IRA Calculations'!AL111</f>
        <v>12142742.056731185</v>
      </c>
      <c r="Z5" s="7">
        <f>'IRA Calculations'!AM111</f>
        <v>12152493.159494597</v>
      </c>
      <c r="AA5" s="7">
        <f>'IRA Calculations'!AN111</f>
        <v>12162977.571852112</v>
      </c>
      <c r="AB5" s="7">
        <f>'IRA Calculations'!AO111</f>
        <v>12174343.664927682</v>
      </c>
      <c r="AC5" s="7">
        <f>'IRA Calculations'!AP111</f>
        <v>12186521.532675106</v>
      </c>
      <c r="AD5" s="7">
        <f>'IRA Calculations'!AQ111</f>
        <v>12199611.413527159</v>
      </c>
      <c r="AE5" s="7">
        <f>'IRA Calculations'!AR111</f>
        <v>12213507.495552443</v>
      </c>
      <c r="AF5" s="7">
        <f>'IRA Calculations'!AS111</f>
        <v>12228232.235575447</v>
      </c>
      <c r="AG5" s="7">
        <f>'IRA Calculations'!AT111</f>
        <v>12243806.6133673</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356403705526.72656</v>
      </c>
      <c r="C10" s="7">
        <f>'IRA Calculations'!P116</f>
        <v>356403705526.72656</v>
      </c>
      <c r="D10" s="7">
        <f>'IRA Calculations'!Q116</f>
        <v>356403705526.72656</v>
      </c>
      <c r="E10" s="7">
        <f>'IRA Calculations'!R116</f>
        <v>350122853428.77954</v>
      </c>
      <c r="F10" s="7">
        <f>'IRA Calculations'!S116</f>
        <v>345420273078.75256</v>
      </c>
      <c r="G10" s="7">
        <f>'IRA Calculations'!T116</f>
        <v>342085020938.09131</v>
      </c>
      <c r="H10" s="7">
        <f>'IRA Calculations'!U116</f>
        <v>339903037855.25964</v>
      </c>
      <c r="I10" s="7">
        <f>'IRA Calculations'!V116</f>
        <v>338722829377.33765</v>
      </c>
      <c r="J10" s="7">
        <f>'IRA Calculations'!W116</f>
        <v>338318637237.45471</v>
      </c>
      <c r="K10" s="7">
        <f>'IRA Calculations'!X116</f>
        <v>338466851984.93451</v>
      </c>
      <c r="L10" s="7">
        <f>'IRA Calculations'!Y116</f>
        <v>338964732161.68567</v>
      </c>
      <c r="M10" s="7">
        <f>'IRA Calculations'!Z116</f>
        <v>339792050924.22131</v>
      </c>
      <c r="N10" s="7">
        <f>'IRA Calculations'!AA116</f>
        <v>340873440947.90533</v>
      </c>
      <c r="O10" s="7">
        <f>'IRA Calculations'!AB116</f>
        <v>342067278494.60828</v>
      </c>
      <c r="P10" s="7">
        <f>'IRA Calculations'!AC116</f>
        <v>343295284141.29614</v>
      </c>
      <c r="Q10" s="7">
        <f>'IRA Calculations'!AD116</f>
        <v>344612722173.50085</v>
      </c>
      <c r="R10" s="7">
        <f>'IRA Calculations'!AE116</f>
        <v>346012675583.45312</v>
      </c>
      <c r="S10" s="7">
        <f>'IRA Calculations'!AF116</f>
        <v>347475721390.47217</v>
      </c>
      <c r="T10" s="7">
        <f>'IRA Calculations'!AG116</f>
        <v>348945228013.8288</v>
      </c>
      <c r="U10" s="7">
        <f>'IRA Calculations'!AH116</f>
        <v>350427831507.01819</v>
      </c>
      <c r="V10" s="7">
        <f>'IRA Calculations'!AI116</f>
        <v>351914031951.80951</v>
      </c>
      <c r="W10" s="7">
        <f>'IRA Calculations'!AJ116</f>
        <v>353399282598.07397</v>
      </c>
      <c r="X10" s="7">
        <f>'IRA Calculations'!AK116</f>
        <v>353830965801.34753</v>
      </c>
      <c r="Y10" s="7">
        <f>'IRA Calculations'!AL116</f>
        <v>354251062150.8208</v>
      </c>
      <c r="Z10" s="7">
        <f>'IRA Calculations'!AM116</f>
        <v>354667970910.15765</v>
      </c>
      <c r="AA10" s="7">
        <f>'IRA Calculations'!AN116</f>
        <v>355088633623.31915</v>
      </c>
      <c r="AB10" s="7">
        <f>'IRA Calculations'!AO116</f>
        <v>355517293100.48029</v>
      </c>
      <c r="AC10" s="7">
        <f>'IRA Calculations'!AP116</f>
        <v>355955061639.4248</v>
      </c>
      <c r="AD10" s="7">
        <f>'IRA Calculations'!AQ116</f>
        <v>356405353682.96173</v>
      </c>
      <c r="AE10" s="7">
        <f>'IRA Calculations'!AR116</f>
        <v>356867422051.48535</v>
      </c>
      <c r="AF10" s="7">
        <f>'IRA Calculations'!AS116</f>
        <v>357343530153.18549</v>
      </c>
      <c r="AG10" s="7">
        <f>'IRA Calculations'!AT116</f>
        <v>357835085179.93011</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5477941604307.9746</v>
      </c>
      <c r="C2" s="7">
        <f>'IRA Calculations'!P121</f>
        <v>5477941604307.9746</v>
      </c>
      <c r="D2" s="7">
        <f>'IRA Calculations'!Q121</f>
        <v>5477941604307.9746</v>
      </c>
      <c r="E2" s="7">
        <f>'IRA Calculations'!R121</f>
        <v>5521797289069.0605</v>
      </c>
      <c r="F2" s="7">
        <f>'IRA Calculations'!S121</f>
        <v>5567430928457.3428</v>
      </c>
      <c r="G2" s="7">
        <f>'IRA Calculations'!T121</f>
        <v>5618096379434.001</v>
      </c>
      <c r="H2" s="7">
        <f>'IRA Calculations'!U121</f>
        <v>5672212865765.083</v>
      </c>
      <c r="I2" s="7">
        <f>'IRA Calculations'!V121</f>
        <v>5723237500676.2891</v>
      </c>
      <c r="J2" s="7">
        <f>'IRA Calculations'!W121</f>
        <v>5776065684131.3916</v>
      </c>
      <c r="K2" s="7">
        <f>'IRA Calculations'!X121</f>
        <v>5834096521126.8477</v>
      </c>
      <c r="L2" s="7">
        <f>'IRA Calculations'!Y121</f>
        <v>5888324533208.5576</v>
      </c>
      <c r="M2" s="7">
        <f>'IRA Calculations'!Z121</f>
        <v>5940165164171.0947</v>
      </c>
      <c r="N2" s="7">
        <f>'IRA Calculations'!AA121</f>
        <v>5990396608558.4092</v>
      </c>
      <c r="O2" s="7">
        <f>'IRA Calculations'!AB121</f>
        <v>6038748715216.2158</v>
      </c>
      <c r="P2" s="7">
        <f>'IRA Calculations'!AC121</f>
        <v>6092465697220.0703</v>
      </c>
      <c r="Q2" s="7">
        <f>'IRA Calculations'!AD121</f>
        <v>6154361105855.4688</v>
      </c>
      <c r="R2" s="7">
        <f>'IRA Calculations'!AE121</f>
        <v>6222643540060.8428</v>
      </c>
      <c r="S2" s="7">
        <f>'IRA Calculations'!AF121</f>
        <v>6290935570633.2686</v>
      </c>
      <c r="T2" s="7">
        <f>'IRA Calculations'!AG121</f>
        <v>6357050194076.3174</v>
      </c>
      <c r="U2" s="7">
        <f>'IRA Calculations'!AH121</f>
        <v>6425145458343.002</v>
      </c>
      <c r="V2" s="7">
        <f>'IRA Calculations'!AI121</f>
        <v>6489893232842.5176</v>
      </c>
      <c r="W2" s="7">
        <f>'IRA Calculations'!AJ121</f>
        <v>6550533070842.208</v>
      </c>
      <c r="X2" s="7">
        <f>'IRA Calculations'!AK121</f>
        <v>6597593015188.502</v>
      </c>
      <c r="Y2" s="7">
        <f>'IRA Calculations'!AL121</f>
        <v>6645014295975.0996</v>
      </c>
      <c r="Z2" s="7">
        <f>'IRA Calculations'!AM121</f>
        <v>6694248136424.0264</v>
      </c>
      <c r="AA2" s="7">
        <f>'IRA Calculations'!AN121</f>
        <v>6743445405956.0225</v>
      </c>
      <c r="AB2" s="7">
        <f>'IRA Calculations'!AO121</f>
        <v>6791826052782.9609</v>
      </c>
      <c r="AC2" s="7">
        <f>'IRA Calculations'!AP121</f>
        <v>6833946643549.6455</v>
      </c>
      <c r="AD2" s="7">
        <f>'IRA Calculations'!AQ121</f>
        <v>6869657108156.2168</v>
      </c>
      <c r="AE2" s="7">
        <f>'IRA Calculations'!AR121</f>
        <v>6903325408747.4453</v>
      </c>
      <c r="AF2" s="7">
        <f>'IRA Calculations'!AS121</f>
        <v>6939203629715.5557</v>
      </c>
      <c r="AG2" s="7">
        <f>'IRA Calculations'!AT121</f>
        <v>6978372584196.6641</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1277658703268.5115</v>
      </c>
      <c r="C2" s="7">
        <f>'IRA Calculations'!P134</f>
        <v>1277658703268.5115</v>
      </c>
      <c r="D2" s="7">
        <f>'IRA Calculations'!Q134</f>
        <v>1277658703268.5115</v>
      </c>
      <c r="E2" s="7">
        <f>'IRA Calculations'!R134</f>
        <v>1289149048115.771</v>
      </c>
      <c r="F2" s="7">
        <f>'IRA Calculations'!S134</f>
        <v>1300182414079.2776</v>
      </c>
      <c r="G2" s="7">
        <f>'IRA Calculations'!T134</f>
        <v>1310742909118.8599</v>
      </c>
      <c r="H2" s="7">
        <f>'IRA Calculations'!U134</f>
        <v>1320852301924.8186</v>
      </c>
      <c r="I2" s="7">
        <f>'IRA Calculations'!V134</f>
        <v>1330850109602.5508</v>
      </c>
      <c r="J2" s="7">
        <f>'IRA Calculations'!W134</f>
        <v>1340457141427.5781</v>
      </c>
      <c r="K2" s="7">
        <f>'IRA Calculations'!X134</f>
        <v>1349736444702.6228</v>
      </c>
      <c r="L2" s="7">
        <f>'IRA Calculations'!Y134</f>
        <v>1358387580656.0945</v>
      </c>
      <c r="M2" s="7">
        <f>'IRA Calculations'!Z134</f>
        <v>1366268815195.7417</v>
      </c>
      <c r="N2" s="7">
        <f>'IRA Calculations'!AA134</f>
        <v>1373292472956.8164</v>
      </c>
      <c r="O2" s="7">
        <f>'IRA Calculations'!AB134</f>
        <v>1379116376091.748</v>
      </c>
      <c r="P2" s="7">
        <f>'IRA Calculations'!AC134</f>
        <v>1383656089968.2212</v>
      </c>
      <c r="Q2" s="7">
        <f>'IRA Calculations'!AD134</f>
        <v>1387015175680.2107</v>
      </c>
      <c r="R2" s="7">
        <f>'IRA Calculations'!AE134</f>
        <v>1389327967389.7512</v>
      </c>
      <c r="S2" s="7">
        <f>'IRA Calculations'!AF134</f>
        <v>1390733716513.4629</v>
      </c>
      <c r="T2" s="7">
        <f>'IRA Calculations'!AG134</f>
        <v>1391225833530.5457</v>
      </c>
      <c r="U2" s="7">
        <f>'IRA Calculations'!AH134</f>
        <v>1391431009642.6104</v>
      </c>
      <c r="V2" s="7">
        <f>'IRA Calculations'!AI134</f>
        <v>1391069552624.8674</v>
      </c>
      <c r="W2" s="7">
        <f>'IRA Calculations'!AJ134</f>
        <v>1390573023030.749</v>
      </c>
      <c r="X2" s="7">
        <f>'IRA Calculations'!AK134</f>
        <v>1390060969848.6208</v>
      </c>
      <c r="Y2" s="7">
        <f>'IRA Calculations'!AL134</f>
        <v>1389341406303.7109</v>
      </c>
      <c r="Z2" s="7">
        <f>'IRA Calculations'!AM134</f>
        <v>1388687785917.6951</v>
      </c>
      <c r="AA2" s="7">
        <f>'IRA Calculations'!AN134</f>
        <v>1388044056260.449</v>
      </c>
      <c r="AB2" s="7">
        <f>'IRA Calculations'!AO134</f>
        <v>1387437903693.6973</v>
      </c>
      <c r="AC2" s="7">
        <f>'IRA Calculations'!AP134</f>
        <v>1386813015902.6677</v>
      </c>
      <c r="AD2" s="7">
        <f>'IRA Calculations'!AQ134</f>
        <v>1386156855129.522</v>
      </c>
      <c r="AE2" s="7">
        <f>'IRA Calculations'!AR134</f>
        <v>1385463587440.5374</v>
      </c>
      <c r="AF2" s="7">
        <f>'IRA Calculations'!AS134</f>
        <v>1384678085772.3025</v>
      </c>
      <c r="AG2" s="7">
        <f>'IRA Calculations'!AT134</f>
        <v>1383747399071.9692</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21107013265946.141</v>
      </c>
      <c r="C4" s="7">
        <f>'IRA Calculations'!P136</f>
        <v>21107013265946.141</v>
      </c>
      <c r="D4" s="7">
        <f>'IRA Calculations'!Q136</f>
        <v>21107013265946.141</v>
      </c>
      <c r="E4" s="7">
        <f>'IRA Calculations'!R136</f>
        <v>20958570685007.43</v>
      </c>
      <c r="F4" s="7">
        <f>'IRA Calculations'!S136</f>
        <v>20782726135148.047</v>
      </c>
      <c r="G4" s="7">
        <f>'IRA Calculations'!T136</f>
        <v>20603331945896.195</v>
      </c>
      <c r="H4" s="7">
        <f>'IRA Calculations'!U136</f>
        <v>20422512484474.664</v>
      </c>
      <c r="I4" s="7">
        <f>'IRA Calculations'!V136</f>
        <v>20247694343940.578</v>
      </c>
      <c r="J4" s="7">
        <f>'IRA Calculations'!W136</f>
        <v>20078520411404.152</v>
      </c>
      <c r="K4" s="7">
        <f>'IRA Calculations'!X136</f>
        <v>19920342282813.527</v>
      </c>
      <c r="L4" s="7">
        <f>'IRA Calculations'!Y136</f>
        <v>19774024259975.215</v>
      </c>
      <c r="M4" s="7">
        <f>'IRA Calculations'!Z136</f>
        <v>19642667185129.105</v>
      </c>
      <c r="N4" s="7">
        <f>'IRA Calculations'!AA136</f>
        <v>19528662390987.332</v>
      </c>
      <c r="O4" s="7">
        <f>'IRA Calculations'!AB136</f>
        <v>19430447614811.219</v>
      </c>
      <c r="P4" s="7">
        <f>'IRA Calculations'!AC136</f>
        <v>19370994720271.688</v>
      </c>
      <c r="Q4" s="7">
        <f>'IRA Calculations'!AD136</f>
        <v>19327639617728.855</v>
      </c>
      <c r="R4" s="7">
        <f>'IRA Calculations'!AE136</f>
        <v>19298906835606.898</v>
      </c>
      <c r="S4" s="7">
        <f>'IRA Calculations'!AF136</f>
        <v>19281756221504.875</v>
      </c>
      <c r="T4" s="7">
        <f>'IRA Calculations'!AG136</f>
        <v>19270678648131.012</v>
      </c>
      <c r="U4" s="7">
        <f>'IRA Calculations'!AH136</f>
        <v>19269421324090.895</v>
      </c>
      <c r="V4" s="7">
        <f>'IRA Calculations'!AI136</f>
        <v>19269878908942.066</v>
      </c>
      <c r="W4" s="7">
        <f>'IRA Calculations'!AJ136</f>
        <v>19274983565859.543</v>
      </c>
      <c r="X4" s="7">
        <f>'IRA Calculations'!AK136</f>
        <v>19283732713159.75</v>
      </c>
      <c r="Y4" s="7">
        <f>'IRA Calculations'!AL136</f>
        <v>19291745695928.32</v>
      </c>
      <c r="Z4" s="7">
        <f>'IRA Calculations'!AM136</f>
        <v>19301739043221.328</v>
      </c>
      <c r="AA4" s="7">
        <f>'IRA Calculations'!AN136</f>
        <v>19312096552938.391</v>
      </c>
      <c r="AB4" s="7">
        <f>'IRA Calculations'!AO136</f>
        <v>19322890732551.562</v>
      </c>
      <c r="AC4" s="7">
        <f>'IRA Calculations'!AP136</f>
        <v>19333253317406.902</v>
      </c>
      <c r="AD4" s="7">
        <f>'IRA Calculations'!AQ136</f>
        <v>19343122660526.312</v>
      </c>
      <c r="AE4" s="7">
        <f>'IRA Calculations'!AR136</f>
        <v>19352629354904.488</v>
      </c>
      <c r="AF4" s="7">
        <f>'IRA Calculations'!AS136</f>
        <v>19361116241153.34</v>
      </c>
      <c r="AG4" s="7">
        <f>'IRA Calculations'!AT136</f>
        <v>19367845368191.297</v>
      </c>
    </row>
    <row r="5" spans="1:35" x14ac:dyDescent="0.2">
      <c r="A5" s="1" t="s">
        <v>79</v>
      </c>
      <c r="B5" s="7">
        <f>'IRA Calculations'!O137</f>
        <v>1349492747656.2046</v>
      </c>
      <c r="C5" s="7">
        <f>'IRA Calculations'!P137</f>
        <v>1349492747656.2046</v>
      </c>
      <c r="D5" s="7">
        <f>'IRA Calculations'!Q137</f>
        <v>1349492747656.2046</v>
      </c>
      <c r="E5" s="7">
        <f>'IRA Calculations'!R137</f>
        <v>1369688444020.575</v>
      </c>
      <c r="F5" s="7">
        <f>'IRA Calculations'!S137</f>
        <v>1389366647370.0278</v>
      </c>
      <c r="G5" s="7">
        <f>'IRA Calculations'!T137</f>
        <v>1408461345724.5779</v>
      </c>
      <c r="H5" s="7">
        <f>'IRA Calculations'!U137</f>
        <v>1426969498617.5542</v>
      </c>
      <c r="I5" s="7">
        <f>'IRA Calculations'!V137</f>
        <v>1445255949966.2078</v>
      </c>
      <c r="J5" s="7">
        <f>'IRA Calculations'!W137</f>
        <v>1463032125764.2192</v>
      </c>
      <c r="K5" s="7">
        <f>'IRA Calculations'!X137</f>
        <v>1480437504876.5872</v>
      </c>
      <c r="L5" s="7">
        <f>'IRA Calculations'!Y137</f>
        <v>1497286314849.3135</v>
      </c>
      <c r="M5" s="7">
        <f>'IRA Calculations'!Z137</f>
        <v>1513589613915.2085</v>
      </c>
      <c r="N5" s="7">
        <f>'IRA Calculations'!AA137</f>
        <v>1529321001233.2266</v>
      </c>
      <c r="O5" s="7">
        <f>'IRA Calculations'!AB137</f>
        <v>1544217759640.9521</v>
      </c>
      <c r="P5" s="7">
        <f>'IRA Calculations'!AC137</f>
        <v>1558189788242.8645</v>
      </c>
      <c r="Q5" s="7">
        <f>'IRA Calculations'!AD137</f>
        <v>1571297054599.4175</v>
      </c>
      <c r="R5" s="7">
        <f>'IRA Calculations'!AE137</f>
        <v>1583311230440.3186</v>
      </c>
      <c r="S5" s="7">
        <f>'IRA Calculations'!AF137</f>
        <v>1593959509131.5195</v>
      </c>
      <c r="T5" s="7">
        <f>'IRA Calculations'!AG137</f>
        <v>1602778586365.3154</v>
      </c>
      <c r="U5" s="7">
        <f>'IRA Calculations'!AH137</f>
        <v>1610118135292.6064</v>
      </c>
      <c r="V5" s="7">
        <f>'IRA Calculations'!AI137</f>
        <v>1615491839762.0176</v>
      </c>
      <c r="W5" s="7">
        <f>'IRA Calculations'!AJ137</f>
        <v>1619373448579.0825</v>
      </c>
      <c r="X5" s="7">
        <f>'IRA Calculations'!AK137</f>
        <v>1621978245678.2429</v>
      </c>
      <c r="Y5" s="7">
        <f>'IRA Calculations'!AL137</f>
        <v>1623307642515.2437</v>
      </c>
      <c r="Z5" s="7">
        <f>'IRA Calculations'!AM137</f>
        <v>1623906072069.1997</v>
      </c>
      <c r="AA5" s="7">
        <f>'IRA Calculations'!AN137</f>
        <v>1623979863776.7966</v>
      </c>
      <c r="AB5" s="7">
        <f>'IRA Calculations'!AO137</f>
        <v>1623765595327.5212</v>
      </c>
      <c r="AC5" s="7">
        <f>'IRA Calculations'!AP137</f>
        <v>1623370823089.1267</v>
      </c>
      <c r="AD5" s="7">
        <f>'IRA Calculations'!AQ137</f>
        <v>1622886707659.9741</v>
      </c>
      <c r="AE5" s="7">
        <f>'IRA Calculations'!AR137</f>
        <v>1622342367612.9519</v>
      </c>
      <c r="AF5" s="7">
        <f>'IRA Calculations'!AS137</f>
        <v>1621677974395.2056</v>
      </c>
      <c r="AG5" s="7">
        <f>'IRA Calculations'!AT137</f>
        <v>1620810447719.7231</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488000000000</v>
      </c>
      <c r="C7" s="7">
        <f>'IRA Calculations'!P139</f>
        <v>488000000000</v>
      </c>
      <c r="D7" s="7">
        <f>'IRA Calculations'!Q139</f>
        <v>488000000000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2000000000</v>
      </c>
      <c r="C8" s="7">
        <f>'IRA Calculations'!P140</f>
        <v>2000000000</v>
      </c>
      <c r="D8" s="7">
        <f>'IRA Calculations'!Q140</f>
        <v>2000000000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1567000000000</v>
      </c>
      <c r="C10" s="7">
        <f>'IRA Calculations'!P142</f>
        <v>1567000000000</v>
      </c>
      <c r="D10" s="7">
        <f>'IRA Calculations'!Q142</f>
        <v>1567000000000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10505334916442.506</v>
      </c>
      <c r="C2" s="7">
        <f>'IRA Calculations'!P147</f>
        <v>10505334916442.506</v>
      </c>
      <c r="D2" s="7">
        <f>'IRA Calculations'!Q147</f>
        <v>10505334916442.506</v>
      </c>
      <c r="E2" s="7">
        <f>'IRA Calculations'!R147</f>
        <v>10494281880901.16</v>
      </c>
      <c r="F2" s="7">
        <f>'IRA Calculations'!S147</f>
        <v>10428023972478.812</v>
      </c>
      <c r="G2" s="7">
        <f>'IRA Calculations'!T147</f>
        <v>10350104587060.988</v>
      </c>
      <c r="H2" s="7">
        <f>'IRA Calculations'!U147</f>
        <v>10268477488357.898</v>
      </c>
      <c r="I2" s="7">
        <f>'IRA Calculations'!V147</f>
        <v>10183529230055.586</v>
      </c>
      <c r="J2" s="7">
        <f>'IRA Calculations'!W147</f>
        <v>10091850159863.297</v>
      </c>
      <c r="K2" s="7">
        <f>'IRA Calculations'!X147</f>
        <v>9995703376471.4707</v>
      </c>
      <c r="L2" s="7">
        <f>'IRA Calculations'!Y147</f>
        <v>9898233381340.2461</v>
      </c>
      <c r="M2" s="7">
        <f>'IRA Calculations'!Z147</f>
        <v>9792933195462.0605</v>
      </c>
      <c r="N2" s="7">
        <f>'IRA Calculations'!AA147</f>
        <v>9693061533522.5234</v>
      </c>
      <c r="O2" s="7">
        <f>'IRA Calculations'!AB147</f>
        <v>9595802509194.75</v>
      </c>
      <c r="P2" s="7">
        <f>'IRA Calculations'!AC147</f>
        <v>9549077322460.3965</v>
      </c>
      <c r="Q2" s="7">
        <f>'IRA Calculations'!AD147</f>
        <v>9505906763941.8359</v>
      </c>
      <c r="R2" s="7">
        <f>'IRA Calculations'!AE147</f>
        <v>9466213546012.5078</v>
      </c>
      <c r="S2" s="7">
        <f>'IRA Calculations'!AF147</f>
        <v>9433275651037.9746</v>
      </c>
      <c r="T2" s="7">
        <f>'IRA Calculations'!AG147</f>
        <v>9406139878945.0605</v>
      </c>
      <c r="U2" s="7">
        <f>'IRA Calculations'!AH147</f>
        <v>9384655638200.0781</v>
      </c>
      <c r="V2" s="7">
        <f>'IRA Calculations'!AI147</f>
        <v>9371220955794.6484</v>
      </c>
      <c r="W2" s="7">
        <f>'IRA Calculations'!AJ147</f>
        <v>9366717918640.6992</v>
      </c>
      <c r="X2" s="7">
        <f>'IRA Calculations'!AK147</f>
        <v>9370635091977.4668</v>
      </c>
      <c r="Y2" s="7">
        <f>'IRA Calculations'!AL147</f>
        <v>9379343088238.75</v>
      </c>
      <c r="Z2" s="7">
        <f>'IRA Calculations'!AM147</f>
        <v>9396387396446.666</v>
      </c>
      <c r="AA2" s="7">
        <f>'IRA Calculations'!AN147</f>
        <v>9421000811115.3965</v>
      </c>
      <c r="AB2" s="7">
        <f>'IRA Calculations'!AO147</f>
        <v>9456017859178.3184</v>
      </c>
      <c r="AC2" s="7">
        <f>'IRA Calculations'!AP147</f>
        <v>9497050607617.584</v>
      </c>
      <c r="AD2" s="7">
        <f>'IRA Calculations'!AQ147</f>
        <v>9541903955290.3672</v>
      </c>
      <c r="AE2" s="7">
        <f>'IRA Calculations'!AR147</f>
        <v>9594173576373.6523</v>
      </c>
      <c r="AF2" s="7">
        <f>'IRA Calculations'!AS147</f>
        <v>9652865618104.4766</v>
      </c>
      <c r="AG2" s="7">
        <f>'IRA Calculations'!AT147</f>
        <v>9715596521411.8398</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86550316888.334045</v>
      </c>
      <c r="C4" s="7">
        <f>'IRA Calculations'!P149</f>
        <v>86550316888.334045</v>
      </c>
      <c r="D4" s="7">
        <f>'IRA Calculations'!Q149</f>
        <v>86550316888.334045</v>
      </c>
      <c r="E4" s="7">
        <f>'IRA Calculations'!R149</f>
        <v>87774349311.662354</v>
      </c>
      <c r="F4" s="7">
        <f>'IRA Calculations'!S149</f>
        <v>88885439964.596832</v>
      </c>
      <c r="G4" s="7">
        <f>'IRA Calculations'!T149</f>
        <v>89893409503.771576</v>
      </c>
      <c r="H4" s="7">
        <f>'IRA Calculations'!U149</f>
        <v>90770801983.339508</v>
      </c>
      <c r="I4" s="7">
        <f>'IRA Calculations'!V149</f>
        <v>91533176705.491364</v>
      </c>
      <c r="J4" s="7">
        <f>'IRA Calculations'!W149</f>
        <v>92147132727.188828</v>
      </c>
      <c r="K4" s="7">
        <f>'IRA Calculations'!X149</f>
        <v>92603887118.721069</v>
      </c>
      <c r="L4" s="7">
        <f>'IRA Calculations'!Y149</f>
        <v>92903476454.760086</v>
      </c>
      <c r="M4" s="7">
        <f>'IRA Calculations'!Z149</f>
        <v>93028763823.804443</v>
      </c>
      <c r="N4" s="7">
        <f>'IRA Calculations'!AA149</f>
        <v>92974270081.280609</v>
      </c>
      <c r="O4" s="7">
        <f>'IRA Calculations'!AB149</f>
        <v>92728570857.117355</v>
      </c>
      <c r="P4" s="7">
        <f>'IRA Calculations'!AC149</f>
        <v>92272377132.385834</v>
      </c>
      <c r="Q4" s="7">
        <f>'IRA Calculations'!AD149</f>
        <v>91610843637.120926</v>
      </c>
      <c r="R4" s="7">
        <f>'IRA Calculations'!AE149</f>
        <v>90736598823.319763</v>
      </c>
      <c r="S4" s="7">
        <f>'IRA Calculations'!AF149</f>
        <v>89643510215.402466</v>
      </c>
      <c r="T4" s="7">
        <f>'IRA Calculations'!AG149</f>
        <v>88338415461.145569</v>
      </c>
      <c r="U4" s="7">
        <f>'IRA Calculations'!AH149</f>
        <v>86814806598.848526</v>
      </c>
      <c r="V4" s="7">
        <f>'IRA Calculations'!AI149</f>
        <v>85089014189.480301</v>
      </c>
      <c r="W4" s="7">
        <f>'IRA Calculations'!AJ149</f>
        <v>83190853231.978104</v>
      </c>
      <c r="X4" s="7">
        <f>'IRA Calculations'!AK149</f>
        <v>81128264221.210068</v>
      </c>
      <c r="Y4" s="7">
        <f>'IRA Calculations'!AL149</f>
        <v>78942376474.479782</v>
      </c>
      <c r="Z4" s="7">
        <f>'IRA Calculations'!AM149</f>
        <v>76659011720.579865</v>
      </c>
      <c r="AA4" s="7">
        <f>'IRA Calculations'!AN149</f>
        <v>74315287895.981598</v>
      </c>
      <c r="AB4" s="7">
        <f>'IRA Calculations'!AO149</f>
        <v>71953190932.570969</v>
      </c>
      <c r="AC4" s="7">
        <f>'IRA Calculations'!AP149</f>
        <v>69584111103.147293</v>
      </c>
      <c r="AD4" s="7">
        <f>'IRA Calculations'!AQ149</f>
        <v>67238062854.898193</v>
      </c>
      <c r="AE4" s="7">
        <f>'IRA Calculations'!AR149</f>
        <v>64941057595.571823</v>
      </c>
      <c r="AF4" s="7">
        <f>'IRA Calculations'!AS149</f>
        <v>62700091341.331352</v>
      </c>
      <c r="AG4" s="7">
        <f>'IRA Calculations'!AT149</f>
        <v>60516065009.619232</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5148656563247.1631</v>
      </c>
      <c r="C2" s="7">
        <f>'IRA Calculations'!P160</f>
        <v>5148656563247.1631</v>
      </c>
      <c r="D2" s="7">
        <f>'IRA Calculations'!Q160</f>
        <v>5148656563247.1631</v>
      </c>
      <c r="E2" s="7">
        <f>'IRA Calculations'!R160</f>
        <v>5051148990942.2588</v>
      </c>
      <c r="F2" s="7">
        <f>'IRA Calculations'!S160</f>
        <v>4903872547452.5195</v>
      </c>
      <c r="G2" s="7">
        <f>'IRA Calculations'!T160</f>
        <v>4747766739037.3838</v>
      </c>
      <c r="H2" s="7">
        <f>'IRA Calculations'!U160</f>
        <v>4600972706872.1748</v>
      </c>
      <c r="I2" s="7">
        <f>'IRA Calculations'!V160</f>
        <v>4459773331683.6133</v>
      </c>
      <c r="J2" s="7">
        <f>'IRA Calculations'!W160</f>
        <v>4324523928290.6533</v>
      </c>
      <c r="K2" s="7">
        <f>'IRA Calculations'!X160</f>
        <v>4198249265746.2974</v>
      </c>
      <c r="L2" s="7">
        <f>'IRA Calculations'!Y160</f>
        <v>4082156230181.0566</v>
      </c>
      <c r="M2" s="7">
        <f>'IRA Calculations'!Z160</f>
        <v>3979793787280.4722</v>
      </c>
      <c r="N2" s="7">
        <f>'IRA Calculations'!AA160</f>
        <v>3892509023914.2593</v>
      </c>
      <c r="O2" s="7">
        <f>'IRA Calculations'!AB160</f>
        <v>3818494864525.8799</v>
      </c>
      <c r="P2" s="7">
        <f>'IRA Calculations'!AC160</f>
        <v>3755680191920.6523</v>
      </c>
      <c r="Q2" s="7">
        <f>'IRA Calculations'!AD160</f>
        <v>3699134197535.7344</v>
      </c>
      <c r="R2" s="7">
        <f>'IRA Calculations'!AE160</f>
        <v>3647681145716.8643</v>
      </c>
      <c r="S2" s="7">
        <f>'IRA Calculations'!AF160</f>
        <v>3599323939121.2134</v>
      </c>
      <c r="T2" s="7">
        <f>'IRA Calculations'!AG160</f>
        <v>3555601713317.1968</v>
      </c>
      <c r="U2" s="7">
        <f>'IRA Calculations'!AH160</f>
        <v>3517157832803.5522</v>
      </c>
      <c r="V2" s="7">
        <f>'IRA Calculations'!AI160</f>
        <v>3481911810268.0889</v>
      </c>
      <c r="W2" s="7">
        <f>'IRA Calculations'!AJ160</f>
        <v>3449338489829.8765</v>
      </c>
      <c r="X2" s="7">
        <f>'IRA Calculations'!AK160</f>
        <v>3420749789030.7773</v>
      </c>
      <c r="Y2" s="7">
        <f>'IRA Calculations'!AL160</f>
        <v>3398869821721.9087</v>
      </c>
      <c r="Z2" s="7">
        <f>'IRA Calculations'!AM160</f>
        <v>3381853646554.3677</v>
      </c>
      <c r="AA2" s="7">
        <f>'IRA Calculations'!AN160</f>
        <v>3368797630987.3936</v>
      </c>
      <c r="AB2" s="7">
        <f>'IRA Calculations'!AO160</f>
        <v>3360982358123.3818</v>
      </c>
      <c r="AC2" s="7">
        <f>'IRA Calculations'!AP160</f>
        <v>3356440614146.4819</v>
      </c>
      <c r="AD2" s="7">
        <f>'IRA Calculations'!AQ160</f>
        <v>3355839917238.5552</v>
      </c>
      <c r="AE2" s="7">
        <f>'IRA Calculations'!AR160</f>
        <v>3358842704743.4858</v>
      </c>
      <c r="AF2" s="7">
        <f>'IRA Calculations'!AS160</f>
        <v>3366854965761.0176</v>
      </c>
      <c r="AG2" s="7">
        <f>'IRA Calculations'!AT160</f>
        <v>3379089235388.416</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6972052729729.7285</v>
      </c>
      <c r="C2" s="7">
        <f>'IRA Calculations'!P173</f>
        <v>6972052729729.7285</v>
      </c>
      <c r="D2" s="7">
        <f>'IRA Calculations'!Q173</f>
        <v>6972052729729.7285</v>
      </c>
      <c r="E2" s="7">
        <f>'IRA Calculations'!R173</f>
        <v>7028265867984.4023</v>
      </c>
      <c r="F2" s="7">
        <f>'IRA Calculations'!S173</f>
        <v>7075256883264.0498</v>
      </c>
      <c r="G2" s="7">
        <f>'IRA Calculations'!T173</f>
        <v>7111234800877.4707</v>
      </c>
      <c r="H2" s="7">
        <f>'IRA Calculations'!U173</f>
        <v>7132084183504.9971</v>
      </c>
      <c r="I2" s="7">
        <f>'IRA Calculations'!V173</f>
        <v>7135729525708.2021</v>
      </c>
      <c r="J2" s="7">
        <f>'IRA Calculations'!W173</f>
        <v>7126130172660.7324</v>
      </c>
      <c r="K2" s="7">
        <f>'IRA Calculations'!X173</f>
        <v>7107650481390.46</v>
      </c>
      <c r="L2" s="7">
        <f>'IRA Calculations'!Y173</f>
        <v>7088308275863.2188</v>
      </c>
      <c r="M2" s="7">
        <f>'IRA Calculations'!Z173</f>
        <v>7069106337832.6904</v>
      </c>
      <c r="N2" s="7">
        <f>'IRA Calculations'!AA173</f>
        <v>7055138946239.7666</v>
      </c>
      <c r="O2" s="7">
        <f>'IRA Calculations'!AB173</f>
        <v>7048788057127.8789</v>
      </c>
      <c r="P2" s="7">
        <f>'IRA Calculations'!AC173</f>
        <v>7048368133726.6572</v>
      </c>
      <c r="Q2" s="7">
        <f>'IRA Calculations'!AD173</f>
        <v>7053941949329.6963</v>
      </c>
      <c r="R2" s="7">
        <f>'IRA Calculations'!AE173</f>
        <v>7064223626266.1006</v>
      </c>
      <c r="S2" s="7">
        <f>'IRA Calculations'!AF173</f>
        <v>7078943832733.8184</v>
      </c>
      <c r="T2" s="7">
        <f>'IRA Calculations'!AG173</f>
        <v>7096787918678.9854</v>
      </c>
      <c r="U2" s="7">
        <f>'IRA Calculations'!AH173</f>
        <v>7117762718527.4277</v>
      </c>
      <c r="V2" s="7">
        <f>'IRA Calculations'!AI173</f>
        <v>7142519155602.6367</v>
      </c>
      <c r="W2" s="7">
        <f>'IRA Calculations'!AJ173</f>
        <v>7167188521306.1045</v>
      </c>
      <c r="X2" s="7">
        <f>'IRA Calculations'!AK173</f>
        <v>7196281714969.335</v>
      </c>
      <c r="Y2" s="7">
        <f>'IRA Calculations'!AL173</f>
        <v>7225372493679.4482</v>
      </c>
      <c r="Z2" s="7">
        <f>'IRA Calculations'!AM173</f>
        <v>7258886800817.4307</v>
      </c>
      <c r="AA2" s="7">
        <f>'IRA Calculations'!AN173</f>
        <v>7293836159572.9355</v>
      </c>
      <c r="AB2" s="7">
        <f>'IRA Calculations'!AO173</f>
        <v>7332749975163.9268</v>
      </c>
      <c r="AC2" s="7">
        <f>'IRA Calculations'!AP173</f>
        <v>7372143776183.5947</v>
      </c>
      <c r="AD2" s="7">
        <f>'IRA Calculations'!AQ173</f>
        <v>7414747178819.5244</v>
      </c>
      <c r="AE2" s="7">
        <f>'IRA Calculations'!AR173</f>
        <v>7459052982031.6348</v>
      </c>
      <c r="AF2" s="7">
        <f>'IRA Calculations'!AS173</f>
        <v>7504880155613.8076</v>
      </c>
      <c r="AG2" s="7">
        <f>'IRA Calculations'!AT173</f>
        <v>7551829300971.1328</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8180553182090.9414</v>
      </c>
      <c r="C4" s="7">
        <f>'IRA Calculations'!P175</f>
        <v>8180553182090.9414</v>
      </c>
      <c r="D4" s="7">
        <f>'IRA Calculations'!Q175</f>
        <v>8180553182090.9414</v>
      </c>
      <c r="E4" s="7">
        <f>'IRA Calculations'!R175</f>
        <v>8262997801082.9629</v>
      </c>
      <c r="F4" s="7">
        <f>'IRA Calculations'!S175</f>
        <v>8337013151446.5156</v>
      </c>
      <c r="G4" s="7">
        <f>'IRA Calculations'!T175</f>
        <v>8401741280624.0117</v>
      </c>
      <c r="H4" s="7">
        <f>'IRA Calculations'!U175</f>
        <v>8463539816934.8906</v>
      </c>
      <c r="I4" s="7">
        <f>'IRA Calculations'!V175</f>
        <v>8524469300504.5332</v>
      </c>
      <c r="J4" s="7">
        <f>'IRA Calculations'!W175</f>
        <v>8587830296074.3213</v>
      </c>
      <c r="K4" s="7">
        <f>'IRA Calculations'!X175</f>
        <v>8654687526760.3047</v>
      </c>
      <c r="L4" s="7">
        <f>'IRA Calculations'!Y175</f>
        <v>8728953530321.3066</v>
      </c>
      <c r="M4" s="7">
        <f>'IRA Calculations'!Z175</f>
        <v>8804730142225.1602</v>
      </c>
      <c r="N4" s="7">
        <f>'IRA Calculations'!AA175</f>
        <v>8879740009978.1797</v>
      </c>
      <c r="O4" s="7">
        <f>'IRA Calculations'!AB175</f>
        <v>8957368997832.0762</v>
      </c>
      <c r="P4" s="7">
        <f>'IRA Calculations'!AC175</f>
        <v>9032965057820.1348</v>
      </c>
      <c r="Q4" s="7">
        <f>'IRA Calculations'!AD175</f>
        <v>9110137066688.207</v>
      </c>
      <c r="R4" s="7">
        <f>'IRA Calculations'!AE175</f>
        <v>9188647106993.2852</v>
      </c>
      <c r="S4" s="7">
        <f>'IRA Calculations'!AF175</f>
        <v>9266551089267.3984</v>
      </c>
      <c r="T4" s="7">
        <f>'IRA Calculations'!AG175</f>
        <v>9344656226548.3184</v>
      </c>
      <c r="U4" s="7">
        <f>'IRA Calculations'!AH175</f>
        <v>9419146373710.4434</v>
      </c>
      <c r="V4" s="7">
        <f>'IRA Calculations'!AI175</f>
        <v>9502812836819.2988</v>
      </c>
      <c r="W4" s="7">
        <f>'IRA Calculations'!AJ175</f>
        <v>9580495782107.8027</v>
      </c>
      <c r="X4" s="7">
        <f>'IRA Calculations'!AK175</f>
        <v>9661180113651.1348</v>
      </c>
      <c r="Y4" s="7">
        <f>'IRA Calculations'!AL175</f>
        <v>9738753536766.1934</v>
      </c>
      <c r="Z4" s="7">
        <f>'IRA Calculations'!AM175</f>
        <v>9818563514885.2754</v>
      </c>
      <c r="AA4" s="7">
        <f>'IRA Calculations'!AN175</f>
        <v>9896113529341.7441</v>
      </c>
      <c r="AB4" s="7">
        <f>'IRA Calculations'!AO175</f>
        <v>9979248905863.0996</v>
      </c>
      <c r="AC4" s="7">
        <f>'IRA Calculations'!AP175</f>
        <v>10059318578521.965</v>
      </c>
      <c r="AD4" s="7">
        <f>'IRA Calculations'!AQ175</f>
        <v>10140566020829.754</v>
      </c>
      <c r="AE4" s="7">
        <f>'IRA Calculations'!AR175</f>
        <v>10222741262340.24</v>
      </c>
      <c r="AF4" s="7">
        <f>'IRA Calculations'!AS175</f>
        <v>10304608633038.004</v>
      </c>
      <c r="AG4" s="7">
        <f>'IRA Calculations'!AT175</f>
        <v>10385339079111.25</v>
      </c>
    </row>
    <row r="5" spans="1:35" x14ac:dyDescent="0.2">
      <c r="A5" s="1" t="s">
        <v>79</v>
      </c>
      <c r="B5" s="7">
        <f>'IRA Calculations'!O176</f>
        <v>14802199659.273458</v>
      </c>
      <c r="C5" s="7">
        <f>'IRA Calculations'!P176</f>
        <v>14802199659.273458</v>
      </c>
      <c r="D5" s="7">
        <f>'IRA Calculations'!Q176</f>
        <v>14802199659.273458</v>
      </c>
      <c r="E5" s="7">
        <f>'IRA Calculations'!R176</f>
        <v>14085174477.533276</v>
      </c>
      <c r="F5" s="7">
        <f>'IRA Calculations'!S176</f>
        <v>13363420653.308809</v>
      </c>
      <c r="G5" s="7">
        <f>'IRA Calculations'!T176</f>
        <v>12642247101.973188</v>
      </c>
      <c r="H5" s="7">
        <f>'IRA Calculations'!U176</f>
        <v>11946065478.871223</v>
      </c>
      <c r="I5" s="7">
        <f>'IRA Calculations'!V176</f>
        <v>11287897022.352913</v>
      </c>
      <c r="J5" s="7">
        <f>'IRA Calculations'!W176</f>
        <v>10683946261.392527</v>
      </c>
      <c r="K5" s="7">
        <f>'IRA Calculations'!X176</f>
        <v>10150434313.790947</v>
      </c>
      <c r="L5" s="7">
        <f>'IRA Calculations'!Y176</f>
        <v>9695321683.4914742</v>
      </c>
      <c r="M5" s="7">
        <f>'IRA Calculations'!Z176</f>
        <v>9327781826.5831566</v>
      </c>
      <c r="N5" s="7">
        <f>'IRA Calculations'!AA176</f>
        <v>9041492532.9481392</v>
      </c>
      <c r="O5" s="7">
        <f>'IRA Calculations'!AB176</f>
        <v>8834388171.4829617</v>
      </c>
      <c r="P5" s="7">
        <f>'IRA Calculations'!AC176</f>
        <v>8682334493.4164658</v>
      </c>
      <c r="Q5" s="7">
        <f>'IRA Calculations'!AD176</f>
        <v>8575352017.6791916</v>
      </c>
      <c r="R5" s="7">
        <f>'IRA Calculations'!AE176</f>
        <v>8492499422.395813</v>
      </c>
      <c r="S5" s="7">
        <f>'IRA Calculations'!AF176</f>
        <v>8423378675.0160131</v>
      </c>
      <c r="T5" s="7">
        <f>'IRA Calculations'!AG176</f>
        <v>8357083407.4867687</v>
      </c>
      <c r="U5" s="7">
        <f>'IRA Calculations'!AH176</f>
        <v>8290191079.7001896</v>
      </c>
      <c r="V5" s="7">
        <f>'IRA Calculations'!AI176</f>
        <v>8229770486.7580824</v>
      </c>
      <c r="W5" s="7">
        <f>'IRA Calculations'!AJ176</f>
        <v>8163907204.7872839</v>
      </c>
      <c r="X5" s="7">
        <f>'IRA Calculations'!AK176</f>
        <v>8094452929.3796101</v>
      </c>
      <c r="Y5" s="7">
        <f>'IRA Calculations'!AL176</f>
        <v>8025433702.044261</v>
      </c>
      <c r="Z5" s="7">
        <f>'IRA Calculations'!AM176</f>
        <v>7951857728.0350628</v>
      </c>
      <c r="AA5" s="7">
        <f>'IRA Calculations'!AN176</f>
        <v>7875586578.7136946</v>
      </c>
      <c r="AB5" s="7">
        <f>'IRA Calculations'!AO176</f>
        <v>7799309317.7694578</v>
      </c>
      <c r="AC5" s="7">
        <f>'IRA Calculations'!AP176</f>
        <v>7719034957.106473</v>
      </c>
      <c r="AD5" s="7">
        <f>'IRA Calculations'!AQ176</f>
        <v>7639269926.264637</v>
      </c>
      <c r="AE5" s="7">
        <f>'IRA Calculations'!AR176</f>
        <v>7557668054.6157713</v>
      </c>
      <c r="AF5" s="7">
        <f>'IRA Calculations'!AS176</f>
        <v>7472733199.6226902</v>
      </c>
      <c r="AG5" s="7">
        <f>'IRA Calculations'!AT176</f>
        <v>7387318390.8881035</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28492297087312.086</v>
      </c>
      <c r="C2" s="7">
        <f>'IRA Calculations'!P186</f>
        <v>28492297087312.086</v>
      </c>
      <c r="D2" s="7">
        <f>'IRA Calculations'!Q186</f>
        <v>28492297087312.086</v>
      </c>
      <c r="E2" s="7">
        <f>'IRA Calculations'!R186</f>
        <v>28774009848792.859</v>
      </c>
      <c r="F2" s="7">
        <f>'IRA Calculations'!S186</f>
        <v>29100975620225.023</v>
      </c>
      <c r="G2" s="7">
        <f>'IRA Calculations'!T186</f>
        <v>29481021140867.215</v>
      </c>
      <c r="H2" s="7">
        <f>'IRA Calculations'!U186</f>
        <v>29871211511440.785</v>
      </c>
      <c r="I2" s="7">
        <f>'IRA Calculations'!V186</f>
        <v>30288533747247.965</v>
      </c>
      <c r="J2" s="7">
        <f>'IRA Calculations'!W186</f>
        <v>30724089294418.176</v>
      </c>
      <c r="K2" s="7">
        <f>'IRA Calculations'!X186</f>
        <v>31170948746855.641</v>
      </c>
      <c r="L2" s="7">
        <f>'IRA Calculations'!Y186</f>
        <v>31636851603095.293</v>
      </c>
      <c r="M2" s="7">
        <f>'IRA Calculations'!Z186</f>
        <v>32115105253292.824</v>
      </c>
      <c r="N2" s="7">
        <f>'IRA Calculations'!AA186</f>
        <v>32603341734933.844</v>
      </c>
      <c r="O2" s="7">
        <f>'IRA Calculations'!AB186</f>
        <v>33114609767770.141</v>
      </c>
      <c r="P2" s="7">
        <f>'IRA Calculations'!AC186</f>
        <v>33637381113243.359</v>
      </c>
      <c r="Q2" s="7">
        <f>'IRA Calculations'!AD186</f>
        <v>34178772121858.113</v>
      </c>
      <c r="R2" s="7">
        <f>'IRA Calculations'!AE186</f>
        <v>34735928775636.371</v>
      </c>
      <c r="S2" s="7">
        <f>'IRA Calculations'!AF186</f>
        <v>35298980409780.008</v>
      </c>
      <c r="T2" s="7">
        <f>'IRA Calculations'!AG186</f>
        <v>35886795946642.75</v>
      </c>
      <c r="U2" s="7">
        <f>'IRA Calculations'!AH186</f>
        <v>36478462538332.008</v>
      </c>
      <c r="V2" s="7">
        <f>'IRA Calculations'!AI186</f>
        <v>37088462145068.953</v>
      </c>
      <c r="W2" s="7">
        <f>'IRA Calculations'!AJ186</f>
        <v>37715311674541.812</v>
      </c>
      <c r="X2" s="7">
        <f>'IRA Calculations'!AK186</f>
        <v>38361254459659.133</v>
      </c>
      <c r="Y2" s="7">
        <f>'IRA Calculations'!AL186</f>
        <v>39020482760779.719</v>
      </c>
      <c r="Z2" s="7">
        <f>'IRA Calculations'!AM186</f>
        <v>39700387113541.539</v>
      </c>
      <c r="AA2" s="7">
        <f>'IRA Calculations'!AN186</f>
        <v>40391732464137.297</v>
      </c>
      <c r="AB2" s="7">
        <f>'IRA Calculations'!AO186</f>
        <v>41090044609710.508</v>
      </c>
      <c r="AC2" s="7">
        <f>'IRA Calculations'!AP186</f>
        <v>41814155083732.852</v>
      </c>
      <c r="AD2" s="7">
        <f>'IRA Calculations'!AQ186</f>
        <v>42537318372749.219</v>
      </c>
      <c r="AE2" s="7">
        <f>'IRA Calculations'!AR186</f>
        <v>43283376120394.305</v>
      </c>
      <c r="AF2" s="7">
        <f>'IRA Calculations'!AS186</f>
        <v>44046458272223.672</v>
      </c>
      <c r="AG2" s="7">
        <f>'IRA Calculations'!AT186</f>
        <v>44830814697803.164</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13085883235074.584</v>
      </c>
      <c r="C4" s="7">
        <f>'IRA Calculations'!P188</f>
        <v>13085883235074.584</v>
      </c>
      <c r="D4" s="7">
        <f>'IRA Calculations'!Q188</f>
        <v>13085883235074.584</v>
      </c>
      <c r="E4" s="7">
        <f>'IRA Calculations'!R188</f>
        <v>13040758462430.127</v>
      </c>
      <c r="F4" s="7">
        <f>'IRA Calculations'!S188</f>
        <v>13026299733195.301</v>
      </c>
      <c r="G4" s="7">
        <f>'IRA Calculations'!T188</f>
        <v>13007046496866.984</v>
      </c>
      <c r="H4" s="7">
        <f>'IRA Calculations'!U188</f>
        <v>12980686108847.195</v>
      </c>
      <c r="I4" s="7">
        <f>'IRA Calculations'!V188</f>
        <v>12953968483043.957</v>
      </c>
      <c r="J4" s="7">
        <f>'IRA Calculations'!W188</f>
        <v>12894121753324.238</v>
      </c>
      <c r="K4" s="7">
        <f>'IRA Calculations'!X188</f>
        <v>12843487998019.453</v>
      </c>
      <c r="L4" s="7">
        <f>'IRA Calculations'!Y188</f>
        <v>12806955734166.045</v>
      </c>
      <c r="M4" s="7">
        <f>'IRA Calculations'!Z188</f>
        <v>12790598004082.418</v>
      </c>
      <c r="N4" s="7">
        <f>'IRA Calculations'!AA188</f>
        <v>12780482534214.631</v>
      </c>
      <c r="O4" s="7">
        <f>'IRA Calculations'!AB188</f>
        <v>12777399008083.912</v>
      </c>
      <c r="P4" s="7">
        <f>'IRA Calculations'!AC188</f>
        <v>12782757574835.451</v>
      </c>
      <c r="Q4" s="7">
        <f>'IRA Calculations'!AD188</f>
        <v>12781761069439.545</v>
      </c>
      <c r="R4" s="7">
        <f>'IRA Calculations'!AE188</f>
        <v>12759349099026.127</v>
      </c>
      <c r="S4" s="7">
        <f>'IRA Calculations'!AF188</f>
        <v>12740847942241.912</v>
      </c>
      <c r="T4" s="7">
        <f>'IRA Calculations'!AG188</f>
        <v>12727592540277.596</v>
      </c>
      <c r="U4" s="7">
        <f>'IRA Calculations'!AH188</f>
        <v>12723794538580.033</v>
      </c>
      <c r="V4" s="7">
        <f>'IRA Calculations'!AI188</f>
        <v>12720447784608.898</v>
      </c>
      <c r="W4" s="7">
        <f>'IRA Calculations'!AJ188</f>
        <v>12727630144254.797</v>
      </c>
      <c r="X4" s="7">
        <f>'IRA Calculations'!AK188</f>
        <v>12733609176630.184</v>
      </c>
      <c r="Y4" s="7">
        <f>'IRA Calculations'!AL188</f>
        <v>12730939294248.729</v>
      </c>
      <c r="Z4" s="7">
        <f>'IRA Calculations'!AM188</f>
        <v>12718661595691.707</v>
      </c>
      <c r="AA4" s="7">
        <f>'IRA Calculations'!AN188</f>
        <v>12702661103391.531</v>
      </c>
      <c r="AB4" s="7">
        <f>'IRA Calculations'!AO188</f>
        <v>12684573590356.561</v>
      </c>
      <c r="AC4" s="7">
        <f>'IRA Calculations'!AP188</f>
        <v>12668140652318.529</v>
      </c>
      <c r="AD4" s="7">
        <f>'IRA Calculations'!AQ188</f>
        <v>12655862953761.51</v>
      </c>
      <c r="AE4" s="7">
        <f>'IRA Calculations'!AR188</f>
        <v>12639053975951.453</v>
      </c>
      <c r="AF4" s="7">
        <f>'IRA Calculations'!AS188</f>
        <v>12627377941029.707</v>
      </c>
      <c r="AG4" s="7">
        <f>'IRA Calculations'!AT188</f>
        <v>12614423370883.027</v>
      </c>
    </row>
    <row r="5" spans="1:35" x14ac:dyDescent="0.2">
      <c r="A5" s="1" t="s">
        <v>79</v>
      </c>
      <c r="B5" s="7">
        <f>'IRA Calculations'!O189</f>
        <v>3656705052684.5215</v>
      </c>
      <c r="C5" s="7">
        <f>'IRA Calculations'!P189</f>
        <v>3656705052684.5215</v>
      </c>
      <c r="D5" s="7">
        <f>'IRA Calculations'!Q189</f>
        <v>3656705052684.5215</v>
      </c>
      <c r="E5" s="7">
        <f>'IRA Calculations'!R189</f>
        <v>3660778023829.6289</v>
      </c>
      <c r="F5" s="7">
        <f>'IRA Calculations'!S189</f>
        <v>3659765056912.708</v>
      </c>
      <c r="G5" s="7">
        <f>'IRA Calculations'!T189</f>
        <v>3655544361425.5664</v>
      </c>
      <c r="H5" s="7">
        <f>'IRA Calculations'!U189</f>
        <v>3644042966223.0542</v>
      </c>
      <c r="I5" s="7">
        <f>'IRA Calculations'!V189</f>
        <v>3633153571866.2085</v>
      </c>
      <c r="J5" s="7">
        <f>'IRA Calculations'!W189</f>
        <v>3626421562564.1895</v>
      </c>
      <c r="K5" s="7">
        <f>'IRA Calculations'!X189</f>
        <v>3627265701661.6094</v>
      </c>
      <c r="L5" s="7">
        <f>'IRA Calculations'!Y189</f>
        <v>3627160184274.4443</v>
      </c>
      <c r="M5" s="7">
        <f>'IRA Calculations'!Z189</f>
        <v>3621103486250.3657</v>
      </c>
      <c r="N5" s="7">
        <f>'IRA Calculations'!AA189</f>
        <v>3612746509185.8008</v>
      </c>
      <c r="O5" s="7">
        <f>'IRA Calculations'!AB189</f>
        <v>3603355461726.8916</v>
      </c>
      <c r="P5" s="7">
        <f>'IRA Calculations'!AC189</f>
        <v>3603144426952.521</v>
      </c>
      <c r="Q5" s="7">
        <f>'IRA Calculations'!AD189</f>
        <v>3602848978268.4312</v>
      </c>
      <c r="R5" s="7">
        <f>'IRA Calculations'!AE189</f>
        <v>3603946359095.0923</v>
      </c>
      <c r="S5" s="7">
        <f>'IRA Calculations'!AF189</f>
        <v>3598459454961.7891</v>
      </c>
      <c r="T5" s="7">
        <f>'IRA Calculations'!AG189</f>
        <v>3598142902800.2539</v>
      </c>
      <c r="U5" s="7">
        <f>'IRA Calculations'!AH189</f>
        <v>3600569802705.3496</v>
      </c>
      <c r="V5" s="7">
        <f>'IRA Calculations'!AI189</f>
        <v>3601308424415.6055</v>
      </c>
      <c r="W5" s="7">
        <f>'IRA Calculations'!AJ189</f>
        <v>3602300287855.1016</v>
      </c>
      <c r="X5" s="7">
        <f>'IRA Calculations'!AK189</f>
        <v>3606035603361.2285</v>
      </c>
      <c r="Y5" s="7">
        <f>'IRA Calculations'!AL189</f>
        <v>3613084164824.7817</v>
      </c>
      <c r="Z5" s="7">
        <f>'IRA Calculations'!AM189</f>
        <v>3620997968863.2007</v>
      </c>
      <c r="AA5" s="7">
        <f>'IRA Calculations'!AN189</f>
        <v>3628341979010.8442</v>
      </c>
      <c r="AB5" s="7">
        <f>'IRA Calculations'!AO189</f>
        <v>3634018814441.0728</v>
      </c>
      <c r="AC5" s="7">
        <f>'IRA Calculations'!AP189</f>
        <v>3637226543011.3149</v>
      </c>
      <c r="AD5" s="7">
        <f>'IRA Calculations'!AQ189</f>
        <v>3638028475153.8652</v>
      </c>
      <c r="AE5" s="7">
        <f>'IRA Calculations'!AR189</f>
        <v>3640455375058.9819</v>
      </c>
      <c r="AF5" s="7">
        <f>'IRA Calculations'!AS189</f>
        <v>3643473172332.2988</v>
      </c>
      <c r="AG5" s="7">
        <f>'IRA Calculations'!AT189</f>
        <v>3644612760113.8296</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2023-12-15T19:19:09Z</dcterms:modified>
</cp:coreProperties>
</file>