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bldgs\CiDESCTY\"/>
    </mc:Choice>
  </mc:AlternateContent>
  <xr:revisionPtr revIDLastSave="0" documentId="8_{6EB8BA37-25F2-4588-A78A-EB90F9D2461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E8" i="19"/>
  <c r="Z8" i="18"/>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B8" i="18"/>
  <c r="L8" i="19"/>
  <c r="P8" i="23"/>
  <c r="AF8" i="24"/>
  <c r="C8" i="18"/>
  <c r="M8" i="19"/>
  <c r="R8" i="23"/>
  <c r="R8" i="18"/>
  <c r="I8" i="17"/>
  <c r="S8" i="18"/>
  <c r="J8" i="17"/>
  <c r="T8" i="18"/>
  <c r="H8" i="25"/>
  <c r="G8" i="7" s="1"/>
  <c r="X8" i="25"/>
  <c r="W8" i="7" s="1"/>
  <c r="R8" i="25"/>
  <c r="N64" i="22"/>
  <c r="AD64" i="22"/>
  <c r="AD65" i="22"/>
  <c r="N85" i="22"/>
  <c r="H66" i="22"/>
  <c r="N67" i="22"/>
  <c r="H69" i="22"/>
  <c r="H72" i="22"/>
  <c r="N73" i="22"/>
  <c r="AD73" i="22"/>
  <c r="R74" i="22"/>
  <c r="X79" i="22"/>
  <c r="AD80" i="22"/>
  <c r="X82" i="22"/>
  <c r="AD83" i="22"/>
  <c r="H86" i="22"/>
  <c r="X86" i="22"/>
  <c r="D8" i="23"/>
  <c r="D8" i="24"/>
  <c r="C8" i="6" s="1"/>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AD89" i="22"/>
  <c r="AB8" i="23"/>
  <c r="AA8" i="10" s="1"/>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O8" i="7" l="1"/>
  <c r="AC8" i="7"/>
  <c r="K8" i="7"/>
  <c r="I8" i="7"/>
  <c r="W8" i="6"/>
  <c r="U8" i="6"/>
  <c r="S8" i="10"/>
  <c r="AE8" i="6"/>
  <c r="U8" i="7"/>
  <c r="S30" i="14"/>
  <c r="S20" i="14"/>
  <c r="AC8" i="6"/>
  <c r="K8" i="6"/>
  <c r="I8" i="6"/>
  <c r="U8" i="10"/>
  <c r="C8" i="7"/>
  <c r="O8" i="10"/>
  <c r="G8" i="6"/>
  <c r="M8" i="6"/>
  <c r="O8" i="6"/>
  <c r="E8" i="7"/>
  <c r="C8" i="10"/>
  <c r="AE8" i="7"/>
  <c r="M8" i="10"/>
  <c r="W8" i="10"/>
  <c r="AA8" i="7"/>
  <c r="E8" i="6"/>
  <c r="S30" i="22"/>
  <c r="AE8" i="10"/>
  <c r="S20" i="22"/>
  <c r="AA8" i="6"/>
  <c r="Y8" i="7"/>
  <c r="E8" i="10"/>
  <c r="Q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<sst xmlns="http://schemas.openxmlformats.org/spreadsheetml/2006/main" count="55111" uniqueCount="1381">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</sst>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1287</v>
      </c>
      <c r="C1" s="71">
        <v>45686</v>
      </c>
      <c r="D1" s="13"/>
      <c r="E1" s="13"/>
      <c r="F1" s="72" t="s">
        <v>59</v>
      </c>
      <c r="G1" s="72" t="s">
        <v>59</v>
      </c>
    </row>
    <row r="2" spans="1:7" x14ac:dyDescent="0.75">
      <c r="B2" t="str">
        <f>LOOKUP(B1,F2:G51,G2:G51)</f>
        <v>KS</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b">
        <f>IF(A20=About!$B$1,SUM('BDESC-rural-residential'!$AF$8,'BDESC-urban-residential'!$AF$8,'BDESC-commercial'!$AF$8)='REEDS calc'!Q20,"NA")</f>
        <v>1</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b">
        <f>IF(A20=About!$B$1,SUM('DESC-rural-residential'!$AF$8,'DESC-urban-residential'!$AF$8,'DESC-commercial'!$AF$8)='REEDS calc-noIRA'!Q20,"NA")</f>
        <v>1</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KANSAS</v>
      </c>
    </row>
    <row r="3" spans="1:7" x14ac:dyDescent="0.65">
      <c r="A3" s="52" t="s">
        <v>1327</v>
      </c>
      <c r="B3" s="52">
        <v>0.59</v>
      </c>
      <c r="C3" s="52">
        <v>0.41</v>
      </c>
      <c r="F3" s="52" t="s">
        <v>10</v>
      </c>
      <c r="G3" s="52">
        <f>SUMIFS(B:B,A:A,G2)</f>
        <v>0.74199999999999999</v>
      </c>
    </row>
    <row r="4" spans="1:7" x14ac:dyDescent="0.65">
      <c r="A4" s="52" t="s">
        <v>1328</v>
      </c>
      <c r="B4" s="52">
        <v>0.66</v>
      </c>
      <c r="C4" s="52">
        <v>0.33999999999999903</v>
      </c>
      <c r="F4" s="52" t="s">
        <v>11</v>
      </c>
      <c r="G4" s="52">
        <f>SUMIFS(C:C,A:A,G2)</f>
        <v>0.25800000000000001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13.154697041791819</v>
      </c>
      <c r="C8" s="65">
        <f>INDEX('REEDS calc'!$C$64:$AG$113,MATCH(About!$B$2,'REEDS calc'!$B$64:$B$113,0),MATCH(C$1,'REEDS calc'!$C$63:$AG$63,0))*SUMIFS('res v com'!$E$3:$E$52,'res v com'!$B$3:$B$52,About!$B$2)*SUMIFS('Urban and Rural'!$C$2:$C$53,'Urban and Rural'!$A$2:$A$53,About!$B$1)</f>
        <v>13.154697041791819</v>
      </c>
      <c r="D8" s="65">
        <f>INDEX('REEDS calc'!$C$64:$AG$113,MATCH(About!$B$2,'REEDS calc'!$B$64:$B$113,0),MATCH(D$1,'REEDS calc'!$C$63:$AG$63,0))*SUMIFS('res v com'!$E$3:$E$52,'res v com'!$B$3:$B$52,About!$B$2)*SUMIFS('Urban and Rural'!$C$2:$C$53,'Urban and Rural'!$A$2:$A$53,About!$B$1)</f>
        <v>13.154697041791819</v>
      </c>
      <c r="E8" s="65">
        <f>INDEX('REEDS calc'!$C$64:$AG$113,MATCH(About!$B$2,'REEDS calc'!$B$64:$B$113,0),MATCH(E$1,'REEDS calc'!$C$63:$AG$63,0))*SUMIFS('res v com'!$E$3:$E$52,'res v com'!$B$3:$B$52,About!$B$2)*SUMIFS('Urban and Rural'!$C$2:$C$53,'Urban and Rural'!$A$2:$A$53,About!$B$1)</f>
        <v>15.336622791123684</v>
      </c>
      <c r="F8" s="65">
        <f>INDEX('REEDS calc'!$C$64:$AG$113,MATCH(About!$B$2,'REEDS calc'!$B$64:$B$113,0),MATCH(F$1,'REEDS calc'!$C$63:$AG$63,0))*SUMIFS('res v com'!$E$3:$E$52,'res v com'!$B$3:$B$52,About!$B$2)*SUMIFS('Urban and Rural'!$C$2:$C$53,'Urban and Rural'!$A$2:$A$53,About!$B$1)</f>
        <v>17.518548540455551</v>
      </c>
      <c r="G8" s="65">
        <f>INDEX('REEDS calc'!$C$64:$AG$113,MATCH(About!$B$2,'REEDS calc'!$B$64:$B$113,0),MATCH(G$1,'REEDS calc'!$C$63:$AG$63,0))*SUMIFS('res v com'!$E$3:$E$52,'res v com'!$B$3:$B$52,About!$B$2)*SUMIFS('Urban and Rural'!$C$2:$C$53,'Urban and Rural'!$A$2:$A$53,About!$B$1)</f>
        <v>21.116796671287002</v>
      </c>
      <c r="H8" s="65">
        <f>INDEX('REEDS calc'!$C$64:$AG$113,MATCH(About!$B$2,'REEDS calc'!$B$64:$B$113,0),MATCH(H$1,'REEDS calc'!$C$63:$AG$63,0))*SUMIFS('res v com'!$E$3:$E$52,'res v com'!$B$3:$B$52,About!$B$2)*SUMIFS('Urban and Rural'!$C$2:$C$53,'Urban and Rural'!$A$2:$A$53,About!$B$1)</f>
        <v>24.715044802118459</v>
      </c>
      <c r="I8" s="65">
        <f>INDEX('REEDS calc'!$C$64:$AG$113,MATCH(About!$B$2,'REEDS calc'!$B$64:$B$113,0),MATCH(I$1,'REEDS calc'!$C$63:$AG$63,0))*SUMIFS('res v com'!$E$3:$E$52,'res v com'!$B$3:$B$52,About!$B$2)*SUMIFS('Urban and Rural'!$C$2:$C$53,'Urban and Rural'!$A$2:$A$53,About!$B$1)</f>
        <v>30.995097169869869</v>
      </c>
      <c r="J8" s="65">
        <f>INDEX('REEDS calc'!$C$64:$AG$113,MATCH(About!$B$2,'REEDS calc'!$B$64:$B$113,0),MATCH(J$1,'REEDS calc'!$C$63:$AG$63,0))*SUMIFS('res v com'!$E$3:$E$52,'res v com'!$B$3:$B$52,About!$B$2)*SUMIFS('Urban and Rural'!$C$2:$C$53,'Urban and Rural'!$A$2:$A$53,About!$B$1)</f>
        <v>37.275149537621289</v>
      </c>
      <c r="K8" s="65">
        <f>INDEX('REEDS calc'!$C$64:$AG$113,MATCH(About!$B$2,'REEDS calc'!$B$64:$B$113,0),MATCH(K$1,'REEDS calc'!$C$63:$AG$63,0))*SUMIFS('res v com'!$E$3:$E$52,'res v com'!$B$3:$B$52,About!$B$2)*SUMIFS('Urban and Rural'!$C$2:$C$53,'Urban and Rural'!$A$2:$A$53,About!$B$1)</f>
        <v>47.317445259325154</v>
      </c>
      <c r="L8" s="65">
        <f>INDEX('REEDS calc'!$C$64:$AG$113,MATCH(About!$B$2,'REEDS calc'!$B$64:$B$113,0),MATCH(L$1,'REEDS calc'!$C$63:$AG$63,0))*SUMIFS('res v com'!$E$3:$E$52,'res v com'!$B$3:$B$52,About!$B$2)*SUMIFS('Urban and Rural'!$C$2:$C$53,'Urban and Rural'!$A$2:$A$53,About!$B$1)</f>
        <v>57.359740981029027</v>
      </c>
      <c r="M8" s="65">
        <f>INDEX('REEDS calc'!$C$64:$AG$113,MATCH(About!$B$2,'REEDS calc'!$B$64:$B$113,0),MATCH(M$1,'REEDS calc'!$C$63:$AG$63,0))*SUMIFS('res v com'!$E$3:$E$52,'res v com'!$B$3:$B$52,About!$B$2)*SUMIFS('Urban and Rural'!$C$2:$C$53,'Urban and Rural'!$A$2:$A$53,About!$B$1)</f>
        <v>67.566031925853906</v>
      </c>
      <c r="N8" s="65">
        <f>INDEX('REEDS calc'!$C$64:$AG$113,MATCH(About!$B$2,'REEDS calc'!$B$64:$B$113,0),MATCH(N$1,'REEDS calc'!$C$63:$AG$63,0))*SUMIFS('res v com'!$E$3:$E$52,'res v com'!$B$3:$B$52,About!$B$2)*SUMIFS('Urban and Rural'!$C$2:$C$53,'Urban and Rural'!$A$2:$A$53,About!$B$1)</f>
        <v>77.772322870678778</v>
      </c>
      <c r="O8" s="65">
        <f>INDEX('REEDS calc'!$C$64:$AG$113,MATCH(About!$B$2,'REEDS calc'!$B$64:$B$113,0),MATCH(O$1,'REEDS calc'!$C$63:$AG$63,0))*SUMIFS('res v com'!$E$3:$E$52,'res v com'!$B$3:$B$52,About!$B$2)*SUMIFS('Urban and Rural'!$C$2:$C$53,'Urban and Rural'!$A$2:$A$53,About!$B$1)</f>
        <v>88.229430039100492</v>
      </c>
      <c r="P8" s="65">
        <f>INDEX('REEDS calc'!$C$64:$AG$113,MATCH(About!$B$2,'REEDS calc'!$B$64:$B$113,0),MATCH(P$1,'REEDS calc'!$C$63:$AG$63,0))*SUMIFS('res v com'!$E$3:$E$52,'res v com'!$B$3:$B$52,About!$B$2)*SUMIFS('Urban and Rural'!$C$2:$C$53,'Urban and Rural'!$A$2:$A$53,About!$B$1)</f>
        <v>98.686537207522193</v>
      </c>
      <c r="Q8" s="65">
        <f>INDEX('REEDS calc'!$C$64:$AG$113,MATCH(About!$B$2,'REEDS calc'!$B$64:$B$113,0),MATCH(Q$1,'REEDS calc'!$C$63:$AG$63,0))*SUMIFS('res v com'!$E$3:$E$52,'res v com'!$B$3:$B$52,About!$B$2)*SUMIFS('Urban and Rural'!$C$2:$C$53,'Urban and Rural'!$A$2:$A$53,About!$B$1)</f>
        <v>108.58413126176634</v>
      </c>
      <c r="R8" s="65">
        <f>INDEX('REEDS calc'!$C$64:$AG$113,MATCH(About!$B$2,'REEDS calc'!$B$64:$B$113,0),MATCH(R$1,'REEDS calc'!$C$63:$AG$63,0))*SUMIFS('res v com'!$E$3:$E$52,'res v com'!$B$3:$B$52,About!$B$2)*SUMIFS('Urban and Rural'!$C$2:$C$53,'Urban and Rural'!$A$2:$A$53,About!$B$1)</f>
        <v>118.48172531601053</v>
      </c>
      <c r="S8" s="65">
        <f>INDEX('REEDS calc'!$C$64:$AG$113,MATCH(About!$B$2,'REEDS calc'!$B$64:$B$113,0),MATCH(S$1,'REEDS calc'!$C$63:$AG$63,0))*SUMIFS('res v com'!$E$3:$E$52,'res v com'!$B$3:$B$52,About!$B$2)*SUMIFS('Urban and Rural'!$C$2:$C$53,'Urban and Rural'!$A$2:$A$53,About!$B$1)</f>
        <v>128.84236470612575</v>
      </c>
      <c r="T8" s="65">
        <f>INDEX('REEDS calc'!$C$64:$AG$113,MATCH(About!$B$2,'REEDS calc'!$B$64:$B$113,0),MATCH(T$1,'REEDS calc'!$C$63:$AG$63,0))*SUMIFS('res v com'!$E$3:$E$52,'res v com'!$B$3:$B$52,About!$B$2)*SUMIFS('Urban and Rural'!$C$2:$C$53,'Urban and Rural'!$A$2:$A$53,About!$B$1)</f>
        <v>139.20300409624099</v>
      </c>
      <c r="U8" s="65">
        <f>INDEX('REEDS calc'!$C$64:$AG$113,MATCH(About!$B$2,'REEDS calc'!$B$64:$B$113,0),MATCH(U$1,'REEDS calc'!$C$63:$AG$63,0))*SUMIFS('res v com'!$E$3:$E$52,'res v com'!$B$3:$B$52,About!$B$2)*SUMIFS('Urban and Rural'!$C$2:$C$53,'Urban and Rural'!$A$2:$A$53,About!$B$1)</f>
        <v>150.05562915571923</v>
      </c>
      <c r="V8" s="65">
        <f>INDEX('REEDS calc'!$C$64:$AG$113,MATCH(About!$B$2,'REEDS calc'!$B$64:$B$113,0),MATCH(V$1,'REEDS calc'!$C$63:$AG$63,0))*SUMIFS('res v com'!$E$3:$E$52,'res v com'!$B$3:$B$52,About!$B$2)*SUMIFS('Urban and Rural'!$C$2:$C$53,'Urban and Rural'!$A$2:$A$53,About!$B$1)</f>
        <v>160.90825421519747</v>
      </c>
      <c r="W8" s="65">
        <f>INDEX('REEDS calc'!$C$64:$AG$113,MATCH(About!$B$2,'REEDS calc'!$B$64:$B$113,0),MATCH(W$1,'REEDS calc'!$C$63:$AG$63,0))*SUMIFS('res v com'!$E$3:$E$52,'res v com'!$B$3:$B$52,About!$B$2)*SUMIFS('Urban and Rural'!$C$2:$C$53,'Urban and Rural'!$A$2:$A$53,About!$B$1)</f>
        <v>172.629089279434</v>
      </c>
      <c r="X8" s="65">
        <f>INDEX('REEDS calc'!$C$64:$AG$113,MATCH(About!$B$2,'REEDS calc'!$B$64:$B$113,0),MATCH(X$1,'REEDS calc'!$C$63:$AG$63,0))*SUMIFS('res v com'!$E$3:$E$52,'res v com'!$B$3:$B$52,About!$B$2)*SUMIFS('Urban and Rural'!$C$2:$C$53,'Urban and Rural'!$A$2:$A$53,About!$B$1)</f>
        <v>184.34992434367047</v>
      </c>
      <c r="Y8" s="65">
        <f>INDEX('REEDS calc'!$C$64:$AG$113,MATCH(About!$B$2,'REEDS calc'!$B$64:$B$113,0),MATCH(Y$1,'REEDS calc'!$C$63:$AG$63,0))*SUMIFS('res v com'!$E$3:$E$52,'res v com'!$B$3:$B$52,About!$B$2)*SUMIFS('Urban and Rural'!$C$2:$C$53,'Urban and Rural'!$A$2:$A$53,About!$B$1)</f>
        <v>196.33122240933446</v>
      </c>
      <c r="Z8" s="65">
        <f>INDEX('REEDS calc'!$C$64:$AG$113,MATCH(About!$B$2,'REEDS calc'!$B$64:$B$113,0),MATCH(Z$1,'REEDS calc'!$C$63:$AG$63,0))*SUMIFS('res v com'!$E$3:$E$52,'res v com'!$B$3:$B$52,About!$B$2)*SUMIFS('Urban and Rural'!$C$2:$C$53,'Urban and Rural'!$A$2:$A$53,About!$B$1)</f>
        <v>208.31252047499845</v>
      </c>
      <c r="AA8" s="65">
        <f>INDEX('REEDS calc'!$C$64:$AG$113,MATCH(About!$B$2,'REEDS calc'!$B$64:$B$113,0),MATCH(AA$1,'REEDS calc'!$C$63:$AG$63,0))*SUMIFS('res v com'!$E$3:$E$52,'res v com'!$B$3:$B$52,About!$B$2)*SUMIFS('Urban and Rural'!$C$2:$C$53,'Urban and Rural'!$A$2:$A$53,About!$B$1)</f>
        <v>219.71501187082362</v>
      </c>
      <c r="AB8" s="65">
        <f>INDEX('REEDS calc'!$C$64:$AG$113,MATCH(About!$B$2,'REEDS calc'!$B$64:$B$113,0),MATCH(AB$1,'REEDS calc'!$C$63:$AG$63,0))*SUMIFS('res v com'!$E$3:$E$52,'res v com'!$B$3:$B$52,About!$B$2)*SUMIFS('Urban and Rural'!$C$2:$C$53,'Urban and Rural'!$A$2:$A$53,About!$B$1)</f>
        <v>231.11750326664875</v>
      </c>
      <c r="AC8" s="65">
        <f>INDEX('REEDS calc'!$C$64:$AG$113,MATCH(About!$B$2,'REEDS calc'!$B$64:$B$113,0),MATCH(AC$1,'REEDS calc'!$C$63:$AG$63,0))*SUMIFS('res v com'!$E$3:$E$52,'res v com'!$B$3:$B$52,About!$B$2)*SUMIFS('Urban and Rural'!$C$2:$C$53,'Urban and Rural'!$A$2:$A$53,About!$B$1)</f>
        <v>245.74201845791009</v>
      </c>
      <c r="AD8" s="65">
        <f>INDEX('REEDS calc'!$C$64:$AG$113,MATCH(About!$B$2,'REEDS calc'!$B$64:$B$113,0),MATCH(AD$1,'REEDS calc'!$C$63:$AG$63,0))*SUMIFS('res v com'!$E$3:$E$52,'res v com'!$B$3:$B$52,About!$B$2)*SUMIFS('Urban and Rural'!$C$2:$C$53,'Urban and Rural'!$A$2:$A$53,About!$B$1)</f>
        <v>260.36653364917146</v>
      </c>
      <c r="AE8" s="65">
        <f>INDEX('REEDS calc'!$C$64:$AG$113,MATCH(About!$B$2,'REEDS calc'!$B$64:$B$113,0),MATCH(AE$1,'REEDS calc'!$C$63:$AG$63,0))*SUMIFS('res v com'!$E$3:$E$52,'res v com'!$B$3:$B$52,About!$B$2)*SUMIFS('Urban and Rural'!$C$2:$C$53,'Urban and Rural'!$A$2:$A$53,About!$B$1)</f>
        <v>272.51182693795647</v>
      </c>
      <c r="AF8" s="65">
        <f>INDEX('REEDS calc'!$C$64:$AG$113,MATCH(About!$B$2,'REEDS calc'!$B$64:$B$113,0),MATCH(AF$1,'REEDS calc'!$C$63:$AG$63,0))*SUMIFS('res v com'!$E$3:$E$52,'res v com'!$B$3:$B$52,About!$B$2)*SUMIFS('Urban and Rural'!$C$2:$C$53,'Urban and Rural'!$A$2:$A$53,About!$B$1)</f>
        <v>284.65712022674148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37.832500794610574</v>
      </c>
      <c r="C8" s="65">
        <f>INDEX('REEDS calc'!$C$64:$AG$113,MATCH(About!$B$2,'REEDS calc'!$B$64:$B$113,0),MATCH(C$1,'REEDS calc'!$C$63:$AG$63,0))*SUMIFS('res v com'!$E$3:$E$52,'res v com'!$B$3:$B$52,About!$B$2)*SUMIFS('Urban and Rural'!$B$2:$B$53,'Urban and Rural'!$A$2:$A$53,About!$B$1)</f>
        <v>37.832500794610574</v>
      </c>
      <c r="D8" s="65">
        <f>INDEX('REEDS calc'!$C$64:$AG$113,MATCH(About!$B$2,'REEDS calc'!$B$64:$B$113,0),MATCH(D$1,'REEDS calc'!$C$63:$AG$63,0))*SUMIFS('res v com'!$E$3:$E$52,'res v com'!$B$3:$B$52,About!$B$2)*SUMIFS('Urban and Rural'!$B$2:$B$53,'Urban and Rural'!$A$2:$A$53,About!$B$1)</f>
        <v>37.832500794610574</v>
      </c>
      <c r="E8" s="65">
        <f>INDEX('REEDS calc'!$C$64:$AG$113,MATCH(About!$B$2,'REEDS calc'!$B$64:$B$113,0),MATCH(E$1,'REEDS calc'!$C$63:$AG$63,0))*SUMIFS('res v com'!$E$3:$E$52,'res v com'!$B$3:$B$52,About!$B$2)*SUMIFS('Urban and Rural'!$B$2:$B$53,'Urban and Rural'!$A$2:$A$53,About!$B$1)</f>
        <v>44.107651593076639</v>
      </c>
      <c r="F8" s="65">
        <f>INDEX('REEDS calc'!$C$64:$AG$113,MATCH(About!$B$2,'REEDS calc'!$B$64:$B$113,0),MATCH(F$1,'REEDS calc'!$C$63:$AG$63,0))*SUMIFS('res v com'!$E$3:$E$52,'res v com'!$B$3:$B$52,About!$B$2)*SUMIFS('Urban and Rural'!$B$2:$B$53,'Urban and Rural'!$A$2:$A$53,About!$B$1)</f>
        <v>50.382802391542711</v>
      </c>
      <c r="G8" s="65">
        <f>INDEX('REEDS calc'!$C$64:$AG$113,MATCH(About!$B$2,'REEDS calc'!$B$64:$B$113,0),MATCH(G$1,'REEDS calc'!$C$63:$AG$63,0))*SUMIFS('res v com'!$E$3:$E$52,'res v com'!$B$3:$B$52,About!$B$2)*SUMIFS('Urban and Rural'!$B$2:$B$53,'Urban and Rural'!$A$2:$A$53,About!$B$1)</f>
        <v>60.731252442228509</v>
      </c>
      <c r="H8" s="65">
        <f>INDEX('REEDS calc'!$C$64:$AG$113,MATCH(About!$B$2,'REEDS calc'!$B$64:$B$113,0),MATCH(H$1,'REEDS calc'!$C$63:$AG$63,0))*SUMIFS('res v com'!$E$3:$E$52,'res v com'!$B$3:$B$52,About!$B$2)*SUMIFS('Urban and Rural'!$B$2:$B$53,'Urban and Rural'!$A$2:$A$53,About!$B$1)</f>
        <v>71.079702492914336</v>
      </c>
      <c r="I8" s="65">
        <f>INDEX('REEDS calc'!$C$64:$AG$113,MATCH(About!$B$2,'REEDS calc'!$B$64:$B$113,0),MATCH(I$1,'REEDS calc'!$C$63:$AG$63,0))*SUMIFS('res v com'!$E$3:$E$52,'res v com'!$B$3:$B$52,About!$B$2)*SUMIFS('Urban and Rural'!$B$2:$B$53,'Urban and Rural'!$A$2:$A$53,About!$B$1)</f>
        <v>89.140938372261402</v>
      </c>
      <c r="J8" s="65">
        <f>INDEX('REEDS calc'!$C$64:$AG$113,MATCH(About!$B$2,'REEDS calc'!$B$64:$B$113,0),MATCH(J$1,'REEDS calc'!$C$63:$AG$63,0))*SUMIFS('res v com'!$E$3:$E$52,'res v com'!$B$3:$B$52,About!$B$2)*SUMIFS('Urban and Rural'!$B$2:$B$53,'Urban and Rural'!$A$2:$A$53,About!$B$1)</f>
        <v>107.2021742516085</v>
      </c>
      <c r="K8" s="65">
        <f>INDEX('REEDS calc'!$C$64:$AG$113,MATCH(About!$B$2,'REEDS calc'!$B$64:$B$113,0),MATCH(K$1,'REEDS calc'!$C$63:$AG$63,0))*SUMIFS('res v com'!$E$3:$E$52,'res v com'!$B$3:$B$52,About!$B$2)*SUMIFS('Urban and Rural'!$B$2:$B$53,'Urban and Rural'!$A$2:$A$53,About!$B$1)</f>
        <v>136.08350535821421</v>
      </c>
      <c r="L8" s="65">
        <f>INDEX('REEDS calc'!$C$64:$AG$113,MATCH(About!$B$2,'REEDS calc'!$B$64:$B$113,0),MATCH(L$1,'REEDS calc'!$C$63:$AG$63,0))*SUMIFS('res v com'!$E$3:$E$52,'res v com'!$B$3:$B$52,About!$B$2)*SUMIFS('Urban and Rural'!$B$2:$B$53,'Urban and Rural'!$A$2:$A$53,About!$B$1)</f>
        <v>164.96483646481991</v>
      </c>
      <c r="M8" s="65">
        <f>INDEX('REEDS calc'!$C$64:$AG$113,MATCH(About!$B$2,'REEDS calc'!$B$64:$B$113,0),MATCH(M$1,'REEDS calc'!$C$63:$AG$63,0))*SUMIFS('res v com'!$E$3:$E$52,'res v com'!$B$3:$B$52,About!$B$2)*SUMIFS('Urban and Rural'!$B$2:$B$53,'Urban and Rural'!$A$2:$A$53,About!$B$1)</f>
        <v>194.31781274799846</v>
      </c>
      <c r="N8" s="65">
        <f>INDEX('REEDS calc'!$C$64:$AG$113,MATCH(About!$B$2,'REEDS calc'!$B$64:$B$113,0),MATCH(N$1,'REEDS calc'!$C$63:$AG$63,0))*SUMIFS('res v com'!$E$3:$E$52,'res v com'!$B$3:$B$52,About!$B$2)*SUMIFS('Urban and Rural'!$B$2:$B$53,'Urban and Rural'!$A$2:$A$53,About!$B$1)</f>
        <v>223.67078903117695</v>
      </c>
      <c r="O8" s="65">
        <f>INDEX('REEDS calc'!$C$64:$AG$113,MATCH(About!$B$2,'REEDS calc'!$B$64:$B$113,0),MATCH(O$1,'REEDS calc'!$C$63:$AG$63,0))*SUMIFS('res v com'!$E$3:$E$52,'res v com'!$B$3:$B$52,About!$B$2)*SUMIFS('Urban and Rural'!$B$2:$B$53,'Urban and Rural'!$A$2:$A$53,About!$B$1)</f>
        <v>253.74510499617273</v>
      </c>
      <c r="P8" s="65">
        <f>INDEX('REEDS calc'!$C$64:$AG$113,MATCH(About!$B$2,'REEDS calc'!$B$64:$B$113,0),MATCH(P$1,'REEDS calc'!$C$63:$AG$63,0))*SUMIFS('res v com'!$E$3:$E$52,'res v com'!$B$3:$B$52,About!$B$2)*SUMIFS('Urban and Rural'!$B$2:$B$53,'Urban and Rural'!$A$2:$A$53,About!$B$1)</f>
        <v>283.81942096116848</v>
      </c>
      <c r="Q8" s="65">
        <f>INDEX('REEDS calc'!$C$64:$AG$113,MATCH(About!$B$2,'REEDS calc'!$B$64:$B$113,0),MATCH(Q$1,'REEDS calc'!$C$63:$AG$63,0))*SUMIFS('res v com'!$E$3:$E$52,'res v com'!$B$3:$B$52,About!$B$2)*SUMIFS('Urban and Rural'!$B$2:$B$53,'Urban and Rural'!$A$2:$A$53,About!$B$1)</f>
        <v>312.28459455903345</v>
      </c>
      <c r="R8" s="65">
        <f>INDEX('REEDS calc'!$C$64:$AG$113,MATCH(About!$B$2,'REEDS calc'!$B$64:$B$113,0),MATCH(R$1,'REEDS calc'!$C$63:$AG$63,0))*SUMIFS('res v com'!$E$3:$E$52,'res v com'!$B$3:$B$52,About!$B$2)*SUMIFS('Urban and Rural'!$B$2:$B$53,'Urban and Rural'!$A$2:$A$53,About!$B$1)</f>
        <v>340.74976815689848</v>
      </c>
      <c r="S8" s="65">
        <f>INDEX('REEDS calc'!$C$64:$AG$113,MATCH(About!$B$2,'REEDS calc'!$B$64:$B$113,0),MATCH(S$1,'REEDS calc'!$C$63:$AG$63,0))*SUMIFS('res v com'!$E$3:$E$52,'res v com'!$B$3:$B$52,About!$B$2)*SUMIFS('Urban and Rural'!$B$2:$B$53,'Urban and Rural'!$A$2:$A$53,About!$B$1)</f>
        <v>370.54664578273372</v>
      </c>
      <c r="T8" s="65">
        <f>INDEX('REEDS calc'!$C$64:$AG$113,MATCH(About!$B$2,'REEDS calc'!$B$64:$B$113,0),MATCH(T$1,'REEDS calc'!$C$63:$AG$63,0))*SUMIFS('res v com'!$E$3:$E$52,'res v com'!$B$3:$B$52,About!$B$2)*SUMIFS('Urban and Rural'!$B$2:$B$53,'Urban and Rural'!$A$2:$A$53,About!$B$1)</f>
        <v>400.34352340856901</v>
      </c>
      <c r="U8" s="65">
        <f>INDEX('REEDS calc'!$C$64:$AG$113,MATCH(About!$B$2,'REEDS calc'!$B$64:$B$113,0),MATCH(U$1,'REEDS calc'!$C$63:$AG$63,0))*SUMIFS('res v com'!$E$3:$E$52,'res v com'!$B$3:$B$52,About!$B$2)*SUMIFS('Urban and Rural'!$B$2:$B$53,'Urban and Rural'!$A$2:$A$53,About!$B$1)</f>
        <v>431.55533656412274</v>
      </c>
      <c r="V8" s="65">
        <f>INDEX('REEDS calc'!$C$64:$AG$113,MATCH(About!$B$2,'REEDS calc'!$B$64:$B$113,0),MATCH(V$1,'REEDS calc'!$C$63:$AG$63,0))*SUMIFS('res v com'!$E$3:$E$52,'res v com'!$B$3:$B$52,About!$B$2)*SUMIFS('Urban and Rural'!$B$2:$B$53,'Urban and Rural'!$A$2:$A$53,About!$B$1)</f>
        <v>462.76714971967641</v>
      </c>
      <c r="W8" s="65">
        <f>INDEX('REEDS calc'!$C$64:$AG$113,MATCH(About!$B$2,'REEDS calc'!$B$64:$B$113,0),MATCH(W$1,'REEDS calc'!$C$63:$AG$63,0))*SUMIFS('res v com'!$E$3:$E$52,'res v com'!$B$3:$B$52,About!$B$2)*SUMIFS('Urban and Rural'!$B$2:$B$53,'Urban and Rural'!$A$2:$A$53,About!$B$1)</f>
        <v>496.47590792767448</v>
      </c>
      <c r="X8" s="65">
        <f>INDEX('REEDS calc'!$C$64:$AG$113,MATCH(About!$B$2,'REEDS calc'!$B$64:$B$113,0),MATCH(X$1,'REEDS calc'!$C$63:$AG$63,0))*SUMIFS('res v com'!$E$3:$E$52,'res v com'!$B$3:$B$52,About!$B$2)*SUMIFS('Urban and Rural'!$B$2:$B$53,'Urban and Rural'!$A$2:$A$53,About!$B$1)</f>
        <v>530.18466613567239</v>
      </c>
      <c r="Y8" s="65">
        <f>INDEX('REEDS calc'!$C$64:$AG$113,MATCH(About!$B$2,'REEDS calc'!$B$64:$B$113,0),MATCH(Y$1,'REEDS calc'!$C$63:$AG$63,0))*SUMIFS('res v com'!$E$3:$E$52,'res v com'!$B$3:$B$52,About!$B$2)*SUMIFS('Urban and Rural'!$B$2:$B$53,'Urban and Rural'!$A$2:$A$53,About!$B$1)</f>
        <v>564.64250785940374</v>
      </c>
      <c r="Z8" s="65">
        <f>INDEX('REEDS calc'!$C$64:$AG$113,MATCH(About!$B$2,'REEDS calc'!$B$64:$B$113,0),MATCH(Z$1,'REEDS calc'!$C$63:$AG$63,0))*SUMIFS('res v com'!$E$3:$E$52,'res v com'!$B$3:$B$52,About!$B$2)*SUMIFS('Urban and Rural'!$B$2:$B$53,'Urban and Rural'!$A$2:$A$53,About!$B$1)</f>
        <v>599.10034958313508</v>
      </c>
      <c r="AA8" s="65">
        <f>INDEX('REEDS calc'!$C$64:$AG$113,MATCH(About!$B$2,'REEDS calc'!$B$64:$B$113,0),MATCH(AA$1,'REEDS calc'!$C$63:$AG$63,0))*SUMIFS('res v com'!$E$3:$E$52,'res v com'!$B$3:$B$52,About!$B$2)*SUMIFS('Urban and Rural'!$B$2:$B$53,'Urban and Rural'!$A$2:$A$53,About!$B$1)</f>
        <v>631.89356127190354</v>
      </c>
      <c r="AB8" s="65">
        <f>INDEX('REEDS calc'!$C$64:$AG$113,MATCH(About!$B$2,'REEDS calc'!$B$64:$B$113,0),MATCH(AB$1,'REEDS calc'!$C$63:$AG$63,0))*SUMIFS('res v com'!$E$3:$E$52,'res v com'!$B$3:$B$52,About!$B$2)*SUMIFS('Urban and Rural'!$B$2:$B$53,'Urban and Rural'!$A$2:$A$53,About!$B$1)</f>
        <v>664.68677296067199</v>
      </c>
      <c r="AC8" s="65">
        <f>INDEX('REEDS calc'!$C$64:$AG$113,MATCH(About!$B$2,'REEDS calc'!$B$64:$B$113,0),MATCH(AC$1,'REEDS calc'!$C$63:$AG$63,0))*SUMIFS('res v com'!$E$3:$E$52,'res v com'!$B$3:$B$52,About!$B$2)*SUMIFS('Urban and Rural'!$B$2:$B$53,'Urban and Rural'!$A$2:$A$53,About!$B$1)</f>
        <v>706.74642517740028</v>
      </c>
      <c r="AD8" s="65">
        <f>INDEX('REEDS calc'!$C$64:$AG$113,MATCH(About!$B$2,'REEDS calc'!$B$64:$B$113,0),MATCH(AD$1,'REEDS calc'!$C$63:$AG$63,0))*SUMIFS('res v com'!$E$3:$E$52,'res v com'!$B$3:$B$52,About!$B$2)*SUMIFS('Urban and Rural'!$B$2:$B$53,'Urban and Rural'!$A$2:$A$53,About!$B$1)</f>
        <v>748.80607739412869</v>
      </c>
      <c r="AE8" s="65">
        <f>INDEX('REEDS calc'!$C$64:$AG$113,MATCH(About!$B$2,'REEDS calc'!$B$64:$B$113,0),MATCH(AE$1,'REEDS calc'!$C$63:$AG$63,0))*SUMIFS('res v com'!$E$3:$E$52,'res v com'!$B$3:$B$52,About!$B$2)*SUMIFS('Urban and Rural'!$B$2:$B$53,'Urban and Rural'!$A$2:$A$53,About!$B$1)</f>
        <v>783.73556429443295</v>
      </c>
      <c r="AF8" s="65">
        <f>INDEX('REEDS calc'!$C$64:$AG$113,MATCH(About!$B$2,'REEDS calc'!$B$64:$B$113,0),MATCH(AF$1,'REEDS calc'!$C$63:$AG$63,0))*SUMIFS('res v com'!$E$3:$E$52,'res v com'!$B$3:$B$52,About!$B$2)*SUMIFS('Urban and Rural'!$B$2:$B$53,'Urban and Rural'!$A$2:$A$53,About!$B$1)</f>
        <v>818.66505119473709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17.19462034541581</v>
      </c>
      <c r="C8" s="65">
        <f>INDEX('REEDS calc'!$C$64:$AG$113,MATCH(About!$B$2,'REEDS calc'!$B$64:$B$113,0),MATCH(C$1,'REEDS calc'!$C$63:$AG$63,0))*SUMIFS('res v com'!$F$3:$F$52,'res v com'!$B$3:$B$52,About!$B$2)</f>
        <v>17.19462034541581</v>
      </c>
      <c r="D8" s="65">
        <f>INDEX('REEDS calc'!$C$64:$AG$113,MATCH(About!$B$2,'REEDS calc'!$B$64:$B$113,0),MATCH(D$1,'REEDS calc'!$C$63:$AG$63,0))*SUMIFS('res v com'!$F$3:$F$52,'res v com'!$B$3:$B$52,About!$B$2)</f>
        <v>17.19462034541581</v>
      </c>
      <c r="E8" s="65">
        <f>INDEX('REEDS calc'!$C$64:$AG$113,MATCH(About!$B$2,'REEDS calc'!$B$64:$B$113,0),MATCH(E$1,'REEDS calc'!$C$63:$AG$63,0))*SUMIFS('res v com'!$F$3:$F$52,'res v com'!$B$3:$B$52,About!$B$2)</f>
        <v>20.046634706708776</v>
      </c>
      <c r="F8" s="65">
        <f>INDEX('REEDS calc'!$C$64:$AG$113,MATCH(About!$B$2,'REEDS calc'!$B$64:$B$113,0),MATCH(F$1,'REEDS calc'!$C$63:$AG$63,0))*SUMIFS('res v com'!$F$3:$F$52,'res v com'!$B$3:$B$52,About!$B$2)</f>
        <v>22.898649068001742</v>
      </c>
      <c r="G8" s="65">
        <f>INDEX('REEDS calc'!$C$64:$AG$113,MATCH(About!$B$2,'REEDS calc'!$B$64:$B$113,0),MATCH(G$1,'REEDS calc'!$C$63:$AG$63,0))*SUMIFS('res v com'!$F$3:$F$52,'res v com'!$B$3:$B$52,About!$B$2)</f>
        <v>27.601950886484474</v>
      </c>
      <c r="H8" s="65">
        <f>INDEX('REEDS calc'!$C$64:$AG$113,MATCH(About!$B$2,'REEDS calc'!$B$64:$B$113,0),MATCH(H$1,'REEDS calc'!$C$63:$AG$63,0))*SUMIFS('res v com'!$F$3:$F$52,'res v com'!$B$3:$B$52,About!$B$2)</f>
        <v>32.305252704967209</v>
      </c>
      <c r="I8" s="65">
        <f>INDEX('REEDS calc'!$C$64:$AG$113,MATCH(About!$B$2,'REEDS calc'!$B$64:$B$113,0),MATCH(I$1,'REEDS calc'!$C$63:$AG$63,0))*SUMIFS('res v com'!$F$3:$F$52,'res v com'!$B$3:$B$52,About!$B$2)</f>
        <v>40.51396445786871</v>
      </c>
      <c r="J8" s="65">
        <f>INDEX('REEDS calc'!$C$64:$AG$113,MATCH(About!$B$2,'REEDS calc'!$B$64:$B$113,0),MATCH(J$1,'REEDS calc'!$C$63:$AG$63,0))*SUMIFS('res v com'!$F$3:$F$52,'res v com'!$B$3:$B$52,About!$B$2)</f>
        <v>48.722676210770224</v>
      </c>
      <c r="K8" s="65">
        <f>INDEX('REEDS calc'!$C$64:$AG$113,MATCH(About!$B$2,'REEDS calc'!$B$64:$B$113,0),MATCH(K$1,'REEDS calc'!$C$63:$AG$63,0))*SUMIFS('res v com'!$F$3:$F$52,'res v com'!$B$3:$B$52,About!$B$2)</f>
        <v>61.849049382460649</v>
      </c>
      <c r="L8" s="65">
        <f>INDEX('REEDS calc'!$C$64:$AG$113,MATCH(About!$B$2,'REEDS calc'!$B$64:$B$113,0),MATCH(L$1,'REEDS calc'!$C$63:$AG$63,0))*SUMIFS('res v com'!$F$3:$F$52,'res v com'!$B$3:$B$52,About!$B$2)</f>
        <v>74.975422554151081</v>
      </c>
      <c r="M8" s="65">
        <f>INDEX('REEDS calc'!$C$64:$AG$113,MATCH(About!$B$2,'REEDS calc'!$B$64:$B$113,0),MATCH(M$1,'REEDS calc'!$C$63:$AG$63,0))*SUMIFS('res v com'!$F$3:$F$52,'res v com'!$B$3:$B$52,About!$B$2)</f>
        <v>88.316155326147694</v>
      </c>
      <c r="N8" s="65">
        <f>INDEX('REEDS calc'!$C$64:$AG$113,MATCH(About!$B$2,'REEDS calc'!$B$64:$B$113,0),MATCH(N$1,'REEDS calc'!$C$63:$AG$63,0))*SUMIFS('res v com'!$F$3:$F$52,'res v com'!$B$3:$B$52,About!$B$2)</f>
        <v>101.65688809814429</v>
      </c>
      <c r="O8" s="65">
        <f>INDEX('REEDS calc'!$C$64:$AG$113,MATCH(About!$B$2,'REEDS calc'!$B$64:$B$113,0),MATCH(O$1,'REEDS calc'!$C$63:$AG$63,0))*SUMIFS('res v com'!$F$3:$F$52,'res v com'!$B$3:$B$52,About!$B$2)</f>
        <v>115.32546496472683</v>
      </c>
      <c r="P8" s="65">
        <f>INDEX('REEDS calc'!$C$64:$AG$113,MATCH(About!$B$2,'REEDS calc'!$B$64:$B$113,0),MATCH(P$1,'REEDS calc'!$C$63:$AG$63,0))*SUMIFS('res v com'!$F$3:$F$52,'res v com'!$B$3:$B$52,About!$B$2)</f>
        <v>128.99404183130937</v>
      </c>
      <c r="Q8" s="65">
        <f>INDEX('REEDS calc'!$C$64:$AG$113,MATCH(About!$B$2,'REEDS calc'!$B$64:$B$113,0),MATCH(Q$1,'REEDS calc'!$C$63:$AG$63,0))*SUMIFS('res v com'!$F$3:$F$52,'res v com'!$B$3:$B$52,About!$B$2)</f>
        <v>141.93127417920022</v>
      </c>
      <c r="R8" s="65">
        <f>INDEX('REEDS calc'!$C$64:$AG$113,MATCH(About!$B$2,'REEDS calc'!$B$64:$B$113,0),MATCH(R$1,'REEDS calc'!$C$63:$AG$63,0))*SUMIFS('res v com'!$F$3:$F$52,'res v com'!$B$3:$B$52,About!$B$2)</f>
        <v>154.86850652709109</v>
      </c>
      <c r="S8" s="65">
        <f>INDEX('REEDS calc'!$C$64:$AG$113,MATCH(About!$B$2,'REEDS calc'!$B$64:$B$113,0),MATCH(S$1,'REEDS calc'!$C$63:$AG$63,0))*SUMIFS('res v com'!$F$3:$F$52,'res v com'!$B$3:$B$52,About!$B$2)</f>
        <v>168.41098951114054</v>
      </c>
      <c r="T8" s="65">
        <f>INDEX('REEDS calc'!$C$64:$AG$113,MATCH(About!$B$2,'REEDS calc'!$B$64:$B$113,0),MATCH(T$1,'REEDS calc'!$C$63:$AG$63,0))*SUMIFS('res v com'!$F$3:$F$52,'res v com'!$B$3:$B$52,About!$B$2)</f>
        <v>181.95347249519006</v>
      </c>
      <c r="U8" s="65">
        <f>INDEX('REEDS calc'!$C$64:$AG$113,MATCH(About!$B$2,'REEDS calc'!$B$64:$B$113,0),MATCH(U$1,'REEDS calc'!$C$63:$AG$63,0))*SUMIFS('res v com'!$F$3:$F$52,'res v com'!$B$3:$B$52,About!$B$2)</f>
        <v>196.13903428015809</v>
      </c>
      <c r="V8" s="65">
        <f>INDEX('REEDS calc'!$C$64:$AG$113,MATCH(About!$B$2,'REEDS calc'!$B$64:$B$113,0),MATCH(V$1,'REEDS calc'!$C$63:$AG$63,0))*SUMIFS('res v com'!$F$3:$F$52,'res v com'!$B$3:$B$52,About!$B$2)</f>
        <v>210.32459606512612</v>
      </c>
      <c r="W8" s="65">
        <f>INDEX('REEDS calc'!$C$64:$AG$113,MATCH(About!$B$2,'REEDS calc'!$B$64:$B$113,0),MATCH(W$1,'REEDS calc'!$C$63:$AG$63,0))*SUMIFS('res v com'!$F$3:$F$52,'res v com'!$B$3:$B$52,About!$B$2)</f>
        <v>225.6450027928916</v>
      </c>
      <c r="X8" s="65">
        <f>INDEX('REEDS calc'!$C$64:$AG$113,MATCH(About!$B$2,'REEDS calc'!$B$64:$B$113,0),MATCH(X$1,'REEDS calc'!$C$63:$AG$63,0))*SUMIFS('res v com'!$F$3:$F$52,'res v com'!$B$3:$B$52,About!$B$2)</f>
        <v>240.96540952065709</v>
      </c>
      <c r="Y8" s="65">
        <f>INDEX('REEDS calc'!$C$64:$AG$113,MATCH(About!$B$2,'REEDS calc'!$B$64:$B$113,0),MATCH(Y$1,'REEDS calc'!$C$63:$AG$63,0))*SUMIFS('res v com'!$F$3:$F$52,'res v com'!$B$3:$B$52,About!$B$2)</f>
        <v>256.6262697312618</v>
      </c>
      <c r="Z8" s="65">
        <f>INDEX('REEDS calc'!$C$64:$AG$113,MATCH(About!$B$2,'REEDS calc'!$B$64:$B$113,0),MATCH(Z$1,'REEDS calc'!$C$63:$AG$63,0))*SUMIFS('res v com'!$F$3:$F$52,'res v com'!$B$3:$B$52,About!$B$2)</f>
        <v>272.28712994186651</v>
      </c>
      <c r="AA8" s="65">
        <f>INDEX('REEDS calc'!$C$64:$AG$113,MATCH(About!$B$2,'REEDS calc'!$B$64:$B$113,0),MATCH(AA$1,'REEDS calc'!$C$63:$AG$63,0))*SUMIFS('res v com'!$F$3:$F$52,'res v com'!$B$3:$B$52,About!$B$2)</f>
        <v>287.19142685727297</v>
      </c>
      <c r="AB8" s="65">
        <f>INDEX('REEDS calc'!$C$64:$AG$113,MATCH(About!$B$2,'REEDS calc'!$B$64:$B$113,0),MATCH(AB$1,'REEDS calc'!$C$63:$AG$63,0))*SUMIFS('res v com'!$F$3:$F$52,'res v com'!$B$3:$B$52,About!$B$2)</f>
        <v>302.09572377267938</v>
      </c>
      <c r="AC8" s="65">
        <f>INDEX('REEDS calc'!$C$64:$AG$113,MATCH(About!$B$2,'REEDS calc'!$B$64:$B$113,0),MATCH(AC$1,'REEDS calc'!$C$63:$AG$63,0))*SUMIFS('res v com'!$F$3:$F$52,'res v com'!$B$3:$B$52,About!$B$2)</f>
        <v>321.21155636468961</v>
      </c>
      <c r="AD8" s="65">
        <f>INDEX('REEDS calc'!$C$64:$AG$113,MATCH(About!$B$2,'REEDS calc'!$B$64:$B$113,0),MATCH(AD$1,'REEDS calc'!$C$63:$AG$63,0))*SUMIFS('res v com'!$F$3:$F$52,'res v com'!$B$3:$B$52,About!$B$2)</f>
        <v>340.32738895669991</v>
      </c>
      <c r="AE8" s="65">
        <f>INDEX('REEDS calc'!$C$64:$AG$113,MATCH(About!$B$2,'REEDS calc'!$B$64:$B$113,0),MATCH(AE$1,'REEDS calc'!$C$63:$AG$63,0))*SUMIFS('res v com'!$F$3:$F$52,'res v com'!$B$3:$B$52,About!$B$2)</f>
        <v>356.2026087676108</v>
      </c>
      <c r="AF8" s="65">
        <f>INDEX('REEDS calc'!$C$64:$AG$113,MATCH(About!$B$2,'REEDS calc'!$B$64:$B$113,0),MATCH(AF$1,'REEDS calc'!$C$63:$AG$63,0))*SUMIFS('res v com'!$F$3:$F$52,'res v com'!$B$3:$B$52,About!$B$2)</f>
        <v>372.07782857852169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13.154697041791819</v>
      </c>
      <c r="C8" s="65">
        <f>INDEX('REEDS calc-noIRA'!$C$64:$AG$113,MATCH(About!$B$2,'REEDS calc-noIRA'!$B$64:$B$113,0),MATCH(C$1,'REEDS calc-noIRA'!$C$63:$AG$63,0))*SUMIFS('res v com'!$E$3:$E$52,'res v com'!$B$3:$B$52,About!$B$2)*SUMIFS('Urban and Rural'!$C$2:$C$53,'Urban and Rural'!$A$2:$A$53,About!$B$1)</f>
        <v>13.154697041791819</v>
      </c>
      <c r="D8" s="65">
        <f>INDEX('REEDS calc-noIRA'!$C$64:$AG$113,MATCH(About!$B$2,'REEDS calc-noIRA'!$B$64:$B$113,0),MATCH(D$1,'REEDS calc-noIRA'!$C$63:$AG$63,0))*SUMIFS('res v com'!$E$3:$E$52,'res v com'!$B$3:$B$52,About!$B$2)*SUMIFS('Urban and Rural'!$C$2:$C$53,'Urban and Rural'!$A$2:$A$53,About!$B$1)</f>
        <v>13.154697041791819</v>
      </c>
      <c r="E8" s="65">
        <f>INDEX('REEDS calc-noIRA'!$C$64:$AG$113,MATCH(About!$B$2,'REEDS calc-noIRA'!$B$64:$B$113,0),MATCH(E$1,'REEDS calc-noIRA'!$C$63:$AG$63,0))*SUMIFS('res v com'!$E$3:$E$52,'res v com'!$B$3:$B$52,About!$B$2)*SUMIFS('Urban and Rural'!$C$2:$C$53,'Urban and Rural'!$A$2:$A$53,About!$B$1)</f>
        <v>14.171993613023705</v>
      </c>
      <c r="F8" s="65">
        <f>INDEX('REEDS calc-noIRA'!$C$64:$AG$113,MATCH(About!$B$2,'REEDS calc-noIRA'!$B$64:$B$113,0),MATCH(F$1,'REEDS calc-noIRA'!$C$63:$AG$63,0))*SUMIFS('res v com'!$E$3:$E$52,'res v com'!$B$3:$B$52,About!$B$2)*SUMIFS('Urban and Rural'!$C$2:$C$53,'Urban and Rural'!$A$2:$A$53,About!$B$1)</f>
        <v>15.189290184255592</v>
      </c>
      <c r="G8" s="65">
        <f>INDEX('REEDS calc-noIRA'!$C$64:$AG$113,MATCH(About!$B$2,'REEDS calc-noIRA'!$B$64:$B$113,0),MATCH(G$1,'REEDS calc-noIRA'!$C$63:$AG$63,0))*SUMIFS('res v com'!$E$3:$E$52,'res v com'!$B$3:$B$52,About!$B$2)*SUMIFS('Urban and Rural'!$C$2:$C$53,'Urban and Rural'!$A$2:$A$53,About!$B$1)</f>
        <v>17.022177972078595</v>
      </c>
      <c r="H8" s="65">
        <f>INDEX('REEDS calc-noIRA'!$C$64:$AG$113,MATCH(About!$B$2,'REEDS calc-noIRA'!$B$64:$B$113,0),MATCH(H$1,'REEDS calc-noIRA'!$C$63:$AG$63,0))*SUMIFS('res v com'!$E$3:$E$52,'res v com'!$B$3:$B$52,About!$B$2)*SUMIFS('Urban and Rural'!$C$2:$C$53,'Urban and Rural'!$A$2:$A$53,About!$B$1)</f>
        <v>18.855065759901596</v>
      </c>
      <c r="I8" s="65">
        <f>INDEX('REEDS calc-noIRA'!$C$64:$AG$113,MATCH(About!$B$2,'REEDS calc-noIRA'!$B$64:$B$113,0),MATCH(I$1,'REEDS calc-noIRA'!$C$63:$AG$63,0))*SUMIFS('res v com'!$E$3:$E$52,'res v com'!$B$3:$B$52,About!$B$2)*SUMIFS('Urban and Rural'!$C$2:$C$53,'Urban and Rural'!$A$2:$A$53,About!$B$1)</f>
        <v>21.8455668874022</v>
      </c>
      <c r="J8" s="65">
        <f>INDEX('REEDS calc-noIRA'!$C$64:$AG$113,MATCH(About!$B$2,'REEDS calc-noIRA'!$B$64:$B$113,0),MATCH(J$1,'REEDS calc-noIRA'!$C$63:$AG$63,0))*SUMIFS('res v com'!$E$3:$E$52,'res v com'!$B$3:$B$52,About!$B$2)*SUMIFS('Urban and Rural'!$C$2:$C$53,'Urban and Rural'!$A$2:$A$53,About!$B$1)</f>
        <v>24.836068014902807</v>
      </c>
      <c r="K8" s="65">
        <f>INDEX('REEDS calc-noIRA'!$C$64:$AG$113,MATCH(About!$B$2,'REEDS calc-noIRA'!$B$64:$B$113,0),MATCH(K$1,'REEDS calc-noIRA'!$C$63:$AG$63,0))*SUMIFS('res v com'!$E$3:$E$52,'res v com'!$B$3:$B$52,About!$B$2)*SUMIFS('Urban and Rural'!$C$2:$C$53,'Urban and Rural'!$A$2:$A$53,About!$B$1)</f>
        <v>31.457265525938055</v>
      </c>
      <c r="L8" s="65">
        <f>INDEX('REEDS calc-noIRA'!$C$64:$AG$113,MATCH(About!$B$2,'REEDS calc-noIRA'!$B$64:$B$113,0),MATCH(L$1,'REEDS calc-noIRA'!$C$63:$AG$63,0))*SUMIFS('res v com'!$E$3:$E$52,'res v com'!$B$3:$B$52,About!$B$2)*SUMIFS('Urban and Rural'!$C$2:$C$53,'Urban and Rural'!$A$2:$A$53,About!$B$1)</f>
        <v>38.078463036973304</v>
      </c>
      <c r="M8" s="65">
        <f>INDEX('REEDS calc-noIRA'!$C$64:$AG$113,MATCH(About!$B$2,'REEDS calc-noIRA'!$B$64:$B$113,0),MATCH(M$1,'REEDS calc-noIRA'!$C$63:$AG$63,0))*SUMIFS('res v com'!$E$3:$E$52,'res v com'!$B$3:$B$52,About!$B$2)*SUMIFS('Urban and Rural'!$C$2:$C$53,'Urban and Rural'!$A$2:$A$53,About!$B$1)</f>
        <v>42.901851952296965</v>
      </c>
      <c r="N8" s="65">
        <f>INDEX('REEDS calc-noIRA'!$C$64:$AG$113,MATCH(About!$B$2,'REEDS calc-noIRA'!$B$64:$B$113,0),MATCH(N$1,'REEDS calc-noIRA'!$C$63:$AG$63,0))*SUMIFS('res v com'!$E$3:$E$52,'res v com'!$B$3:$B$52,About!$B$2)*SUMIFS('Urban and Rural'!$C$2:$C$53,'Urban and Rural'!$A$2:$A$53,About!$B$1)</f>
        <v>47.725240867620634</v>
      </c>
      <c r="O8" s="65">
        <f>INDEX('REEDS calc-noIRA'!$C$64:$AG$113,MATCH(About!$B$2,'REEDS calc-noIRA'!$B$64:$B$113,0),MATCH(O$1,'REEDS calc-noIRA'!$C$63:$AG$63,0))*SUMIFS('res v com'!$E$3:$E$52,'res v com'!$B$3:$B$52,About!$B$2)*SUMIFS('Urban and Rural'!$C$2:$C$53,'Urban and Rural'!$A$2:$A$53,About!$B$1)</f>
        <v>52.934500896170192</v>
      </c>
      <c r="P8" s="65">
        <f>INDEX('REEDS calc-noIRA'!$C$64:$AG$113,MATCH(About!$B$2,'REEDS calc-noIRA'!$B$64:$B$113,0),MATCH(P$1,'REEDS calc-noIRA'!$C$63:$AG$63,0))*SUMIFS('res v com'!$E$3:$E$52,'res v com'!$B$3:$B$52,About!$B$2)*SUMIFS('Urban and Rural'!$C$2:$C$53,'Urban and Rural'!$A$2:$A$53,About!$B$1)</f>
        <v>58.14376092471975</v>
      </c>
      <c r="Q8" s="65">
        <f>INDEX('REEDS calc-noIRA'!$C$64:$AG$113,MATCH(About!$B$2,'REEDS calc-noIRA'!$B$64:$B$113,0),MATCH(Q$1,'REEDS calc-noIRA'!$C$63:$AG$63,0))*SUMIFS('res v com'!$E$3:$E$52,'res v com'!$B$3:$B$52,About!$B$2)*SUMIFS('Urban and Rural'!$C$2:$C$53,'Urban and Rural'!$A$2:$A$53,About!$B$1)</f>
        <v>63.712582672411543</v>
      </c>
      <c r="R8" s="65">
        <f>INDEX('REEDS calc-noIRA'!$C$64:$AG$113,MATCH(About!$B$2,'REEDS calc-noIRA'!$B$64:$B$113,0),MATCH(R$1,'REEDS calc-noIRA'!$C$63:$AG$63,0))*SUMIFS('res v com'!$E$3:$E$52,'res v com'!$B$3:$B$52,About!$B$2)*SUMIFS('Urban and Rural'!$C$2:$C$53,'Urban and Rural'!$A$2:$A$53,About!$B$1)</f>
        <v>69.281404420103343</v>
      </c>
      <c r="S8" s="65">
        <f>INDEX('REEDS calc-noIRA'!$C$64:$AG$113,MATCH(About!$B$2,'REEDS calc-noIRA'!$B$64:$B$113,0),MATCH(S$1,'REEDS calc-noIRA'!$C$63:$AG$63,0))*SUMIFS('res v com'!$E$3:$E$52,'res v com'!$B$3:$B$52,About!$B$2)*SUMIFS('Urban and Rural'!$C$2:$C$53,'Urban and Rural'!$A$2:$A$53,About!$B$1)</f>
        <v>75.288716069188339</v>
      </c>
      <c r="T8" s="65">
        <f>INDEX('REEDS calc-noIRA'!$C$64:$AG$113,MATCH(About!$B$2,'REEDS calc-noIRA'!$B$64:$B$113,0),MATCH(T$1,'REEDS calc-noIRA'!$C$63:$AG$63,0))*SUMIFS('res v com'!$E$3:$E$52,'res v com'!$B$3:$B$52,About!$B$2)*SUMIFS('Urban and Rural'!$C$2:$C$53,'Urban and Rural'!$A$2:$A$53,About!$B$1)</f>
        <v>81.296027718273336</v>
      </c>
      <c r="U8" s="65">
        <f>INDEX('REEDS calc-noIRA'!$C$64:$AG$113,MATCH(About!$B$2,'REEDS calc-noIRA'!$B$64:$B$113,0),MATCH(U$1,'REEDS calc-noIRA'!$C$63:$AG$63,0))*SUMIFS('res v com'!$E$3:$E$52,'res v com'!$B$3:$B$52,About!$B$2)*SUMIFS('Urban and Rural'!$C$2:$C$53,'Urban and Rural'!$A$2:$A$53,About!$B$1)</f>
        <v>87.277029973274693</v>
      </c>
      <c r="V8" s="65">
        <f>INDEX('REEDS calc-noIRA'!$C$64:$AG$113,MATCH(About!$B$2,'REEDS calc-noIRA'!$B$64:$B$113,0),MATCH(V$1,'REEDS calc-noIRA'!$C$63:$AG$63,0))*SUMIFS('res v com'!$E$3:$E$52,'res v com'!$B$3:$B$52,About!$B$2)*SUMIFS('Urban and Rural'!$C$2:$C$53,'Urban and Rural'!$A$2:$A$53,About!$B$1)</f>
        <v>93.258032228276036</v>
      </c>
      <c r="W8" s="65">
        <f>INDEX('REEDS calc-noIRA'!$C$64:$AG$113,MATCH(About!$B$2,'REEDS calc-noIRA'!$B$64:$B$113,0),MATCH(W$1,'REEDS calc-noIRA'!$C$63:$AG$63,0))*SUMIFS('res v com'!$E$3:$E$52,'res v com'!$B$3:$B$52,About!$B$2)*SUMIFS('Urban and Rural'!$C$2:$C$53,'Urban and Rural'!$A$2:$A$53,About!$B$1)</f>
        <v>99.85292034522773</v>
      </c>
      <c r="X8" s="65">
        <f>INDEX('REEDS calc-noIRA'!$C$64:$AG$113,MATCH(About!$B$2,'REEDS calc-noIRA'!$B$64:$B$113,0),MATCH(X$1,'REEDS calc-noIRA'!$C$63:$AG$63,0))*SUMIFS('res v com'!$E$3:$E$52,'res v com'!$B$3:$B$52,About!$B$2)*SUMIFS('Urban and Rural'!$C$2:$C$53,'Urban and Rural'!$A$2:$A$53,About!$B$1)</f>
        <v>106.44780846217941</v>
      </c>
      <c r="Y8" s="65">
        <f>INDEX('REEDS calc-noIRA'!$C$64:$AG$113,MATCH(About!$B$2,'REEDS calc-noIRA'!$B$64:$B$113,0),MATCH(Y$1,'REEDS calc-noIRA'!$C$63:$AG$63,0))*SUMIFS('res v com'!$E$3:$E$52,'res v com'!$B$3:$B$52,About!$B$2)*SUMIFS('Urban and Rural'!$C$2:$C$53,'Urban and Rural'!$A$2:$A$53,About!$B$1)</f>
        <v>113.97229517008425</v>
      </c>
      <c r="Z8" s="65">
        <f>INDEX('REEDS calc-noIRA'!$C$64:$AG$113,MATCH(About!$B$2,'REEDS calc-noIRA'!$B$64:$B$113,0),MATCH(Z$1,'REEDS calc-noIRA'!$C$63:$AG$63,0))*SUMIFS('res v com'!$E$3:$E$52,'res v com'!$B$3:$B$52,About!$B$2)*SUMIFS('Urban and Rural'!$C$2:$C$53,'Urban and Rural'!$A$2:$A$53,About!$B$1)</f>
        <v>121.49678187798905</v>
      </c>
      <c r="AA8" s="65">
        <f>INDEX('REEDS calc-noIRA'!$C$64:$AG$113,MATCH(About!$B$2,'REEDS calc-noIRA'!$B$64:$B$113,0),MATCH(AA$1,'REEDS calc-noIRA'!$C$63:$AG$63,0))*SUMIFS('res v com'!$E$3:$E$52,'res v com'!$B$3:$B$52,About!$B$2)*SUMIFS('Urban and Rural'!$C$2:$C$53,'Urban and Rural'!$A$2:$A$53,About!$B$1)</f>
        <v>129.61761485178863</v>
      </c>
      <c r="AB8" s="65">
        <f>INDEX('REEDS calc-noIRA'!$C$64:$AG$113,MATCH(About!$B$2,'REEDS calc-noIRA'!$B$64:$B$113,0),MATCH(AB$1,'REEDS calc-noIRA'!$C$63:$AG$63,0))*SUMIFS('res v com'!$E$3:$E$52,'res v com'!$B$3:$B$52,About!$B$2)*SUMIFS('Urban and Rural'!$C$2:$C$53,'Urban and Rural'!$A$2:$A$53,About!$B$1)</f>
        <v>137.73844782558817</v>
      </c>
      <c r="AC8" s="65">
        <f>INDEX('REEDS calc-noIRA'!$C$64:$AG$113,MATCH(About!$B$2,'REEDS calc-noIRA'!$B$64:$B$113,0),MATCH(AC$1,'REEDS calc-noIRA'!$C$63:$AG$63,0))*SUMIFS('res v com'!$E$3:$E$52,'res v com'!$B$3:$B$52,About!$B$2)*SUMIFS('Urban and Rural'!$C$2:$C$53,'Urban and Rural'!$A$2:$A$53,About!$B$1)</f>
        <v>144.75428624787708</v>
      </c>
      <c r="AD8" s="65">
        <f>INDEX('REEDS calc-noIRA'!$C$64:$AG$113,MATCH(About!$B$2,'REEDS calc-noIRA'!$B$64:$B$113,0),MATCH(AD$1,'REEDS calc-noIRA'!$C$63:$AG$63,0))*SUMIFS('res v com'!$E$3:$E$52,'res v com'!$B$3:$B$52,About!$B$2)*SUMIFS('Urban and Rural'!$C$2:$C$53,'Urban and Rural'!$A$2:$A$53,About!$B$1)</f>
        <v>151.77012467016596</v>
      </c>
      <c r="AE8" s="65">
        <f>INDEX('REEDS calc-noIRA'!$C$64:$AG$113,MATCH(About!$B$2,'REEDS calc-noIRA'!$B$64:$B$113,0),MATCH(AE$1,'REEDS calc-noIRA'!$C$63:$AG$63,0))*SUMIFS('res v com'!$E$3:$E$52,'res v com'!$B$3:$B$52,About!$B$2)*SUMIFS('Urban and Rural'!$C$2:$C$53,'Urban and Rural'!$A$2:$A$53,About!$B$1)</f>
        <v>158.68072551612065</v>
      </c>
      <c r="AF8" s="65">
        <f>INDEX('REEDS calc-noIRA'!$C$64:$AG$113,MATCH(About!$B$2,'REEDS calc-noIRA'!$B$64:$B$113,0),MATCH(AF$1,'REEDS calc-noIRA'!$C$63:$AG$63,0))*SUMIFS('res v com'!$E$3:$E$52,'res v com'!$B$3:$B$52,About!$B$2)*SUMIFS('Urban and Rural'!$C$2:$C$53,'Urban and Rural'!$A$2:$A$53,About!$B$1)</f>
        <v>165.59132636207531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37.832500794610574</v>
      </c>
      <c r="C8" s="65">
        <f>INDEX('REEDS calc-noIRA'!$C$64:$AG$113,MATCH(About!$B$2,'REEDS calc-noIRA'!$B$64:$B$113,0),MATCH(C$1,'REEDS calc-noIRA'!$C$63:$AG$63,0))*SUMIFS('res v com'!$E$3:$E$52,'res v com'!$B$3:$B$52,About!$B$2)*SUMIFS('Urban and Rural'!$B$2:$B$53,'Urban and Rural'!$A$2:$A$53,About!$B$1)</f>
        <v>37.832500794610574</v>
      </c>
      <c r="D8" s="65">
        <f>INDEX('REEDS calc-noIRA'!$C$64:$AG$113,MATCH(About!$B$2,'REEDS calc-noIRA'!$B$64:$B$113,0),MATCH(D$1,'REEDS calc-noIRA'!$C$63:$AG$63,0))*SUMIFS('res v com'!$E$3:$E$52,'res v com'!$B$3:$B$52,About!$B$2)*SUMIFS('Urban and Rural'!$B$2:$B$53,'Urban and Rural'!$A$2:$A$53,About!$B$1)</f>
        <v>37.832500794610574</v>
      </c>
      <c r="E8" s="65">
        <f>INDEX('REEDS calc-noIRA'!$C$64:$AG$113,MATCH(About!$B$2,'REEDS calc-noIRA'!$B$64:$B$113,0),MATCH(E$1,'REEDS calc-noIRA'!$C$63:$AG$63,0))*SUMIFS('res v com'!$E$3:$E$52,'res v com'!$B$3:$B$52,About!$B$2)*SUMIFS('Urban and Rural'!$B$2:$B$53,'Urban and Rural'!$A$2:$A$53,About!$B$1)</f>
        <v>40.758214189393755</v>
      </c>
      <c r="F8" s="65">
        <f>INDEX('REEDS calc-noIRA'!$C$64:$AG$113,MATCH(About!$B$2,'REEDS calc-noIRA'!$B$64:$B$113,0),MATCH(F$1,'REEDS calc-noIRA'!$C$63:$AG$63,0))*SUMIFS('res v com'!$E$3:$E$52,'res v com'!$B$3:$B$52,About!$B$2)*SUMIFS('Urban and Rural'!$B$2:$B$53,'Urban and Rural'!$A$2:$A$53,About!$B$1)</f>
        <v>43.683927584176935</v>
      </c>
      <c r="G8" s="65">
        <f>INDEX('REEDS calc-noIRA'!$C$64:$AG$113,MATCH(About!$B$2,'REEDS calc-noIRA'!$B$64:$B$113,0),MATCH(G$1,'REEDS calc-noIRA'!$C$63:$AG$63,0))*SUMIFS('res v com'!$E$3:$E$52,'res v com'!$B$3:$B$52,About!$B$2)*SUMIFS('Urban and Rural'!$B$2:$B$53,'Urban and Rural'!$A$2:$A$53,About!$B$1)</f>
        <v>48.955256028226032</v>
      </c>
      <c r="H8" s="65">
        <f>INDEX('REEDS calc-noIRA'!$C$64:$AG$113,MATCH(About!$B$2,'REEDS calc-noIRA'!$B$64:$B$113,0),MATCH(H$1,'REEDS calc-noIRA'!$C$63:$AG$63,0))*SUMIFS('res v com'!$E$3:$E$52,'res v com'!$B$3:$B$52,About!$B$2)*SUMIFS('Urban and Rural'!$B$2:$B$53,'Urban and Rural'!$A$2:$A$53,About!$B$1)</f>
        <v>54.226584472275128</v>
      </c>
      <c r="I8" s="65">
        <f>INDEX('REEDS calc-noIRA'!$C$64:$AG$113,MATCH(About!$B$2,'REEDS calc-noIRA'!$B$64:$B$113,0),MATCH(I$1,'REEDS calc-noIRA'!$C$63:$AG$63,0))*SUMIFS('res v com'!$E$3:$E$52,'res v com'!$B$3:$B$52,About!$B$2)*SUMIFS('Urban and Rural'!$B$2:$B$53,'Urban and Rural'!$A$2:$A$53,About!$B$1)</f>
        <v>62.827172986249735</v>
      </c>
      <c r="J8" s="65">
        <f>INDEX('REEDS calc-noIRA'!$C$64:$AG$113,MATCH(About!$B$2,'REEDS calc-noIRA'!$B$64:$B$113,0),MATCH(J$1,'REEDS calc-noIRA'!$C$63:$AG$63,0))*SUMIFS('res v com'!$E$3:$E$52,'res v com'!$B$3:$B$52,About!$B$2)*SUMIFS('Urban and Rural'!$B$2:$B$53,'Urban and Rural'!$A$2:$A$53,About!$B$1)</f>
        <v>71.427761500224349</v>
      </c>
      <c r="K8" s="65">
        <f>INDEX('REEDS calc-noIRA'!$C$64:$AG$113,MATCH(About!$B$2,'REEDS calc-noIRA'!$B$64:$B$113,0),MATCH(K$1,'REEDS calc-noIRA'!$C$63:$AG$63,0))*SUMIFS('res v com'!$E$3:$E$52,'res v com'!$B$3:$B$52,About!$B$2)*SUMIFS('Urban and Rural'!$B$2:$B$53,'Urban and Rural'!$A$2:$A$53,About!$B$1)</f>
        <v>90.470120233511764</v>
      </c>
      <c r="L8" s="65">
        <f>INDEX('REEDS calc-noIRA'!$C$64:$AG$113,MATCH(About!$B$2,'REEDS calc-noIRA'!$B$64:$B$113,0),MATCH(L$1,'REEDS calc-noIRA'!$C$63:$AG$63,0))*SUMIFS('res v com'!$E$3:$E$52,'res v com'!$B$3:$B$52,About!$B$2)*SUMIFS('Urban and Rural'!$B$2:$B$53,'Urban and Rural'!$A$2:$A$53,About!$B$1)</f>
        <v>109.51247896679918</v>
      </c>
      <c r="M8" s="65">
        <f>INDEX('REEDS calc-noIRA'!$C$64:$AG$113,MATCH(About!$B$2,'REEDS calc-noIRA'!$B$64:$B$113,0),MATCH(M$1,'REEDS calc-noIRA'!$C$63:$AG$63,0))*SUMIFS('res v com'!$E$3:$E$52,'res v com'!$B$3:$B$52,About!$B$2)*SUMIFS('Urban and Rural'!$B$2:$B$53,'Urban and Rural'!$A$2:$A$53,About!$B$1)</f>
        <v>123.38439592482305</v>
      </c>
      <c r="N8" s="65">
        <f>INDEX('REEDS calc-noIRA'!$C$64:$AG$113,MATCH(About!$B$2,'REEDS calc-noIRA'!$B$64:$B$113,0),MATCH(N$1,'REEDS calc-noIRA'!$C$63:$AG$63,0))*SUMIFS('res v com'!$E$3:$E$52,'res v com'!$B$3:$B$52,About!$B$2)*SUMIFS('Urban and Rural'!$B$2:$B$53,'Urban and Rural'!$A$2:$A$53,About!$B$1)</f>
        <v>137.25631288284694</v>
      </c>
      <c r="O8" s="65">
        <f>INDEX('REEDS calc-noIRA'!$C$64:$AG$113,MATCH(About!$B$2,'REEDS calc-noIRA'!$B$64:$B$113,0),MATCH(O$1,'REEDS calc-noIRA'!$C$63:$AG$63,0))*SUMIFS('res v com'!$E$3:$E$52,'res v com'!$B$3:$B$52,About!$B$2)*SUMIFS('Urban and Rural'!$B$2:$B$53,'Urban and Rural'!$A$2:$A$53,About!$B$1)</f>
        <v>152.2379831975127</v>
      </c>
      <c r="P8" s="65">
        <f>INDEX('REEDS calc-noIRA'!$C$64:$AG$113,MATCH(About!$B$2,'REEDS calc-noIRA'!$B$64:$B$113,0),MATCH(P$1,'REEDS calc-noIRA'!$C$63:$AG$63,0))*SUMIFS('res v com'!$E$3:$E$52,'res v com'!$B$3:$B$52,About!$B$2)*SUMIFS('Urban and Rural'!$B$2:$B$53,'Urban and Rural'!$A$2:$A$53,About!$B$1)</f>
        <v>167.2196535121785</v>
      </c>
      <c r="Q8" s="65">
        <f>INDEX('REEDS calc-noIRA'!$C$64:$AG$113,MATCH(About!$B$2,'REEDS calc-noIRA'!$B$64:$B$113,0),MATCH(Q$1,'REEDS calc-noIRA'!$C$63:$AG$63,0))*SUMIFS('res v com'!$E$3:$E$52,'res v com'!$B$3:$B$52,About!$B$2)*SUMIFS('Urban and Rural'!$B$2:$B$53,'Urban and Rural'!$A$2:$A$53,About!$B$1)</f>
        <v>183.23541218189675</v>
      </c>
      <c r="R8" s="65">
        <f>INDEX('REEDS calc-noIRA'!$C$64:$AG$113,MATCH(About!$B$2,'REEDS calc-noIRA'!$B$64:$B$113,0),MATCH(R$1,'REEDS calc-noIRA'!$C$63:$AG$63,0))*SUMIFS('res v com'!$E$3:$E$52,'res v com'!$B$3:$B$52,About!$B$2)*SUMIFS('Urban and Rural'!$B$2:$B$53,'Urban and Rural'!$A$2:$A$53,About!$B$1)</f>
        <v>199.25117085161503</v>
      </c>
      <c r="S8" s="65">
        <f>INDEX('REEDS calc-noIRA'!$C$64:$AG$113,MATCH(About!$B$2,'REEDS calc-noIRA'!$B$64:$B$113,0),MATCH(S$1,'REEDS calc-noIRA'!$C$63:$AG$63,0))*SUMIFS('res v com'!$E$3:$E$52,'res v com'!$B$3:$B$52,About!$B$2)*SUMIFS('Urban and Rural'!$B$2:$B$53,'Urban and Rural'!$A$2:$A$53,About!$B$1)</f>
        <v>216.52801288115404</v>
      </c>
      <c r="T8" s="65">
        <f>INDEX('REEDS calc-noIRA'!$C$64:$AG$113,MATCH(About!$B$2,'REEDS calc-noIRA'!$B$64:$B$113,0),MATCH(T$1,'REEDS calc-noIRA'!$C$63:$AG$63,0))*SUMIFS('res v com'!$E$3:$E$52,'res v com'!$B$3:$B$52,About!$B$2)*SUMIFS('Urban and Rural'!$B$2:$B$53,'Urban and Rural'!$A$2:$A$53,About!$B$1)</f>
        <v>233.80485491069308</v>
      </c>
      <c r="U8" s="65">
        <f>INDEX('REEDS calc-noIRA'!$C$64:$AG$113,MATCH(About!$B$2,'REEDS calc-noIRA'!$B$64:$B$113,0),MATCH(U$1,'REEDS calc-noIRA'!$C$63:$AG$63,0))*SUMIFS('res v com'!$E$3:$E$52,'res v com'!$B$3:$B$52,About!$B$2)*SUMIFS('Urban and Rural'!$B$2:$B$53,'Urban and Rural'!$A$2:$A$53,About!$B$1)</f>
        <v>251.00603193864271</v>
      </c>
      <c r="V8" s="65">
        <f>INDEX('REEDS calc-noIRA'!$C$64:$AG$113,MATCH(About!$B$2,'REEDS calc-noIRA'!$B$64:$B$113,0),MATCH(V$1,'REEDS calc-noIRA'!$C$63:$AG$63,0))*SUMIFS('res v com'!$E$3:$E$52,'res v com'!$B$3:$B$52,About!$B$2)*SUMIFS('Urban and Rural'!$B$2:$B$53,'Urban and Rural'!$A$2:$A$53,About!$B$1)</f>
        <v>268.2072089665923</v>
      </c>
      <c r="W8" s="65">
        <f>INDEX('REEDS calc-noIRA'!$C$64:$AG$113,MATCH(About!$B$2,'REEDS calc-noIRA'!$B$64:$B$113,0),MATCH(W$1,'REEDS calc-noIRA'!$C$63:$AG$63,0))*SUMIFS('res v com'!$E$3:$E$52,'res v com'!$B$3:$B$52,About!$B$2)*SUMIFS('Urban and Rural'!$B$2:$B$53,'Urban and Rural'!$A$2:$A$53,About!$B$1)</f>
        <v>287.17390269829059</v>
      </c>
      <c r="X8" s="65">
        <f>INDEX('REEDS calc-noIRA'!$C$64:$AG$113,MATCH(About!$B$2,'REEDS calc-noIRA'!$B$64:$B$113,0),MATCH(X$1,'REEDS calc-noIRA'!$C$63:$AG$63,0))*SUMIFS('res v com'!$E$3:$E$52,'res v com'!$B$3:$B$52,About!$B$2)*SUMIFS('Urban and Rural'!$B$2:$B$53,'Urban and Rural'!$A$2:$A$53,About!$B$1)</f>
        <v>306.14059642998882</v>
      </c>
      <c r="Y8" s="65">
        <f>INDEX('REEDS calc-noIRA'!$C$64:$AG$113,MATCH(About!$B$2,'REEDS calc-noIRA'!$B$64:$B$113,0),MATCH(Y$1,'REEDS calc-noIRA'!$C$63:$AG$63,0))*SUMIFS('res v com'!$E$3:$E$52,'res v com'!$B$3:$B$52,About!$B$2)*SUMIFS('Urban and Rural'!$B$2:$B$53,'Urban and Rural'!$A$2:$A$53,About!$B$1)</f>
        <v>327.78078688450586</v>
      </c>
      <c r="Z8" s="65">
        <f>INDEX('REEDS calc-noIRA'!$C$64:$AG$113,MATCH(About!$B$2,'REEDS calc-noIRA'!$B$64:$B$113,0),MATCH(Z$1,'REEDS calc-noIRA'!$C$63:$AG$63,0))*SUMIFS('res v com'!$E$3:$E$52,'res v com'!$B$3:$B$52,About!$B$2)*SUMIFS('Urban and Rural'!$B$2:$B$53,'Urban and Rural'!$A$2:$A$53,About!$B$1)</f>
        <v>349.42097733902273</v>
      </c>
      <c r="AA8" s="65">
        <f>INDEX('REEDS calc-noIRA'!$C$64:$AG$113,MATCH(About!$B$2,'REEDS calc-noIRA'!$B$64:$B$113,0),MATCH(AA$1,'REEDS calc-noIRA'!$C$63:$AG$63,0))*SUMIFS('res v com'!$E$3:$E$52,'res v com'!$B$3:$B$52,About!$B$2)*SUMIFS('Urban and Rural'!$B$2:$B$53,'Urban and Rural'!$A$2:$A$53,About!$B$1)</f>
        <v>372.77624116289593</v>
      </c>
      <c r="AB8" s="65">
        <f>INDEX('REEDS calc-noIRA'!$C$64:$AG$113,MATCH(About!$B$2,'REEDS calc-noIRA'!$B$64:$B$113,0),MATCH(AB$1,'REEDS calc-noIRA'!$C$63:$AG$63,0))*SUMIFS('res v com'!$E$3:$E$52,'res v com'!$B$3:$B$52,About!$B$2)*SUMIFS('Urban and Rural'!$B$2:$B$53,'Urban and Rural'!$A$2:$A$53,About!$B$1)</f>
        <v>396.13150498676907</v>
      </c>
      <c r="AC8" s="65">
        <f>INDEX('REEDS calc-noIRA'!$C$64:$AG$113,MATCH(About!$B$2,'REEDS calc-noIRA'!$B$64:$B$113,0),MATCH(AC$1,'REEDS calc-noIRA'!$C$63:$AG$63,0))*SUMIFS('res v com'!$E$3:$E$52,'res v com'!$B$3:$B$52,About!$B$2)*SUMIFS('Urban and Rural'!$B$2:$B$53,'Urban and Rural'!$A$2:$A$53,About!$B$1)</f>
        <v>416.30883874389451</v>
      </c>
      <c r="AD8" s="65">
        <f>INDEX('REEDS calc-noIRA'!$C$64:$AG$113,MATCH(About!$B$2,'REEDS calc-noIRA'!$B$64:$B$113,0),MATCH(AD$1,'REEDS calc-noIRA'!$C$63:$AG$63,0))*SUMIFS('res v com'!$E$3:$E$52,'res v com'!$B$3:$B$52,About!$B$2)*SUMIFS('Urban and Rural'!$B$2:$B$53,'Urban and Rural'!$A$2:$A$53,About!$B$1)</f>
        <v>436.48617250101995</v>
      </c>
      <c r="AE8" s="65">
        <f>INDEX('REEDS calc-noIRA'!$C$64:$AG$113,MATCH(About!$B$2,'REEDS calc-noIRA'!$B$64:$B$113,0),MATCH(AE$1,'REEDS calc-noIRA'!$C$63:$AG$63,0))*SUMIFS('res v com'!$E$3:$E$52,'res v com'!$B$3:$B$52,About!$B$2)*SUMIFS('Urban and Rural'!$B$2:$B$53,'Urban and Rural'!$A$2:$A$53,About!$B$1)</f>
        <v>456.36084625178881</v>
      </c>
      <c r="AF8" s="65">
        <f>INDEX('REEDS calc-noIRA'!$C$64:$AG$113,MATCH(About!$B$2,'REEDS calc-noIRA'!$B$64:$B$113,0),MATCH(AF$1,'REEDS calc-noIRA'!$C$63:$AG$63,0))*SUMIFS('res v com'!$E$3:$E$52,'res v com'!$B$3:$B$52,About!$B$2)*SUMIFS('Urban and Rural'!$B$2:$B$53,'Urban and Rural'!$A$2:$A$53,About!$B$1)</f>
        <v>476.23552000255762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17.19462034541581</v>
      </c>
      <c r="C8" s="65">
        <f>INDEX('REEDS calc-noIRA'!$C$64:$AG$113,MATCH(About!$B$2,'REEDS calc-noIRA'!$B$64:$B$113,0),MATCH(C$1,'REEDS calc-noIRA'!$C$63:$AG$63,0))*SUMIFS('res v com'!$F$3:$F$52,'res v com'!$B$3:$B$52,About!$B$2)</f>
        <v>17.19462034541581</v>
      </c>
      <c r="D8" s="65">
        <f>INDEX('REEDS calc-noIRA'!$C$64:$AG$113,MATCH(About!$B$2,'REEDS calc-noIRA'!$B$64:$B$113,0),MATCH(D$1,'REEDS calc-noIRA'!$C$63:$AG$63,0))*SUMIFS('res v com'!$F$3:$F$52,'res v com'!$B$3:$B$52,About!$B$2)</f>
        <v>17.19462034541581</v>
      </c>
      <c r="E8" s="65">
        <f>INDEX('REEDS calc-noIRA'!$C$64:$AG$113,MATCH(About!$B$2,'REEDS calc-noIRA'!$B$64:$B$113,0),MATCH(E$1,'REEDS calc-noIRA'!$C$63:$AG$63,0))*SUMIFS('res v com'!$F$3:$F$52,'res v com'!$B$3:$B$52,About!$B$2)</f>
        <v>18.524337652127951</v>
      </c>
      <c r="F8" s="65">
        <f>INDEX('REEDS calc-noIRA'!$C$64:$AG$113,MATCH(About!$B$2,'REEDS calc-noIRA'!$B$64:$B$113,0),MATCH(F$1,'REEDS calc-noIRA'!$C$63:$AG$63,0))*SUMIFS('res v com'!$F$3:$F$52,'res v com'!$B$3:$B$52,About!$B$2)</f>
        <v>19.854054958840084</v>
      </c>
      <c r="G8" s="65">
        <f>INDEX('REEDS calc-noIRA'!$C$64:$AG$113,MATCH(About!$B$2,'REEDS calc-noIRA'!$B$64:$B$113,0),MATCH(G$1,'REEDS calc-noIRA'!$C$63:$AG$63,0))*SUMIFS('res v com'!$F$3:$F$52,'res v com'!$B$3:$B$52,About!$B$2)</f>
        <v>22.249838726968036</v>
      </c>
      <c r="H8" s="65">
        <f>INDEX('REEDS calc-noIRA'!$C$64:$AG$113,MATCH(About!$B$2,'REEDS calc-noIRA'!$B$64:$B$113,0),MATCH(H$1,'REEDS calc-noIRA'!$C$63:$AG$63,0))*SUMIFS('res v com'!$F$3:$F$52,'res v com'!$B$3:$B$52,About!$B$2)</f>
        <v>24.645622495095981</v>
      </c>
      <c r="I8" s="65">
        <f>INDEX('REEDS calc-noIRA'!$C$64:$AG$113,MATCH(About!$B$2,'REEDS calc-noIRA'!$B$64:$B$113,0),MATCH(I$1,'REEDS calc-noIRA'!$C$63:$AG$63,0))*SUMIFS('res v com'!$F$3:$F$52,'res v com'!$B$3:$B$52,About!$B$2)</f>
        <v>28.554532853620419</v>
      </c>
      <c r="J8" s="65">
        <f>INDEX('REEDS calc-noIRA'!$C$64:$AG$113,MATCH(About!$B$2,'REEDS calc-noIRA'!$B$64:$B$113,0),MATCH(J$1,'REEDS calc-noIRA'!$C$63:$AG$63,0))*SUMIFS('res v com'!$F$3:$F$52,'res v com'!$B$3:$B$52,About!$B$2)</f>
        <v>32.46344321214486</v>
      </c>
      <c r="K8" s="65">
        <f>INDEX('REEDS calc-noIRA'!$C$64:$AG$113,MATCH(About!$B$2,'REEDS calc-noIRA'!$B$64:$B$113,0),MATCH(K$1,'REEDS calc-noIRA'!$C$63:$AG$63,0))*SUMIFS('res v com'!$F$3:$F$52,'res v com'!$B$3:$B$52,About!$B$2)</f>
        <v>41.118068786004187</v>
      </c>
      <c r="L8" s="65">
        <f>INDEX('REEDS calc-noIRA'!$C$64:$AG$113,MATCH(About!$B$2,'REEDS calc-noIRA'!$B$64:$B$113,0),MATCH(L$1,'REEDS calc-noIRA'!$C$63:$AG$63,0))*SUMIFS('res v com'!$F$3:$F$52,'res v com'!$B$3:$B$52,About!$B$2)</f>
        <v>49.772694359863529</v>
      </c>
      <c r="M8" s="65">
        <f>INDEX('REEDS calc-noIRA'!$C$64:$AG$113,MATCH(About!$B$2,'REEDS calc-noIRA'!$B$64:$B$113,0),MATCH(M$1,'REEDS calc-noIRA'!$C$63:$AG$63,0))*SUMIFS('res v com'!$F$3:$F$52,'res v com'!$B$3:$B$52,About!$B$2)</f>
        <v>56.077388486515986</v>
      </c>
      <c r="N8" s="65">
        <f>INDEX('REEDS calc-noIRA'!$C$64:$AG$113,MATCH(About!$B$2,'REEDS calc-noIRA'!$B$64:$B$113,0),MATCH(N$1,'REEDS calc-noIRA'!$C$63:$AG$63,0))*SUMIFS('res v com'!$F$3:$F$52,'res v com'!$B$3:$B$52,About!$B$2)</f>
        <v>62.38208261316845</v>
      </c>
      <c r="O8" s="65">
        <f>INDEX('REEDS calc-noIRA'!$C$64:$AG$113,MATCH(About!$B$2,'REEDS calc-noIRA'!$B$64:$B$113,0),MATCH(O$1,'REEDS calc-noIRA'!$C$63:$AG$63,0))*SUMIFS('res v com'!$F$3:$F$52,'res v com'!$B$3:$B$52,About!$B$2)</f>
        <v>69.191152269953093</v>
      </c>
      <c r="P8" s="65">
        <f>INDEX('REEDS calc-noIRA'!$C$64:$AG$113,MATCH(About!$B$2,'REEDS calc-noIRA'!$B$64:$B$113,0),MATCH(P$1,'REEDS calc-noIRA'!$C$63:$AG$63,0))*SUMIFS('res v com'!$F$3:$F$52,'res v com'!$B$3:$B$52,About!$B$2)</f>
        <v>76.000221926737765</v>
      </c>
      <c r="Q8" s="65">
        <f>INDEX('REEDS calc-noIRA'!$C$64:$AG$113,MATCH(About!$B$2,'REEDS calc-noIRA'!$B$64:$B$113,0),MATCH(Q$1,'REEDS calc-noIRA'!$C$63:$AG$63,0))*SUMIFS('res v com'!$F$3:$F$52,'res v com'!$B$3:$B$52,About!$B$2)</f>
        <v>83.279277872963689</v>
      </c>
      <c r="R8" s="65">
        <f>INDEX('REEDS calc-noIRA'!$C$64:$AG$113,MATCH(About!$B$2,'REEDS calc-noIRA'!$B$64:$B$113,0),MATCH(R$1,'REEDS calc-noIRA'!$C$63:$AG$63,0))*SUMIFS('res v com'!$F$3:$F$52,'res v com'!$B$3:$B$52,About!$B$2)</f>
        <v>90.558333819189627</v>
      </c>
      <c r="S8" s="65">
        <f>INDEX('REEDS calc-noIRA'!$C$64:$AG$113,MATCH(About!$B$2,'REEDS calc-noIRA'!$B$64:$B$113,0),MATCH(S$1,'REEDS calc-noIRA'!$C$63:$AG$63,0))*SUMIFS('res v com'!$F$3:$F$52,'res v com'!$B$3:$B$52,About!$B$2)</f>
        <v>98.410543776929586</v>
      </c>
      <c r="T8" s="65">
        <f>INDEX('REEDS calc-noIRA'!$C$64:$AG$113,MATCH(About!$B$2,'REEDS calc-noIRA'!$B$64:$B$113,0),MATCH(T$1,'REEDS calc-noIRA'!$C$63:$AG$63,0))*SUMIFS('res v com'!$F$3:$F$52,'res v com'!$B$3:$B$52,About!$B$2)</f>
        <v>106.26275373466957</v>
      </c>
      <c r="U8" s="65">
        <f>INDEX('REEDS calc-noIRA'!$C$64:$AG$113,MATCH(About!$B$2,'REEDS calc-noIRA'!$B$64:$B$113,0),MATCH(U$1,'REEDS calc-noIRA'!$C$63:$AG$63,0))*SUMIFS('res v com'!$F$3:$F$52,'res v com'!$B$3:$B$52,About!$B$2)</f>
        <v>114.08057445171863</v>
      </c>
      <c r="V8" s="65">
        <f>INDEX('REEDS calc-noIRA'!$C$64:$AG$113,MATCH(About!$B$2,'REEDS calc-noIRA'!$B$64:$B$113,0),MATCH(V$1,'REEDS calc-noIRA'!$C$63:$AG$63,0))*SUMIFS('res v com'!$F$3:$F$52,'res v com'!$B$3:$B$52,About!$B$2)</f>
        <v>121.89839516876768</v>
      </c>
      <c r="W8" s="65">
        <f>INDEX('REEDS calc-noIRA'!$C$64:$AG$113,MATCH(About!$B$2,'REEDS calc-noIRA'!$B$64:$B$113,0),MATCH(W$1,'REEDS calc-noIRA'!$C$63:$AG$63,0))*SUMIFS('res v com'!$F$3:$F$52,'res v com'!$B$3:$B$52,About!$B$2)</f>
        <v>130.51863150193623</v>
      </c>
      <c r="X8" s="65">
        <f>INDEX('REEDS calc-noIRA'!$C$64:$AG$113,MATCH(About!$B$2,'REEDS calc-noIRA'!$B$64:$B$113,0),MATCH(X$1,'REEDS calc-noIRA'!$C$63:$AG$63,0))*SUMIFS('res v com'!$F$3:$F$52,'res v com'!$B$3:$B$52,About!$B$2)</f>
        <v>139.13886783510475</v>
      </c>
      <c r="Y8" s="65">
        <f>INDEX('REEDS calc-noIRA'!$C$64:$AG$113,MATCH(About!$B$2,'REEDS calc-noIRA'!$B$64:$B$113,0),MATCH(Y$1,'REEDS calc-noIRA'!$C$63:$AG$63,0))*SUMIFS('res v com'!$F$3:$F$52,'res v com'!$B$3:$B$52,About!$B$2)</f>
        <v>148.97419067268248</v>
      </c>
      <c r="Z8" s="65">
        <f>INDEX('REEDS calc-noIRA'!$C$64:$AG$113,MATCH(About!$B$2,'REEDS calc-noIRA'!$B$64:$B$113,0),MATCH(Z$1,'REEDS calc-noIRA'!$C$63:$AG$63,0))*SUMIFS('res v com'!$F$3:$F$52,'res v com'!$B$3:$B$52,About!$B$2)</f>
        <v>158.80951351026019</v>
      </c>
      <c r="AA8" s="65">
        <f>INDEX('REEDS calc-noIRA'!$C$64:$AG$113,MATCH(About!$B$2,'REEDS calc-noIRA'!$B$64:$B$113,0),MATCH(AA$1,'REEDS calc-noIRA'!$C$63:$AG$63,0))*SUMIFS('res v com'!$F$3:$F$52,'res v com'!$B$3:$B$52,About!$B$2)</f>
        <v>169.424325803497</v>
      </c>
      <c r="AB8" s="65">
        <f>INDEX('REEDS calc-noIRA'!$C$64:$AG$113,MATCH(About!$B$2,'REEDS calc-noIRA'!$B$64:$B$113,0),MATCH(AB$1,'REEDS calc-noIRA'!$C$63:$AG$63,0))*SUMIFS('res v com'!$F$3:$F$52,'res v com'!$B$3:$B$52,About!$B$2)</f>
        <v>180.03913809673378</v>
      </c>
      <c r="AC8" s="65">
        <f>INDEX('REEDS calc-noIRA'!$C$64:$AG$113,MATCH(About!$B$2,'REEDS calc-noIRA'!$B$64:$B$113,0),MATCH(AC$1,'REEDS calc-noIRA'!$C$63:$AG$63,0))*SUMIFS('res v com'!$F$3:$F$52,'res v com'!$B$3:$B$52,About!$B$2)</f>
        <v>189.20960228095547</v>
      </c>
      <c r="AD8" s="65">
        <f>INDEX('REEDS calc-noIRA'!$C$64:$AG$113,MATCH(About!$B$2,'REEDS calc-noIRA'!$B$64:$B$113,0),MATCH(AD$1,'REEDS calc-noIRA'!$C$63:$AG$63,0))*SUMIFS('res v com'!$F$3:$F$52,'res v com'!$B$3:$B$52,About!$B$2)</f>
        <v>198.38006646517709</v>
      </c>
      <c r="AE8" s="65">
        <f>INDEX('REEDS calc-noIRA'!$C$64:$AG$113,MATCH(About!$B$2,'REEDS calc-noIRA'!$B$64:$B$113,0),MATCH(AE$1,'REEDS calc-noIRA'!$C$63:$AG$63,0))*SUMIFS('res v com'!$F$3:$F$52,'res v com'!$B$3:$B$52,About!$B$2)</f>
        <v>207.41297368663561</v>
      </c>
      <c r="AF8" s="65">
        <f>INDEX('REEDS calc-noIRA'!$C$64:$AG$113,MATCH(About!$B$2,'REEDS calc-noIRA'!$B$64:$B$113,0),MATCH(AF$1,'REEDS calc-noIRA'!$C$63:$AG$63,0))*SUMIFS('res v com'!$F$3:$F$52,'res v com'!$B$3:$B$52,About!$B$2)</f>
        <v>216.4458809080941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-3.3494374036828845</v>
      </c>
      <c r="E8" s="74">
        <f>'DESC-urban-residential'!F8-'BDESC-urban-residential'!F8</f>
        <v>-6.698874807365776</v>
      </c>
      <c r="F8" s="74">
        <f>'DESC-urban-residential'!G8-'BDESC-urban-residential'!G8</f>
        <v>-11.775996414002478</v>
      </c>
      <c r="G8" s="74">
        <f>'DESC-urban-residential'!H8-'BDESC-urban-residential'!H8</f>
        <v>-16.853118020639208</v>
      </c>
      <c r="H8" s="74">
        <f>'DESC-urban-residential'!I8-'BDESC-urban-residential'!I8</f>
        <v>-26.313765386011667</v>
      </c>
      <c r="I8" s="74">
        <f>'DESC-urban-residential'!J8-'BDESC-urban-residential'!J8</f>
        <v>-35.774412751384148</v>
      </c>
      <c r="J8" s="74">
        <f>'DESC-urban-residential'!K8-'BDESC-urban-residential'!K8</f>
        <v>-45.613385124702447</v>
      </c>
      <c r="K8" s="74">
        <f>'DESC-urban-residential'!L8-'BDESC-urban-residential'!L8</f>
        <v>-55.452357498020731</v>
      </c>
      <c r="L8" s="74">
        <f>'DESC-urban-residential'!M8-'BDESC-urban-residential'!M8</f>
        <v>-70.933416823175406</v>
      </c>
      <c r="M8" s="74">
        <f>'DESC-urban-residential'!N8-'BDESC-urban-residential'!N8</f>
        <v>-86.41447614833001</v>
      </c>
      <c r="N8" s="74">
        <f>'DESC-urban-residential'!O8-'BDESC-urban-residential'!O8</f>
        <v>-101.50712179866002</v>
      </c>
      <c r="O8" s="74">
        <f>'DESC-urban-residential'!P8-'BDESC-urban-residential'!P8</f>
        <v>-116.59976744898998</v>
      </c>
      <c r="P8" s="74">
        <f>'DESC-urban-residential'!Q8-'BDESC-urban-residential'!Q8</f>
        <v>-129.0491823771367</v>
      </c>
      <c r="Q8" s="74">
        <f>'DESC-urban-residential'!R8-'BDESC-urban-residential'!R8</f>
        <v>-141.49859730528345</v>
      </c>
      <c r="R8" s="74">
        <f>'DESC-urban-residential'!S8-'BDESC-urban-residential'!S8</f>
        <v>-154.01863290157968</v>
      </c>
      <c r="S8" s="74">
        <f>'DESC-urban-residential'!T8-'BDESC-urban-residential'!T8</f>
        <v>-166.53866849787593</v>
      </c>
      <c r="T8" s="74">
        <f>'DESC-urban-residential'!U8-'BDESC-urban-residential'!U8</f>
        <v>-180.54930462548003</v>
      </c>
      <c r="U8" s="74">
        <f>'DESC-urban-residential'!V8-'BDESC-urban-residential'!V8</f>
        <v>-194.55994075308411</v>
      </c>
      <c r="V8" s="74">
        <f>'DESC-urban-residential'!W8-'BDESC-urban-residential'!W8</f>
        <v>-209.30200522938389</v>
      </c>
      <c r="W8" s="74">
        <f>'DESC-urban-residential'!X8-'BDESC-urban-residential'!X8</f>
        <v>-224.04406970568357</v>
      </c>
      <c r="X8" s="74">
        <f>'DESC-urban-residential'!Y8-'BDESC-urban-residential'!Y8</f>
        <v>-236.86172097489788</v>
      </c>
      <c r="Y8" s="74">
        <f>'DESC-urban-residential'!Z8-'BDESC-urban-residential'!Z8</f>
        <v>-249.67937224411236</v>
      </c>
      <c r="Z8" s="74">
        <f>'DESC-urban-residential'!AA8-'BDESC-urban-residential'!AA8</f>
        <v>-259.11732010900761</v>
      </c>
      <c r="AA8" s="74">
        <f>'DESC-urban-residential'!AB8-'BDESC-urban-residential'!AB8</f>
        <v>-268.55526797390291</v>
      </c>
      <c r="AB8" s="74">
        <f>'DESC-urban-residential'!AC8-'BDESC-urban-residential'!AC8</f>
        <v>-290.43758643350577</v>
      </c>
      <c r="AC8" s="74">
        <f>'DESC-urban-residential'!AD8-'BDESC-urban-residential'!AD8</f>
        <v>-312.31990489310874</v>
      </c>
      <c r="AD8" s="74">
        <f>'DESC-urban-residential'!AE8-'BDESC-urban-residential'!AE8</f>
        <v>-327.37471804264413</v>
      </c>
      <c r="AE8" s="74">
        <f>'DESC-urban-residential'!AF8-'BDESC-urban-residential'!AF8</f>
        <v>-342.42953119217947</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-1.1646291780999789</v>
      </c>
      <c r="E8" s="74">
        <f>'DESC-rural-residential'!F8-'BDESC-rural-residential'!F8</f>
        <v>-2.3292583561999596</v>
      </c>
      <c r="F8" s="74">
        <f>'DESC-rural-residential'!G8-'BDESC-rural-residential'!G8</f>
        <v>-4.0946186992084073</v>
      </c>
      <c r="G8" s="74">
        <f>'DESC-rural-residential'!H8-'BDESC-rural-residential'!H8</f>
        <v>-5.8599790422168638</v>
      </c>
      <c r="H8" s="74">
        <f>'DESC-rural-residential'!I8-'BDESC-rural-residential'!I8</f>
        <v>-9.1495302824676692</v>
      </c>
      <c r="I8" s="74">
        <f>'DESC-rural-residential'!J8-'BDESC-rural-residential'!J8</f>
        <v>-12.439081522718482</v>
      </c>
      <c r="J8" s="74">
        <f>'DESC-rural-residential'!K8-'BDESC-rural-residential'!K8</f>
        <v>-15.860179733387099</v>
      </c>
      <c r="K8" s="74">
        <f>'DESC-rural-residential'!L8-'BDESC-rural-residential'!L8</f>
        <v>-19.281277944055724</v>
      </c>
      <c r="L8" s="74">
        <f>'DESC-rural-residential'!M8-'BDESC-rural-residential'!M8</f>
        <v>-24.664179973556941</v>
      </c>
      <c r="M8" s="74">
        <f>'DESC-rural-residential'!N8-'BDESC-rural-residential'!N8</f>
        <v>-30.047082003058144</v>
      </c>
      <c r="N8" s="74">
        <f>'DESC-rural-residential'!O8-'BDESC-rural-residential'!O8</f>
        <v>-35.2949291429303</v>
      </c>
      <c r="O8" s="74">
        <f>'DESC-rural-residential'!P8-'BDESC-rural-residential'!P8</f>
        <v>-40.542776282802443</v>
      </c>
      <c r="P8" s="74">
        <f>'DESC-rural-residential'!Q8-'BDESC-rural-residential'!Q8</f>
        <v>-44.871548589354802</v>
      </c>
      <c r="Q8" s="74">
        <f>'DESC-rural-residential'!R8-'BDESC-rural-residential'!R8</f>
        <v>-49.200320895907183</v>
      </c>
      <c r="R8" s="74">
        <f>'DESC-rural-residential'!S8-'BDESC-rural-residential'!S8</f>
        <v>-53.55364863693741</v>
      </c>
      <c r="S8" s="74">
        <f>'DESC-rural-residential'!T8-'BDESC-rural-residential'!T8</f>
        <v>-57.906976377967652</v>
      </c>
      <c r="T8" s="74">
        <f>'DESC-rural-residential'!U8-'BDESC-rural-residential'!U8</f>
        <v>-62.778599182444538</v>
      </c>
      <c r="U8" s="74">
        <f>'DESC-rural-residential'!V8-'BDESC-rural-residential'!V8</f>
        <v>-67.650221986921437</v>
      </c>
      <c r="V8" s="74">
        <f>'DESC-rural-residential'!W8-'BDESC-rural-residential'!W8</f>
        <v>-72.776168934206268</v>
      </c>
      <c r="W8" s="74">
        <f>'DESC-rural-residential'!X8-'BDESC-rural-residential'!X8</f>
        <v>-77.902115881491056</v>
      </c>
      <c r="X8" s="74">
        <f>'DESC-rural-residential'!Y8-'BDESC-rural-residential'!Y8</f>
        <v>-82.358927239250207</v>
      </c>
      <c r="Y8" s="74">
        <f>'DESC-rural-residential'!Z8-'BDESC-rural-residential'!Z8</f>
        <v>-86.8157385970094</v>
      </c>
      <c r="Z8" s="74">
        <f>'DESC-rural-residential'!AA8-'BDESC-rural-residential'!AA8</f>
        <v>-90.097397019034986</v>
      </c>
      <c r="AA8" s="74">
        <f>'DESC-rural-residential'!AB8-'BDESC-rural-residential'!AB8</f>
        <v>-93.379055441060586</v>
      </c>
      <c r="AB8" s="74">
        <f>'DESC-rural-residential'!AC8-'BDESC-rural-residential'!AC8</f>
        <v>-100.98773221003302</v>
      </c>
      <c r="AC8" s="74">
        <f>'DESC-rural-residential'!AD8-'BDESC-rural-residential'!AD8</f>
        <v>-108.5964089790055</v>
      </c>
      <c r="AD8" s="74">
        <f>'DESC-rural-residential'!AE8-'BDESC-rural-residential'!AE8</f>
        <v>-113.83110142183583</v>
      </c>
      <c r="AE8" s="74">
        <f>'DESC-rural-residential'!AF8-'BDESC-rural-residential'!AF8</f>
        <v>-119.06579386466618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-1.5222970545808252</v>
      </c>
      <c r="E8" s="74">
        <f>'DESC-commercial'!F8-'BDESC-commercial'!F8</f>
        <v>-3.0445941091616575</v>
      </c>
      <c r="F8" s="74">
        <f>'DESC-commercial'!G8-'BDESC-commercial'!G8</f>
        <v>-5.3521121595164374</v>
      </c>
      <c r="G8" s="74">
        <f>'DESC-commercial'!H8-'BDESC-commercial'!H8</f>
        <v>-7.6596302098712279</v>
      </c>
      <c r="H8" s="74">
        <f>'DESC-commercial'!I8-'BDESC-commercial'!I8</f>
        <v>-11.959431604248291</v>
      </c>
      <c r="I8" s="74">
        <f>'DESC-commercial'!J8-'BDESC-commercial'!J8</f>
        <v>-16.259232998625365</v>
      </c>
      <c r="J8" s="74">
        <f>'DESC-commercial'!K8-'BDESC-commercial'!K8</f>
        <v>-20.730980596456462</v>
      </c>
      <c r="K8" s="74">
        <f>'DESC-commercial'!L8-'BDESC-commercial'!L8</f>
        <v>-25.202728194287552</v>
      </c>
      <c r="L8" s="74">
        <f>'DESC-commercial'!M8-'BDESC-commercial'!M8</f>
        <v>-32.238766839631708</v>
      </c>
      <c r="M8" s="74">
        <f>'DESC-commercial'!N8-'BDESC-commercial'!N8</f>
        <v>-39.274805484975843</v>
      </c>
      <c r="N8" s="74">
        <f>'DESC-commercial'!O8-'BDESC-commercial'!O8</f>
        <v>-46.13431269477374</v>
      </c>
      <c r="O8" s="74">
        <f>'DESC-commercial'!P8-'BDESC-commercial'!P8</f>
        <v>-52.993819904571609</v>
      </c>
      <c r="P8" s="74">
        <f>'DESC-commercial'!Q8-'BDESC-commercial'!Q8</f>
        <v>-58.651996306236526</v>
      </c>
      <c r="Q8" s="74">
        <f>'DESC-commercial'!R8-'BDESC-commercial'!R8</f>
        <v>-64.310172707901458</v>
      </c>
      <c r="R8" s="74">
        <f>'DESC-commercial'!S8-'BDESC-commercial'!S8</f>
        <v>-70.000445734210956</v>
      </c>
      <c r="S8" s="74">
        <f>'DESC-commercial'!T8-'BDESC-commercial'!T8</f>
        <v>-75.690718760520483</v>
      </c>
      <c r="T8" s="74">
        <f>'DESC-commercial'!U8-'BDESC-commercial'!U8</f>
        <v>-82.058459828439453</v>
      </c>
      <c r="U8" s="74">
        <f>'DESC-commercial'!V8-'BDESC-commercial'!V8</f>
        <v>-88.426200896358438</v>
      </c>
      <c r="V8" s="74">
        <f>'DESC-commercial'!W8-'BDESC-commercial'!W8</f>
        <v>-95.126371290955376</v>
      </c>
      <c r="W8" s="74">
        <f>'DESC-commercial'!X8-'BDESC-commercial'!X8</f>
        <v>-101.82654168555234</v>
      </c>
      <c r="X8" s="74">
        <f>'DESC-commercial'!Y8-'BDESC-commercial'!Y8</f>
        <v>-107.65207905857932</v>
      </c>
      <c r="Y8" s="74">
        <f>'DESC-commercial'!Z8-'BDESC-commercial'!Z8</f>
        <v>-113.47761643160632</v>
      </c>
      <c r="Z8" s="74">
        <f>'DESC-commercial'!AA8-'BDESC-commercial'!AA8</f>
        <v>-117.76710105377597</v>
      </c>
      <c r="AA8" s="74">
        <f>'DESC-commercial'!AB8-'BDESC-commercial'!AB8</f>
        <v>-122.0565856759456</v>
      </c>
      <c r="AB8" s="74">
        <f>'DESC-commercial'!AC8-'BDESC-commercial'!AC8</f>
        <v>-132.00195408373415</v>
      </c>
      <c r="AC8" s="74">
        <f>'DESC-commercial'!AD8-'BDESC-commercial'!AD8</f>
        <v>-141.94732249152281</v>
      </c>
      <c r="AD8" s="74">
        <f>'DESC-commercial'!AE8-'BDESC-commercial'!AE8</f>
        <v>-148.78963508097519</v>
      </c>
      <c r="AE8" s="74">
        <f>'DESC-commercial'!AF8-'BDESC-commercial'!AF8</f>
        <v>-155.63194767042759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2025-01-29T23:36:43Z</dcterms:modified>
</cp:coreProperties>
</file>