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KS\bldgs\SYDEC\"/>
    </mc:Choice>
  </mc:AlternateContent>
  <xr:revisionPtr revIDLastSave="0" documentId="8_{E2A1F8C8-E31B-4536-8616-0DCCE96458E6}"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C330" i="13" l="1"/>
  <c r="D241" i="13"/>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<sst xmlns="http://schemas.openxmlformats.org/spreadsheetml/2006/main" count="194484" uniqueCount="2015">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</sst>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135</v>
      </c>
      <c r="C1" s="30">
        <v>46241</v>
      </c>
    </row>
    <row r="2" spans="1:3" x14ac:dyDescent="0.45">
      <c r="A2" s="3" t="s">
        <v>2</v>
      </c>
      <c r="B2" s="4" t="str">
        <f>IFERROR(INDEX(Geography!B:B, MATCH($B$1, Geography!C:C, 0)), "")</f>
        <v>KS</v>
      </c>
    </row>
    <row r="3" spans="1:3" x14ac:dyDescent="0.45">
      <c r="A3" s="3" t="s">
        <v>3</v>
      </c>
      <c r="B3" s="4" t="str">
        <f>IFERROR(INDEX(Geography!E:E, MATCH($B$1, Geography!C:C, 0)), "")</f>
        <v>West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Kansas</v>
      </c>
    </row>
    <row r="311" spans="1:31" x14ac:dyDescent="0.45">
      <c r="A311" t="s">
        <v>1971</v>
      </c>
      <c r="B311" t="str">
        <f>About!$B$2</f>
        <v>KS</v>
      </c>
    </row>
    <row r="312" spans="1:31" x14ac:dyDescent="0.45">
      <c r="A312" t="s">
        <v>1972</v>
      </c>
      <c r="B312">
        <f>MATCH($B$311, $A$38:$A$85, 0)</f>
        <v>14</v>
      </c>
    </row>
    <row r="313" spans="1:31" x14ac:dyDescent="0.45">
      <c r="A313" t="s">
        <v>1973</v>
      </c>
      <c r="B313" s="24">
        <f>INDEX(Census_2020_Urban_Rural!$F$2:$F$57, MATCH($B$311, Census_2020_Urban_Rural!$B$2:$B$57, 0))</f>
        <v>72.299038762645168</v>
      </c>
    </row>
    <row r="314" spans="1:31" x14ac:dyDescent="0.45">
      <c r="A314" t="s">
        <v>1974</v>
      </c>
      <c r="B314" s="18">
        <f>$B$313 * $B$13</f>
        <v>0.72299038762645174</v>
      </c>
    </row>
    <row r="315" spans="1:31" x14ac:dyDescent="0.45">
      <c r="A315" t="s">
        <v>1975</v>
      </c>
      <c r="B315" s="22">
        <f>INDEX($K$38:$K$85, $B$312)</f>
        <v>55.206941916198673</v>
      </c>
    </row>
    <row r="316" spans="1:31" x14ac:dyDescent="0.45">
      <c r="A316" t="s">
        <v>1976</v>
      </c>
      <c r="B316" s="22">
        <f>INDEX($Q$38:$Q$85, $B$312)</f>
        <v>27.662345203061577</v>
      </c>
    </row>
    <row r="317" spans="1:31" x14ac:dyDescent="0.45">
      <c r="A317" t="s">
        <v>1977</v>
      </c>
      <c r="B317" s="22">
        <f>$B$315 * $B$314</f>
        <v>39.914088335663486</v>
      </c>
    </row>
    <row r="318" spans="1:31" x14ac:dyDescent="0.45">
      <c r="A318" t="s">
        <v>1978</v>
      </c>
      <c r="B318" s="22">
        <f>$B$315 * (1 - $B$314)</f>
        <v>15.292853580535189</v>
      </c>
    </row>
    <row r="319" spans="1:31" x14ac:dyDescent="0.45">
      <c r="A319" t="s">
        <v>1979</v>
      </c>
      <c r="B319" s="22">
        <f>$B$316</f>
        <v>27.662345203061577</v>
      </c>
    </row>
    <row r="320" spans="1:31" x14ac:dyDescent="0.45">
      <c r="A320" t="s">
        <v>1980</v>
      </c>
      <c r="B320" s="24">
        <f>INDEX($S$38:$S$85, $B$312)</f>
        <v>10412.5</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55.206941916198673</v>
      </c>
      <c r="C322" s="28">
        <f t="shared" si="214"/>
        <v>55.206941916198673</v>
      </c>
      <c r="D322" s="28">
        <f t="shared" si="214"/>
        <v>55.206941916198673</v>
      </c>
      <c r="E322" s="28">
        <f t="shared" si="214"/>
        <v>55.206941916198673</v>
      </c>
      <c r="F322" s="28">
        <f t="shared" si="214"/>
        <v>55.206941916198673</v>
      </c>
      <c r="G322" s="28">
        <f t="shared" si="214"/>
        <v>60.285053554606534</v>
      </c>
      <c r="H322" s="28">
        <f t="shared" si="214"/>
        <v>66.031480992336895</v>
      </c>
      <c r="I322" s="28">
        <f t="shared" si="214"/>
        <v>72.260787644947357</v>
      </c>
      <c r="J322" s="28">
        <f t="shared" si="214"/>
        <v>78.513444912490911</v>
      </c>
      <c r="K322" s="28">
        <f t="shared" si="214"/>
        <v>85.376966778946425</v>
      </c>
      <c r="L322" s="28">
        <f t="shared" si="214"/>
        <v>93.083695104745885</v>
      </c>
      <c r="M322" s="28">
        <f t="shared" si="214"/>
        <v>101.25797554685714</v>
      </c>
      <c r="N322" s="28">
        <f t="shared" si="214"/>
        <v>110.24523187405912</v>
      </c>
      <c r="O322" s="28">
        <f t="shared" si="214"/>
        <v>120.28463865542784</v>
      </c>
      <c r="P322" s="28">
        <f t="shared" si="214"/>
        <v>131.55054945441157</v>
      </c>
      <c r="Q322" s="28">
        <f t="shared" si="214"/>
        <v>144.06636350145675</v>
      </c>
      <c r="R322" s="28">
        <f t="shared" si="214"/>
        <v>158.21008052131052</v>
      </c>
      <c r="S322" s="28">
        <f t="shared" si="214"/>
        <v>173.94404089654103</v>
      </c>
      <c r="T322" s="28">
        <f t="shared" si="214"/>
        <v>191.44841791887217</v>
      </c>
      <c r="U322" s="28">
        <f t="shared" si="214"/>
        <v>210.72635010258617</v>
      </c>
      <c r="V322" s="28">
        <f t="shared" si="214"/>
        <v>232.02512446208303</v>
      </c>
      <c r="W322" s="28">
        <f t="shared" si="214"/>
        <v>255.42074998596166</v>
      </c>
      <c r="X322" s="28">
        <f t="shared" si="214"/>
        <v>280.97980075655443</v>
      </c>
      <c r="Y322" s="28">
        <f t="shared" si="214"/>
        <v>309.23702402685205</v>
      </c>
      <c r="Z322" s="28">
        <f t="shared" si="214"/>
        <v>340.13898548470303</v>
      </c>
      <c r="AA322" s="28">
        <f t="shared" si="214"/>
        <v>374.19367911896165</v>
      </c>
      <c r="AB322" s="28">
        <f t="shared" si="214"/>
        <v>411.67764606753673</v>
      </c>
      <c r="AC322" s="28">
        <f t="shared" si="214"/>
        <v>453.22036054537932</v>
      </c>
      <c r="AD322" s="28">
        <f t="shared" si="214"/>
        <v>498.49032494209945</v>
      </c>
      <c r="AE322" s="28">
        <f t="shared" si="214"/>
        <v>548.39878015003342</v>
      </c>
    </row>
    <row r="323" spans="1:31" x14ac:dyDescent="0.45">
      <c r="A323" t="s">
        <v>1982</v>
      </c>
      <c r="B323" s="28">
        <f t="shared" ref="B323:AE323" si="215">INDEX(B$258:B$305, $B$312)</f>
        <v>27.662345203061577</v>
      </c>
      <c r="C323" s="28">
        <f t="shared" si="215"/>
        <v>27.662345203061577</v>
      </c>
      <c r="D323" s="28">
        <f t="shared" si="215"/>
        <v>27.662345203061577</v>
      </c>
      <c r="E323" s="28">
        <f t="shared" si="215"/>
        <v>27.662345203061577</v>
      </c>
      <c r="F323" s="28">
        <f t="shared" si="215"/>
        <v>27.662345203061577</v>
      </c>
      <c r="G323" s="28">
        <f t="shared" si="215"/>
        <v>32.863889409779034</v>
      </c>
      <c r="H323" s="28">
        <f t="shared" si="215"/>
        <v>37.731449124934912</v>
      </c>
      <c r="I323" s="28">
        <f t="shared" si="215"/>
        <v>40.292043729882494</v>
      </c>
      <c r="J323" s="28">
        <f t="shared" si="215"/>
        <v>41.915016778056973</v>
      </c>
      <c r="K323" s="28">
        <f t="shared" si="215"/>
        <v>43.813030782578245</v>
      </c>
      <c r="L323" s="28">
        <f t="shared" si="215"/>
        <v>45.324037164657213</v>
      </c>
      <c r="M323" s="28">
        <f t="shared" si="215"/>
        <v>46.545836063385899</v>
      </c>
      <c r="N323" s="28">
        <f t="shared" si="215"/>
        <v>47.944532377666462</v>
      </c>
      <c r="O323" s="28">
        <f t="shared" si="215"/>
        <v>50.113388260359343</v>
      </c>
      <c r="P323" s="28">
        <f t="shared" si="215"/>
        <v>51.920290742281111</v>
      </c>
      <c r="Q323" s="28">
        <f t="shared" si="215"/>
        <v>53.483336503724871</v>
      </c>
      <c r="R323" s="28">
        <f t="shared" si="215"/>
        <v>56.275015577616287</v>
      </c>
      <c r="S323" s="28">
        <f t="shared" si="215"/>
        <v>59.091414485520467</v>
      </c>
      <c r="T323" s="28">
        <f t="shared" si="215"/>
        <v>62.622872065940335</v>
      </c>
      <c r="U323" s="28">
        <f t="shared" si="215"/>
        <v>65.79120531153923</v>
      </c>
      <c r="V323" s="28">
        <f t="shared" si="215"/>
        <v>67.563049725214213</v>
      </c>
      <c r="W323" s="28">
        <f t="shared" si="215"/>
        <v>70.265153363230951</v>
      </c>
      <c r="X323" s="28">
        <f t="shared" si="215"/>
        <v>71.763658025820064</v>
      </c>
      <c r="Y323" s="28">
        <f t="shared" si="215"/>
        <v>73.475487359994787</v>
      </c>
      <c r="Z323" s="28">
        <f t="shared" si="215"/>
        <v>74.896080745347405</v>
      </c>
      <c r="AA323" s="28">
        <f t="shared" si="215"/>
        <v>77.132629943331494</v>
      </c>
      <c r="AB323" s="28">
        <f t="shared" si="215"/>
        <v>79.957773778854232</v>
      </c>
      <c r="AC323" s="28">
        <f t="shared" si="215"/>
        <v>82.906171619566578</v>
      </c>
      <c r="AD323" s="28">
        <f t="shared" si="215"/>
        <v>85.193152612478997</v>
      </c>
      <c r="AE323" s="28">
        <f t="shared" si="215"/>
        <v>88.198939133053344</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7.9586350174559659E-3</v>
      </c>
      <c r="C330" s="28">
        <f t="shared" si="218"/>
        <v>7.9586350174559659E-3</v>
      </c>
      <c r="D330" s="28">
        <f t="shared" si="218"/>
        <v>7.9586350174559659E-3</v>
      </c>
      <c r="E330" s="28">
        <f t="shared" si="218"/>
        <v>7.9586350174559659E-3</v>
      </c>
      <c r="F330" s="28">
        <f t="shared" si="218"/>
        <v>7.9586350174559659E-3</v>
      </c>
      <c r="G330" s="28">
        <f t="shared" si="218"/>
        <v>8.9458768753311463E-3</v>
      </c>
      <c r="H330" s="28">
        <f t="shared" si="218"/>
        <v>9.9652273822109783E-3</v>
      </c>
      <c r="I330" s="28">
        <f t="shared" si="218"/>
        <v>1.0809395570211751E-2</v>
      </c>
      <c r="J330" s="28">
        <f t="shared" si="218"/>
        <v>1.1565758625742894E-2</v>
      </c>
      <c r="K330" s="28">
        <f t="shared" si="218"/>
        <v>1.2407202646965156E-2</v>
      </c>
      <c r="L330" s="28">
        <f t="shared" si="218"/>
        <v>1.3292459281575327E-2</v>
      </c>
      <c r="M330" s="28">
        <f t="shared" si="218"/>
        <v>1.4194843852124181E-2</v>
      </c>
      <c r="N330" s="28">
        <f t="shared" si="218"/>
        <v>1.5192294285880009E-2</v>
      </c>
      <c r="O330" s="28">
        <f t="shared" si="218"/>
        <v>1.6364756486510174E-2</v>
      </c>
      <c r="P330" s="28">
        <f t="shared" si="218"/>
        <v>1.7620248758385852E-2</v>
      </c>
      <c r="Q330" s="28">
        <f t="shared" si="218"/>
        <v>1.8972360144555257E-2</v>
      </c>
      <c r="R330" s="28">
        <f t="shared" si="218"/>
        <v>2.0598808748996573E-2</v>
      </c>
      <c r="S330" s="28">
        <f t="shared" si="218"/>
        <v>2.2380355859021511E-2</v>
      </c>
      <c r="T330" s="28">
        <f t="shared" si="218"/>
        <v>2.4400604080174068E-2</v>
      </c>
      <c r="U330" s="28">
        <f t="shared" si="218"/>
        <v>2.6556307842893197E-2</v>
      </c>
      <c r="V330" s="28">
        <f t="shared" si="218"/>
        <v>2.8771973511385086E-2</v>
      </c>
      <c r="W330" s="28">
        <f t="shared" si="218"/>
        <v>3.1278358064748386E-2</v>
      </c>
      <c r="X330" s="28">
        <f t="shared" si="218"/>
        <v>3.3876922812232847E-2</v>
      </c>
      <c r="Y330" s="28">
        <f t="shared" si="218"/>
        <v>3.6755103134391051E-2</v>
      </c>
      <c r="Z330" s="28">
        <f t="shared" si="218"/>
        <v>3.985931008211769E-2</v>
      </c>
      <c r="AA330" s="28">
        <f t="shared" si="218"/>
        <v>4.3344663535394297E-2</v>
      </c>
      <c r="AB330" s="28">
        <f t="shared" si="218"/>
        <v>4.7215886659917501E-2</v>
      </c>
      <c r="AC330" s="28">
        <f t="shared" si="218"/>
        <v>5.1488742584868762E-2</v>
      </c>
      <c r="AD330" s="28">
        <f t="shared" si="218"/>
        <v>5.6056036259743425E-2</v>
      </c>
      <c r="AE330" s="28">
        <f t="shared" si="218"/>
        <v>6.1137836185650593E-2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27.662345203061577</v>
      </c>
      <c r="C8" s="23">
        <f>Calcs!C$323</f>
        <v>27.662345203061577</v>
      </c>
      <c r="D8" s="23">
        <f>Calcs!D$323</f>
        <v>27.662345203061577</v>
      </c>
      <c r="E8" s="23">
        <f>Calcs!E$323</f>
        <v>27.662345203061577</v>
      </c>
      <c r="F8" s="23">
        <f>Calcs!F$323</f>
        <v>27.662345203061577</v>
      </c>
      <c r="G8" s="23">
        <f>Calcs!G$323</f>
        <v>32.863889409779034</v>
      </c>
      <c r="H8" s="23">
        <f>Calcs!H$323</f>
        <v>37.731449124934912</v>
      </c>
      <c r="I8" s="23">
        <f>Calcs!I$323</f>
        <v>40.292043729882494</v>
      </c>
      <c r="J8" s="23">
        <f>Calcs!J$323</f>
        <v>41.915016778056973</v>
      </c>
      <c r="K8" s="23">
        <f>Calcs!K$323</f>
        <v>43.813030782578245</v>
      </c>
      <c r="L8" s="23">
        <f>Calcs!L$323</f>
        <v>45.324037164657213</v>
      </c>
      <c r="M8" s="23">
        <f>Calcs!M$323</f>
        <v>46.545836063385899</v>
      </c>
      <c r="N8" s="23">
        <f>Calcs!N$323</f>
        <v>47.944532377666462</v>
      </c>
      <c r="O8" s="23">
        <f>Calcs!O$323</f>
        <v>50.113388260359343</v>
      </c>
      <c r="P8" s="23">
        <f>Calcs!P$323</f>
        <v>51.920290742281111</v>
      </c>
      <c r="Q8" s="23">
        <f>Calcs!Q$323</f>
        <v>53.483336503724871</v>
      </c>
      <c r="R8" s="23">
        <f>Calcs!R$323</f>
        <v>56.275015577616287</v>
      </c>
      <c r="S8" s="23">
        <f>Calcs!S$323</f>
        <v>59.091414485520467</v>
      </c>
      <c r="T8" s="23">
        <f>Calcs!T$323</f>
        <v>62.622872065940335</v>
      </c>
      <c r="U8" s="23">
        <f>Calcs!U$323</f>
        <v>65.79120531153923</v>
      </c>
      <c r="V8" s="23">
        <f>Calcs!V$323</f>
        <v>67.563049725214213</v>
      </c>
      <c r="W8" s="23">
        <f>Calcs!W$323</f>
        <v>70.265153363230951</v>
      </c>
      <c r="X8" s="23">
        <f>Calcs!X$323</f>
        <v>71.763658025820064</v>
      </c>
      <c r="Y8" s="23">
        <f>Calcs!Y$323</f>
        <v>73.475487359994787</v>
      </c>
      <c r="Z8" s="23">
        <f>Calcs!Z$323</f>
        <v>74.896080745347405</v>
      </c>
      <c r="AA8" s="23">
        <f>Calcs!AA$323</f>
        <v>77.132629943331494</v>
      </c>
      <c r="AB8" s="23">
        <f>Calcs!AB$323</f>
        <v>79.957773778854232</v>
      </c>
      <c r="AC8" s="23">
        <f>Calcs!AC$323</f>
        <v>82.906171619566578</v>
      </c>
      <c r="AD8" s="23">
        <f>Calcs!AD$323</f>
        <v>85.193152612478997</v>
      </c>
      <c r="AE8" s="23">
        <f>Calcs!AE$323</f>
        <v>88.198939133053344</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39.914088335663486</v>
      </c>
      <c r="C8" s="23">
        <f>Calcs!C$322 * Calcs!$B$314</f>
        <v>39.914088335663486</v>
      </c>
      <c r="D8" s="23">
        <f>Calcs!D$322 * Calcs!$B$314</f>
        <v>39.914088335663486</v>
      </c>
      <c r="E8" s="23">
        <f>Calcs!E$322 * Calcs!$B$314</f>
        <v>39.914088335663486</v>
      </c>
      <c r="F8" s="23">
        <f>Calcs!F$322 * Calcs!$B$314</f>
        <v>39.914088335663486</v>
      </c>
      <c r="G8" s="23">
        <f>Calcs!G$322 * Calcs!$B$314</f>
        <v>43.585514237526382</v>
      </c>
      <c r="H8" s="23">
        <f>Calcs!H$322 * Calcs!$B$314</f>
        <v>47.740126038198333</v>
      </c>
      <c r="I8" s="23">
        <f>Calcs!I$322 * Calcs!$B$314</f>
        <v>52.243854869613202</v>
      </c>
      <c r="J8" s="23">
        <f>Calcs!J$322 * Calcs!$B$314</f>
        <v>56.764465971169869</v>
      </c>
      <c r="K8" s="23">
        <f>Calcs!K$322 * Calcs!$B$314</f>
        <v>61.726726305881165</v>
      </c>
      <c r="L8" s="23">
        <f>Calcs!L$322 * Calcs!$B$314</f>
        <v>67.298616805482681</v>
      </c>
      <c r="M8" s="23">
        <f>Calcs!M$322 * Calcs!$B$314</f>
        <v>73.208542990892013</v>
      </c>
      <c r="N8" s="23">
        <f>Calcs!N$322 * Calcs!$B$314</f>
        <v>79.706242926594058</v>
      </c>
      <c r="O8" s="23">
        <f>Calcs!O$322 * Calcs!$B$314</f>
        <v>86.96463752699546</v>
      </c>
      <c r="P8" s="23">
        <f>Calcs!P$322 * Calcs!$B$314</f>
        <v>95.109782742517723</v>
      </c>
      <c r="Q8" s="23">
        <f>Calcs!Q$322 * Calcs!$B$314</f>
        <v>104.15859599185151</v>
      </c>
      <c r="R8" s="23">
        <f>Calcs!R$322 * Calcs!$B$314</f>
        <v>114.38436744251443</v>
      </c>
      <c r="S8" s="23">
        <f>Calcs!S$322 * Calcs!$B$314</f>
        <v>125.75986955310157</v>
      </c>
      <c r="T8" s="23">
        <f>Calcs!T$322 * Calcs!$B$314</f>
        <v>138.41536588163632</v>
      </c>
      <c r="U8" s="23">
        <f>Calcs!U$322 * Calcs!$B$314</f>
        <v>152.35312554377614</v>
      </c>
      <c r="V8" s="23">
        <f>Calcs!V$322 * Calcs!$B$314</f>
        <v>167.75193467391711</v>
      </c>
      <c r="W8" s="23">
        <f>Calcs!W$322 * Calcs!$B$314</f>
        <v>184.66674704018945</v>
      </c>
      <c r="X8" s="23">
        <f>Calcs!X$322 * Calcs!$B$314</f>
        <v>203.14569506418445</v>
      </c>
      <c r="Y8" s="23">
        <f>Calcs!Y$322 * Calcs!$B$314</f>
        <v>223.57539586962415</v>
      </c>
      <c r="Z8" s="23">
        <f>Calcs!Z$322 * Calcs!$B$314</f>
        <v>245.91721696245349</v>
      </c>
      <c r="AA8" s="23">
        <f>Calcs!AA$322 * Calcs!$B$314</f>
        <v>270.53843311358617</v>
      </c>
      <c r="AB8" s="23">
        <f>Calcs!AB$322 * Calcs!$B$314</f>
        <v>297.6389809075136</v>
      </c>
      <c r="AC8" s="23">
        <f>Calcs!AC$322 * Calcs!$B$314</f>
        <v>327.673964150904</v>
      </c>
      <c r="AD8" s="23">
        <f>Calcs!AD$322 * Calcs!$B$314</f>
        <v>360.40371325792438</v>
      </c>
      <c r="AE8" s="23">
        <f>Calcs!AE$322 * Calcs!$B$314</f>
        <v>396.48704663454595</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15.292853580535189</v>
      </c>
      <c r="C8" s="23">
        <f>Calcs!C$322 * (1 - Calcs!$B$314)</f>
        <v>15.292853580535189</v>
      </c>
      <c r="D8" s="23">
        <f>Calcs!D$322 * (1 - Calcs!$B$314)</f>
        <v>15.292853580535189</v>
      </c>
      <c r="E8" s="23">
        <f>Calcs!E$322 * (1 - Calcs!$B$314)</f>
        <v>15.292853580535189</v>
      </c>
      <c r="F8" s="23">
        <f>Calcs!F$322 * (1 - Calcs!$B$314)</f>
        <v>15.292853580535189</v>
      </c>
      <c r="G8" s="23">
        <f>Calcs!G$322 * (1 - Calcs!$B$314)</f>
        <v>16.699539317080156</v>
      </c>
      <c r="H8" s="23">
        <f>Calcs!H$322 * (1 - Calcs!$B$314)</f>
        <v>18.291354954138562</v>
      </c>
      <c r="I8" s="23">
        <f>Calcs!I$322 * (1 - Calcs!$B$314)</f>
        <v>20.016932775334151</v>
      </c>
      <c r="J8" s="23">
        <f>Calcs!J$322 * (1 - Calcs!$B$314)</f>
        <v>21.748978941321042</v>
      </c>
      <c r="K8" s="23">
        <f>Calcs!K$322 * (1 - Calcs!$B$314)</f>
        <v>23.650240473065256</v>
      </c>
      <c r="L8" s="23">
        <f>Calcs!L$322 * (1 - Calcs!$B$314)</f>
        <v>25.785078299263208</v>
      </c>
      <c r="M8" s="23">
        <f>Calcs!M$322 * (1 - Calcs!$B$314)</f>
        <v>28.049432555965126</v>
      </c>
      <c r="N8" s="23">
        <f>Calcs!N$322 * (1 - Calcs!$B$314)</f>
        <v>30.538988947465064</v>
      </c>
      <c r="O8" s="23">
        <f>Calcs!O$322 * (1 - Calcs!$B$314)</f>
        <v>33.320001128432388</v>
      </c>
      <c r="P8" s="23">
        <f>Calcs!P$322 * (1 - Calcs!$B$314)</f>
        <v>36.440766711893836</v>
      </c>
      <c r="Q8" s="23">
        <f>Calcs!Q$322 * (1 - Calcs!$B$314)</f>
        <v>39.907767509605236</v>
      </c>
      <c r="R8" s="23">
        <f>Calcs!R$322 * (1 - Calcs!$B$314)</f>
        <v>43.825713078796085</v>
      </c>
      <c r="S8" s="23">
        <f>Calcs!S$322 * (1 - Calcs!$B$314)</f>
        <v>48.184171343439459</v>
      </c>
      <c r="T8" s="23">
        <f>Calcs!T$322 * (1 - Calcs!$B$314)</f>
        <v>53.033052037235848</v>
      </c>
      <c r="U8" s="23">
        <f>Calcs!U$322 * (1 - Calcs!$B$314)</f>
        <v>58.373224558810016</v>
      </c>
      <c r="V8" s="23">
        <f>Calcs!V$322 * (1 - Calcs!$B$314)</f>
        <v>64.273189788165908</v>
      </c>
      <c r="W8" s="23">
        <f>Calcs!W$322 * (1 - Calcs!$B$314)</f>
        <v>70.754002945772228</v>
      </c>
      <c r="X8" s="23">
        <f>Calcs!X$322 * (1 - Calcs!$B$314)</f>
        <v>77.83410569236996</v>
      </c>
      <c r="Y8" s="23">
        <f>Calcs!Y$322 * (1 - Calcs!$B$314)</f>
        <v>85.661628157227923</v>
      </c>
      <c r="Z8" s="23">
        <f>Calcs!Z$322 * (1 - Calcs!$B$314)</f>
        <v>94.221768522249548</v>
      </c>
      <c r="AA8" s="23">
        <f>Calcs!AA$322 * (1 - Calcs!$B$314)</f>
        <v>103.65524600537547</v>
      </c>
      <c r="AB8" s="23">
        <f>Calcs!AB$322 * (1 - Calcs!$B$314)</f>
        <v>114.03866516002314</v>
      </c>
      <c r="AC8" s="23">
        <f>Calcs!AC$322 * (1 - Calcs!$B$314)</f>
        <v>125.54639639447531</v>
      </c>
      <c r="AD8" s="23">
        <f>Calcs!AD$322 * (1 - Calcs!$B$314)</f>
        <v>138.0866116841751</v>
      </c>
      <c r="AE8" s="23">
        <f>Calcs!AE$322 * (1 - Calcs!$B$314)</f>
        <v>151.91173351548747</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39.914088335663486</v>
      </c>
      <c r="C8" s="23">
        <f>'BDESC-rural-residential'!E8</f>
        <v>15.292853580535189</v>
      </c>
      <c r="D8" s="23">
        <f>'BDESC-commercial'!E8</f>
        <v>27.662345203061577</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2026-08-07T21:04:04Z</dcterms:modified>
</cp:coreProperties>
</file>