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KY\land\BLAPE\"/>
    </mc:Choice>
  </mc:AlternateContent>
  <xr:revisionPtr revIDLastSave="0" documentId="8_{672CF451-7B06-4C1B-8CF1-69FE35E96A37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I23" i="4" l="1"/>
  <c r="AA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<sst xmlns="http://schemas.openxmlformats.org/spreadsheetml/2006/main" count="15367" uniqueCount="462">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</sst>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47</v>
      </c>
      <c r="C1" s="57">
        <v>44412</v>
      </c>
      <c r="H1" s="53" t="s">
        <v>2</v>
      </c>
    </row>
    <row r="2" spans="1:8" x14ac:dyDescent="0.25">
      <c r="B2" s="2" t="str">
        <f>LOOKUP(B1,F2:G51,G2:G51)</f>
        <v>KY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Kentucky</v>
      </c>
      <c r="B18" s="2">
        <f>SUMIFS('LULUCF Dataframe EPA'!AD2:AD766,'LULUCF Dataframe EPA'!A2:A766,Data!A18)</f>
        <v>-22.085228986651362</v>
      </c>
      <c r="C18" s="2">
        <f>B18/D11</f>
        <v>-23.371785436830606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-23371785436830.438</v>
      </c>
      <c r="C23" s="56">
        <f>$B$23*C11</f>
        <v>-22728507211740.82</v>
      </c>
      <c r="D23" s="56">
        <f t="shared" ref="D23:AK23" si="0">$B$23*D11</f>
        <v>-22085228986651.203</v>
      </c>
      <c r="E23" s="56">
        <f t="shared" si="0"/>
        <v>-21441950761561.582</v>
      </c>
      <c r="F23" s="56">
        <f t="shared" si="0"/>
        <v>-20798672536471.965</v>
      </c>
      <c r="G23" s="56">
        <f t="shared" si="0"/>
        <v>-20155394311382.512</v>
      </c>
      <c r="H23" s="56">
        <f t="shared" si="0"/>
        <v>-20181499782997.965</v>
      </c>
      <c r="I23" s="56">
        <f t="shared" si="0"/>
        <v>-20207605254613.391</v>
      </c>
      <c r="J23" s="56">
        <f t="shared" si="0"/>
        <v>-20233710726228.82</v>
      </c>
      <c r="K23" s="56">
        <f t="shared" si="0"/>
        <v>-20259816197844.242</v>
      </c>
      <c r="L23" s="56">
        <f t="shared" si="0"/>
        <v>-20285921669459.668</v>
      </c>
      <c r="M23" s="56">
        <f t="shared" si="0"/>
        <v>-20312027141075.105</v>
      </c>
      <c r="N23" s="56">
        <f t="shared" si="0"/>
        <v>-20338132612690.531</v>
      </c>
      <c r="O23" s="56">
        <f t="shared" si="0"/>
        <v>-20364238084305.961</v>
      </c>
      <c r="P23" s="56">
        <f t="shared" si="0"/>
        <v>-20390343555921.391</v>
      </c>
      <c r="Q23" s="56">
        <f t="shared" si="0"/>
        <v>-20416449027536.82</v>
      </c>
      <c r="R23" s="56">
        <f t="shared" si="0"/>
        <v>-20442554499152.242</v>
      </c>
      <c r="S23" s="56">
        <f t="shared" si="0"/>
        <v>-20468659970767.664</v>
      </c>
      <c r="T23" s="56">
        <f t="shared" si="0"/>
        <v>-20494765442383.094</v>
      </c>
      <c r="U23" s="56">
        <f t="shared" si="0"/>
        <v>-20520870913998.52</v>
      </c>
      <c r="V23" s="56">
        <f t="shared" si="0"/>
        <v>-20546976385613.949</v>
      </c>
      <c r="W23" s="56">
        <f t="shared" si="0"/>
        <v>-20573081857229.379</v>
      </c>
      <c r="X23" s="56">
        <f t="shared" si="0"/>
        <v>-20599187328844.797</v>
      </c>
      <c r="Y23" s="56">
        <f t="shared" si="0"/>
        <v>-20625292800460.227</v>
      </c>
      <c r="Z23" s="56">
        <f t="shared" si="0"/>
        <v>-20651398272075.656</v>
      </c>
      <c r="AA23" s="56">
        <f t="shared" si="0"/>
        <v>-20677503743691.086</v>
      </c>
      <c r="AB23" s="56">
        <f t="shared" si="0"/>
        <v>-20703609215306.504</v>
      </c>
      <c r="AC23" s="56">
        <f t="shared" si="0"/>
        <v>-20729714686921.934</v>
      </c>
      <c r="AD23" s="56">
        <f t="shared" si="0"/>
        <v>-20755820158537.363</v>
      </c>
      <c r="AE23" s="56">
        <f t="shared" si="0"/>
        <v>-20781925630152.793</v>
      </c>
      <c r="AF23" s="56">
        <f t="shared" si="0"/>
        <v>-20808031101768.219</v>
      </c>
      <c r="AG23" s="56">
        <f t="shared" si="0"/>
        <v>-20834136573383.641</v>
      </c>
      <c r="AH23" s="56">
        <f t="shared" si="0"/>
        <v>-20860242044999.066</v>
      </c>
      <c r="AI23" s="56">
        <f t="shared" si="0"/>
        <v>-20886347516614.496</v>
      </c>
      <c r="AJ23" s="56">
        <f t="shared" si="0"/>
        <v>-20912452988229.926</v>
      </c>
      <c r="AK23" s="56">
        <f t="shared" si="0"/>
        <v>-20938558459845.355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-23371785436830.438</v>
      </c>
      <c r="C2" s="25">
        <f>$B$2*Data!C$11</f>
        <v>-22728507211740.82</v>
      </c>
      <c r="D2" s="25">
        <f>$B$2*Data!D$11</f>
        <v>-22085228986651.203</v>
      </c>
      <c r="E2" s="25">
        <f>$B$2*Data!E$11</f>
        <v>-21441950761561.582</v>
      </c>
      <c r="F2" s="25">
        <f>$B$2*Data!F$11</f>
        <v>-20798672536471.965</v>
      </c>
      <c r="G2" s="25">
        <f>$B$2*Data!G$11</f>
        <v>-20155394311382.512</v>
      </c>
      <c r="H2" s="25">
        <f>$B$2*Data!H$11</f>
        <v>-20181499782997.965</v>
      </c>
      <c r="I2" s="25">
        <f>$B$2*Data!I$11</f>
        <v>-20207605254613.391</v>
      </c>
      <c r="J2" s="25">
        <f>$B$2*Data!J$11</f>
        <v>-20233710726228.82</v>
      </c>
      <c r="K2" s="25">
        <f>$B$2*Data!K$11</f>
        <v>-20259816197844.242</v>
      </c>
      <c r="L2" s="25">
        <f>$B$2*Data!L$11</f>
        <v>-20285921669459.668</v>
      </c>
      <c r="M2" s="25">
        <f>$B$2*Data!M$11</f>
        <v>-20312027141075.105</v>
      </c>
      <c r="N2" s="25">
        <f>$B$2*Data!N$11</f>
        <v>-20338132612690.531</v>
      </c>
      <c r="O2" s="25">
        <f>$B$2*Data!O$11</f>
        <v>-20364238084305.961</v>
      </c>
      <c r="P2" s="25">
        <f>$B$2*Data!P$11</f>
        <v>-20390343555921.391</v>
      </c>
      <c r="Q2" s="25">
        <f>$B$2*Data!Q$11</f>
        <v>-20416449027536.82</v>
      </c>
      <c r="R2" s="25">
        <f>$B$2*Data!R$11</f>
        <v>-20442554499152.242</v>
      </c>
      <c r="S2" s="25">
        <f>$B$2*Data!S$11</f>
        <v>-20468659970767.664</v>
      </c>
      <c r="T2" s="25">
        <f>$B$2*Data!T$11</f>
        <v>-20494765442383.094</v>
      </c>
      <c r="U2" s="25">
        <f>$B$2*Data!U$11</f>
        <v>-20520870913998.52</v>
      </c>
      <c r="V2" s="25">
        <f>$B$2*Data!V$11</f>
        <v>-20546976385613.949</v>
      </c>
      <c r="W2" s="25">
        <f>$B$2*Data!W$11</f>
        <v>-20573081857229.379</v>
      </c>
      <c r="X2" s="25">
        <f>$B$2*Data!X$11</f>
        <v>-20599187328844.797</v>
      </c>
      <c r="Y2" s="25">
        <f>$B$2*Data!Y$11</f>
        <v>-20625292800460.227</v>
      </c>
      <c r="Z2" s="25">
        <f>$B$2*Data!Z$11</f>
        <v>-20651398272075.656</v>
      </c>
      <c r="AA2" s="25">
        <f>$B$2*Data!AA$11</f>
        <v>-20677503743691.086</v>
      </c>
      <c r="AB2" s="25">
        <f>$B$2*Data!AB$11</f>
        <v>-20703609215306.504</v>
      </c>
      <c r="AC2" s="25">
        <f>$B$2*Data!AC$11</f>
        <v>-20729714686921.934</v>
      </c>
      <c r="AD2" s="25">
        <f>$B$2*Data!AD$11</f>
        <v>-20755820158537.363</v>
      </c>
      <c r="AE2" s="25">
        <f>$B$2*Data!AE$11</f>
        <v>-20781925630152.793</v>
      </c>
      <c r="AF2" s="25">
        <f>$B$2*Data!AF$11</f>
        <v>-20808031101768.219</v>
      </c>
      <c r="AG2" s="25">
        <f>$B$2*Data!AG$11</f>
        <v>-20834136573383.641</v>
      </c>
      <c r="AH2" s="25">
        <f>$B$2*Data!AH$11</f>
        <v>-20860242044999.066</v>
      </c>
      <c r="AI2" s="25">
        <f>$B$2*Data!AI$11</f>
        <v>-20886347516614.496</v>
      </c>
      <c r="AJ2" s="25">
        <f>$B$2*Data!AJ$11</f>
        <v>-20912452988229.926</v>
      </c>
      <c r="AK2" s="25">
        <f>$B$2*Data!AK$11</f>
        <v>-20938558459845.355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10049205983.943258</v>
      </c>
      <c r="C11" s="25">
        <f>(ABS(C$2)*'data from RPEpUACE'!$B11)+SUMIFS('Override Calcs'!$E$4:$E$6,'Override Calcs'!$A$4:$A$6,About!$B$2,'Override Calcs'!$B$4:$B$6,"CH4")</f>
        <v>9772614561.076437</v>
      </c>
      <c r="D11" s="25">
        <f>(ABS(D$2)*'data from RPEpUACE'!$B11)+SUMIFS('Override Calcs'!$E$4:$E$6,'Override Calcs'!$A$4:$A$6,About!$B$2,'Override Calcs'!$B$4:$B$6,"CH4")</f>
        <v>9496023138.2096157</v>
      </c>
      <c r="E11" s="25">
        <f>(ABS(E$2)*'data from RPEpUACE'!$B11)+SUMIFS('Override Calcs'!$E$4:$E$6,'Override Calcs'!$A$4:$A$6,About!$B$2,'Override Calcs'!$B$4:$B$6,"CH4")</f>
        <v>9219431715.3427925</v>
      </c>
      <c r="F11" s="25">
        <f>(ABS(F$2)*'data from RPEpUACE'!$B11)+SUMIFS('Override Calcs'!$E$4:$E$6,'Override Calcs'!$A$4:$A$6,About!$B$2,'Override Calcs'!$B$4:$B$6,"CH4")</f>
        <v>8942840292.4759712</v>
      </c>
      <c r="G11" s="25">
        <f>(ABS(G$2)*'data from RPEpUACE'!$B11)+SUMIFS('Override Calcs'!$E$4:$E$6,'Override Calcs'!$A$4:$A$6,About!$B$2,'Override Calcs'!$B$4:$B$6,"CH4")</f>
        <v>8666248869.6092205</v>
      </c>
      <c r="H11" s="25">
        <f>(ABS(H$2)*'data from RPEpUACE'!$B11)+SUMIFS('Override Calcs'!$E$4:$E$6,'Override Calcs'!$A$4:$A$6,About!$B$2,'Override Calcs'!$B$4:$B$6,"CH4")</f>
        <v>8677473483.2477779</v>
      </c>
      <c r="I11" s="25">
        <f>(ABS(I$2)*'data from RPEpUACE'!$B11)+SUMIFS('Override Calcs'!$E$4:$E$6,'Override Calcs'!$A$4:$A$6,About!$B$2,'Override Calcs'!$B$4:$B$6,"CH4")</f>
        <v>8688698096.8863239</v>
      </c>
      <c r="J11" s="25">
        <f>(ABS(J$2)*'data from RPEpUACE'!$B11)+SUMIFS('Override Calcs'!$E$4:$E$6,'Override Calcs'!$A$4:$A$6,About!$B$2,'Override Calcs'!$B$4:$B$6,"CH4")</f>
        <v>8699922710.5248699</v>
      </c>
      <c r="K11" s="25">
        <f>(ABS(K$2)*'data from RPEpUACE'!$B11)+SUMIFS('Override Calcs'!$E$4:$E$6,'Override Calcs'!$A$4:$A$6,About!$B$2,'Override Calcs'!$B$4:$B$6,"CH4")</f>
        <v>8711147324.163414</v>
      </c>
      <c r="L11" s="25">
        <f>(ABS(L$2)*'data from RPEpUACE'!$B11)+SUMIFS('Override Calcs'!$E$4:$E$6,'Override Calcs'!$A$4:$A$6,About!$B$2,'Override Calcs'!$B$4:$B$6,"CH4")</f>
        <v>8722371937.8019581</v>
      </c>
      <c r="M11" s="25">
        <f>(ABS(M$2)*'data from RPEpUACE'!$B11)+SUMIFS('Override Calcs'!$E$4:$E$6,'Override Calcs'!$A$4:$A$6,About!$B$2,'Override Calcs'!$B$4:$B$6,"CH4")</f>
        <v>8733596551.4405079</v>
      </c>
      <c r="N11" s="25">
        <f>(ABS(N$2)*'data from RPEpUACE'!$B11)+SUMIFS('Override Calcs'!$E$4:$E$6,'Override Calcs'!$A$4:$A$6,About!$B$2,'Override Calcs'!$B$4:$B$6,"CH4")</f>
        <v>8744821165.0790539</v>
      </c>
      <c r="O11" s="25">
        <f>(ABS(O$2)*'data from RPEpUACE'!$B11)+SUMIFS('Override Calcs'!$E$4:$E$6,'Override Calcs'!$A$4:$A$6,About!$B$2,'Override Calcs'!$B$4:$B$6,"CH4")</f>
        <v>8756045778.7175999</v>
      </c>
      <c r="P11" s="25">
        <f>(ABS(P$2)*'data from RPEpUACE'!$B11)+SUMIFS('Override Calcs'!$E$4:$E$6,'Override Calcs'!$A$4:$A$6,About!$B$2,'Override Calcs'!$B$4:$B$6,"CH4")</f>
        <v>8767270392.3561478</v>
      </c>
      <c r="Q11" s="25">
        <f>(ABS(Q$2)*'data from RPEpUACE'!$B11)+SUMIFS('Override Calcs'!$E$4:$E$6,'Override Calcs'!$A$4:$A$6,About!$B$2,'Override Calcs'!$B$4:$B$6,"CH4")</f>
        <v>8778495005.9946938</v>
      </c>
      <c r="R11" s="25">
        <f>(ABS(R$2)*'data from RPEpUACE'!$B11)+SUMIFS('Override Calcs'!$E$4:$E$6,'Override Calcs'!$A$4:$A$6,About!$B$2,'Override Calcs'!$B$4:$B$6,"CH4")</f>
        <v>8789719619.6332378</v>
      </c>
      <c r="S11" s="25">
        <f>(ABS(S$2)*'data from RPEpUACE'!$B11)+SUMIFS('Override Calcs'!$E$4:$E$6,'Override Calcs'!$A$4:$A$6,About!$B$2,'Override Calcs'!$B$4:$B$6,"CH4")</f>
        <v>8800944233.2717819</v>
      </c>
      <c r="T11" s="25">
        <f>(ABS(T$2)*'data from RPEpUACE'!$B11)+SUMIFS('Override Calcs'!$E$4:$E$6,'Override Calcs'!$A$4:$A$6,About!$B$2,'Override Calcs'!$B$4:$B$6,"CH4")</f>
        <v>8812168846.9103279</v>
      </c>
      <c r="U11" s="25">
        <f>(ABS(U$2)*'data from RPEpUACE'!$B11)+SUMIFS('Override Calcs'!$E$4:$E$6,'Override Calcs'!$A$4:$A$6,About!$B$2,'Override Calcs'!$B$4:$B$6,"CH4")</f>
        <v>8823393460.5488739</v>
      </c>
      <c r="V11" s="25">
        <f>(ABS(V$2)*'data from RPEpUACE'!$B11)+SUMIFS('Override Calcs'!$E$4:$E$6,'Override Calcs'!$A$4:$A$6,About!$B$2,'Override Calcs'!$B$4:$B$6,"CH4")</f>
        <v>8834618074.1874199</v>
      </c>
      <c r="W11" s="25">
        <f>(ABS(W$2)*'data from RPEpUACE'!$B11)+SUMIFS('Override Calcs'!$E$4:$E$6,'Override Calcs'!$A$4:$A$6,About!$B$2,'Override Calcs'!$B$4:$B$6,"CH4")</f>
        <v>8845842687.8259678</v>
      </c>
      <c r="X11" s="25">
        <f>(ABS(X$2)*'data from RPEpUACE'!$B11)+SUMIFS('Override Calcs'!$E$4:$E$6,'Override Calcs'!$A$4:$A$6,About!$B$2,'Override Calcs'!$B$4:$B$6,"CH4")</f>
        <v>8857067301.4645081</v>
      </c>
      <c r="Y11" s="25">
        <f>(ABS(Y$2)*'data from RPEpUACE'!$B11)+SUMIFS('Override Calcs'!$E$4:$E$6,'Override Calcs'!$A$4:$A$6,About!$B$2,'Override Calcs'!$B$4:$B$6,"CH4")</f>
        <v>8868291915.103056</v>
      </c>
      <c r="Z11" s="25">
        <f>(ABS(Z$2)*'data from RPEpUACE'!$B11)+SUMIFS('Override Calcs'!$E$4:$E$6,'Override Calcs'!$A$4:$A$6,About!$B$2,'Override Calcs'!$B$4:$B$6,"CH4")</f>
        <v>8879516528.7416019</v>
      </c>
      <c r="AA11" s="25">
        <f>(ABS(AA$2)*'data from RPEpUACE'!$B11)+SUMIFS('Override Calcs'!$E$4:$E$6,'Override Calcs'!$A$4:$A$6,About!$B$2,'Override Calcs'!$B$4:$B$6,"CH4")</f>
        <v>8890741142.3801498</v>
      </c>
      <c r="AB11" s="25">
        <f>(ABS(AB$2)*'data from RPEpUACE'!$B11)+SUMIFS('Override Calcs'!$E$4:$E$6,'Override Calcs'!$A$4:$A$6,About!$B$2,'Override Calcs'!$B$4:$B$6,"CH4")</f>
        <v>8901965756.0186901</v>
      </c>
      <c r="AC11" s="25">
        <f>(ABS(AC$2)*'data from RPEpUACE'!$B11)+SUMIFS('Override Calcs'!$E$4:$E$6,'Override Calcs'!$A$4:$A$6,About!$B$2,'Override Calcs'!$B$4:$B$6,"CH4")</f>
        <v>8913190369.657238</v>
      </c>
      <c r="AD11" s="25">
        <f>(ABS(AD$2)*'data from RPEpUACE'!$B11)+SUMIFS('Override Calcs'!$E$4:$E$6,'Override Calcs'!$A$4:$A$6,About!$B$2,'Override Calcs'!$B$4:$B$6,"CH4")</f>
        <v>8924414983.295784</v>
      </c>
      <c r="AE11" s="25">
        <f>(ABS(AE$2)*'data from RPEpUACE'!$B11)+SUMIFS('Override Calcs'!$E$4:$E$6,'Override Calcs'!$A$4:$A$6,About!$B$2,'Override Calcs'!$B$4:$B$6,"CH4")</f>
        <v>8935639596.9343319</v>
      </c>
      <c r="AF11" s="25">
        <f>(ABS(AF$2)*'data from RPEpUACE'!$B11)+SUMIFS('Override Calcs'!$E$4:$E$6,'Override Calcs'!$A$4:$A$6,About!$B$2,'Override Calcs'!$B$4:$B$6,"CH4")</f>
        <v>8946864210.572876</v>
      </c>
      <c r="AG11" s="25">
        <f>(ABS(AG$2)*'data from RPEpUACE'!$B11)+SUMIFS('Override Calcs'!$E$4:$E$6,'Override Calcs'!$A$4:$A$6,About!$B$2,'Override Calcs'!$B$4:$B$6,"CH4")</f>
        <v>8958088824.2114201</v>
      </c>
      <c r="AH11" s="25">
        <f>(ABS(AH$2)*'data from RPEpUACE'!$B11)+SUMIFS('Override Calcs'!$E$4:$E$6,'Override Calcs'!$A$4:$A$6,About!$B$2,'Override Calcs'!$B$4:$B$6,"CH4")</f>
        <v>8969313437.849966</v>
      </c>
      <c r="AI11" s="25">
        <f>(ABS(AI$2)*'data from RPEpUACE'!$B11)+SUMIFS('Override Calcs'!$E$4:$E$6,'Override Calcs'!$A$4:$A$6,About!$B$2,'Override Calcs'!$B$4:$B$6,"CH4")</f>
        <v>8980538051.488512</v>
      </c>
      <c r="AJ11" s="25">
        <f>(ABS(AJ$2)*'data from RPEpUACE'!$B11)+SUMIFS('Override Calcs'!$E$4:$E$6,'Override Calcs'!$A$4:$A$6,About!$B$2,'Override Calcs'!$B$4:$B$6,"CH4")</f>
        <v>8991762665.127058</v>
      </c>
      <c r="AK11" s="25">
        <f>(ABS(AK$2)*'data from RPEpUACE'!$B11)+SUMIFS('Override Calcs'!$E$4:$E$6,'Override Calcs'!$A$4:$A$6,About!$B$2,'Override Calcs'!$B$4:$B$6,"CH4")</f>
        <v>9002987278.7656059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818100211.91830921</v>
      </c>
      <c r="C12" s="25">
        <f>(ABS(C$2)*'data from RPEpUACE'!$B12)+SUMIFS('Override Calcs'!$E$4:$E$6,'Override Calcs'!$A$4:$A$6,About!$B$2,'Override Calcs'!$B$4:$B$6,"N2O")</f>
        <v>795583059.6155616</v>
      </c>
      <c r="D12" s="25">
        <f>(ABS(D$2)*'data from RPEpUACE'!$B12)+SUMIFS('Override Calcs'!$E$4:$E$6,'Override Calcs'!$A$4:$A$6,About!$B$2,'Override Calcs'!$B$4:$B$6,"N2O")</f>
        <v>773065907.312814</v>
      </c>
      <c r="E12" s="25">
        <f>(ABS(E$2)*'data from RPEpUACE'!$B12)+SUMIFS('Override Calcs'!$E$4:$E$6,'Override Calcs'!$A$4:$A$6,About!$B$2,'Override Calcs'!$B$4:$B$6,"N2O")</f>
        <v>750548755.01006627</v>
      </c>
      <c r="F12" s="25">
        <f>(ABS(F$2)*'data from RPEpUACE'!$B12)+SUMIFS('Override Calcs'!$E$4:$E$6,'Override Calcs'!$A$4:$A$6,About!$B$2,'Override Calcs'!$B$4:$B$6,"N2O")</f>
        <v>728031602.70731866</v>
      </c>
      <c r="G12" s="25">
        <f>(ABS(G$2)*'data from RPEpUACE'!$B12)+SUMIFS('Override Calcs'!$E$4:$E$6,'Override Calcs'!$A$4:$A$6,About!$B$2,'Override Calcs'!$B$4:$B$6,"N2O")</f>
        <v>705514450.40457678</v>
      </c>
      <c r="H12" s="25">
        <f>(ABS(H$2)*'data from RPEpUACE'!$B12)+SUMIFS('Override Calcs'!$E$4:$E$6,'Override Calcs'!$A$4:$A$6,About!$B$2,'Override Calcs'!$B$4:$B$6,"N2O")</f>
        <v>706428239.89312708</v>
      </c>
      <c r="I12" s="25">
        <f>(ABS(I$2)*'data from RPEpUACE'!$B12)+SUMIFS('Override Calcs'!$E$4:$E$6,'Override Calcs'!$A$4:$A$6,About!$B$2,'Override Calcs'!$B$4:$B$6,"N2O")</f>
        <v>707342029.38167644</v>
      </c>
      <c r="J12" s="25">
        <f>(ABS(J$2)*'data from RPEpUACE'!$B12)+SUMIFS('Override Calcs'!$E$4:$E$6,'Override Calcs'!$A$4:$A$6,About!$B$2,'Override Calcs'!$B$4:$B$6,"N2O")</f>
        <v>708255818.87022603</v>
      </c>
      <c r="K12" s="25">
        <f>(ABS(K$2)*'data from RPEpUACE'!$B12)+SUMIFS('Override Calcs'!$E$4:$E$6,'Override Calcs'!$A$4:$A$6,About!$B$2,'Override Calcs'!$B$4:$B$6,"N2O")</f>
        <v>709169608.35877526</v>
      </c>
      <c r="L12" s="25">
        <f>(ABS(L$2)*'data from RPEpUACE'!$B12)+SUMIFS('Override Calcs'!$E$4:$E$6,'Override Calcs'!$A$4:$A$6,About!$B$2,'Override Calcs'!$B$4:$B$6,"N2O")</f>
        <v>710083397.84732461</v>
      </c>
      <c r="M12" s="25">
        <f>(ABS(M$2)*'data from RPEpUACE'!$B12)+SUMIFS('Override Calcs'!$E$4:$E$6,'Override Calcs'!$A$4:$A$6,About!$B$2,'Override Calcs'!$B$4:$B$6,"N2O")</f>
        <v>710997187.33587444</v>
      </c>
      <c r="N12" s="25">
        <f>(ABS(N$2)*'data from RPEpUACE'!$B12)+SUMIFS('Override Calcs'!$E$4:$E$6,'Override Calcs'!$A$4:$A$6,About!$B$2,'Override Calcs'!$B$4:$B$6,"N2O")</f>
        <v>711910976.82442379</v>
      </c>
      <c r="O12" s="25">
        <f>(ABS(O$2)*'data from RPEpUACE'!$B12)+SUMIFS('Override Calcs'!$E$4:$E$6,'Override Calcs'!$A$4:$A$6,About!$B$2,'Override Calcs'!$B$4:$B$6,"N2O")</f>
        <v>712824766.31297326</v>
      </c>
      <c r="P12" s="25">
        <f>(ABS(P$2)*'data from RPEpUACE'!$B12)+SUMIFS('Override Calcs'!$E$4:$E$6,'Override Calcs'!$A$4:$A$6,About!$B$2,'Override Calcs'!$B$4:$B$6,"N2O")</f>
        <v>713738555.80152285</v>
      </c>
      <c r="Q12" s="25">
        <f>(ABS(Q$2)*'data from RPEpUACE'!$B12)+SUMIFS('Override Calcs'!$E$4:$E$6,'Override Calcs'!$A$4:$A$6,About!$B$2,'Override Calcs'!$B$4:$B$6,"N2O")</f>
        <v>714652345.29007232</v>
      </c>
      <c r="R12" s="25">
        <f>(ABS(R$2)*'data from RPEpUACE'!$B12)+SUMIFS('Override Calcs'!$E$4:$E$6,'Override Calcs'!$A$4:$A$6,About!$B$2,'Override Calcs'!$B$4:$B$6,"N2O")</f>
        <v>715566134.77862155</v>
      </c>
      <c r="S12" s="25">
        <f>(ABS(S$2)*'data from RPEpUACE'!$B12)+SUMIFS('Override Calcs'!$E$4:$E$6,'Override Calcs'!$A$4:$A$6,About!$B$2,'Override Calcs'!$B$4:$B$6,"N2O")</f>
        <v>716479924.26717091</v>
      </c>
      <c r="T12" s="25">
        <f>(ABS(T$2)*'data from RPEpUACE'!$B12)+SUMIFS('Override Calcs'!$E$4:$E$6,'Override Calcs'!$A$4:$A$6,About!$B$2,'Override Calcs'!$B$4:$B$6,"N2O")</f>
        <v>717393713.75572038</v>
      </c>
      <c r="U12" s="25">
        <f>(ABS(U$2)*'data from RPEpUACE'!$B12)+SUMIFS('Override Calcs'!$E$4:$E$6,'Override Calcs'!$A$4:$A$6,About!$B$2,'Override Calcs'!$B$4:$B$6,"N2O")</f>
        <v>718307503.24426973</v>
      </c>
      <c r="V12" s="25">
        <f>(ABS(V$2)*'data from RPEpUACE'!$B12)+SUMIFS('Override Calcs'!$E$4:$E$6,'Override Calcs'!$A$4:$A$6,About!$B$2,'Override Calcs'!$B$4:$B$6,"N2O")</f>
        <v>719221292.73281932</v>
      </c>
      <c r="W12" s="25">
        <f>(ABS(W$2)*'data from RPEpUACE'!$B12)+SUMIFS('Override Calcs'!$E$4:$E$6,'Override Calcs'!$A$4:$A$6,About!$B$2,'Override Calcs'!$B$4:$B$6,"N2O")</f>
        <v>720135082.22136879</v>
      </c>
      <c r="X12" s="25">
        <f>(ABS(X$2)*'data from RPEpUACE'!$B12)+SUMIFS('Override Calcs'!$E$4:$E$6,'Override Calcs'!$A$4:$A$6,About!$B$2,'Override Calcs'!$B$4:$B$6,"N2O")</f>
        <v>721048871.7099179</v>
      </c>
      <c r="Y12" s="25">
        <f>(ABS(Y$2)*'data from RPEpUACE'!$B12)+SUMIFS('Override Calcs'!$E$4:$E$6,'Override Calcs'!$A$4:$A$6,About!$B$2,'Override Calcs'!$B$4:$B$6,"N2O")</f>
        <v>721962661.19846749</v>
      </c>
      <c r="Z12" s="25">
        <f>(ABS(Z$2)*'data from RPEpUACE'!$B12)+SUMIFS('Override Calcs'!$E$4:$E$6,'Override Calcs'!$A$4:$A$6,About!$B$2,'Override Calcs'!$B$4:$B$6,"N2O")</f>
        <v>722876450.68701696</v>
      </c>
      <c r="AA12" s="25">
        <f>(ABS(AA$2)*'data from RPEpUACE'!$B12)+SUMIFS('Override Calcs'!$E$4:$E$6,'Override Calcs'!$A$4:$A$6,About!$B$2,'Override Calcs'!$B$4:$B$6,"N2O")</f>
        <v>723790240.17556643</v>
      </c>
      <c r="AB12" s="25">
        <f>(ABS(AB$2)*'data from RPEpUACE'!$B12)+SUMIFS('Override Calcs'!$E$4:$E$6,'Override Calcs'!$A$4:$A$6,About!$B$2,'Override Calcs'!$B$4:$B$6,"N2O")</f>
        <v>724704029.66411555</v>
      </c>
      <c r="AC12" s="25">
        <f>(ABS(AC$2)*'data from RPEpUACE'!$B12)+SUMIFS('Override Calcs'!$E$4:$E$6,'Override Calcs'!$A$4:$A$6,About!$B$2,'Override Calcs'!$B$4:$B$6,"N2O")</f>
        <v>725617819.15266514</v>
      </c>
      <c r="AD12" s="25">
        <f>(ABS(AD$2)*'data from RPEpUACE'!$B12)+SUMIFS('Override Calcs'!$E$4:$E$6,'Override Calcs'!$A$4:$A$6,About!$B$2,'Override Calcs'!$B$4:$B$6,"N2O")</f>
        <v>726531608.64121461</v>
      </c>
      <c r="AE12" s="25">
        <f>(ABS(AE$2)*'data from RPEpUACE'!$B12)+SUMIFS('Override Calcs'!$E$4:$E$6,'Override Calcs'!$A$4:$A$6,About!$B$2,'Override Calcs'!$B$4:$B$6,"N2O")</f>
        <v>727445398.1297642</v>
      </c>
      <c r="AF12" s="25">
        <f>(ABS(AF$2)*'data from RPEpUACE'!$B12)+SUMIFS('Override Calcs'!$E$4:$E$6,'Override Calcs'!$A$4:$A$6,About!$B$2,'Override Calcs'!$B$4:$B$6,"N2O")</f>
        <v>728359187.61831355</v>
      </c>
      <c r="AG12" s="25">
        <f>(ABS(AG$2)*'data from RPEpUACE'!$B12)+SUMIFS('Override Calcs'!$E$4:$E$6,'Override Calcs'!$A$4:$A$6,About!$B$2,'Override Calcs'!$B$4:$B$6,"N2O")</f>
        <v>729272977.10686278</v>
      </c>
      <c r="AH12" s="25">
        <f>(ABS(AH$2)*'data from RPEpUACE'!$B12)+SUMIFS('Override Calcs'!$E$4:$E$6,'Override Calcs'!$A$4:$A$6,About!$B$2,'Override Calcs'!$B$4:$B$6,"N2O")</f>
        <v>730186766.59541214</v>
      </c>
      <c r="AI12" s="25">
        <f>(ABS(AI$2)*'data from RPEpUACE'!$B12)+SUMIFS('Override Calcs'!$E$4:$E$6,'Override Calcs'!$A$4:$A$6,About!$B$2,'Override Calcs'!$B$4:$B$6,"N2O")</f>
        <v>731100556.08396173</v>
      </c>
      <c r="AJ12" s="25">
        <f>(ABS(AJ$2)*'data from RPEpUACE'!$B12)+SUMIFS('Override Calcs'!$E$4:$E$6,'Override Calcs'!$A$4:$A$6,About!$B$2,'Override Calcs'!$B$4:$B$6,"N2O")</f>
        <v>732014345.5725112</v>
      </c>
      <c r="AK12" s="25">
        <f>(ABS(AK$2)*'data from RPEpUACE'!$B12)+SUMIFS('Override Calcs'!$E$4:$E$6,'Override Calcs'!$A$4:$A$6,About!$B$2,'Override Calcs'!$B$4:$B$6,"N2O")</f>
        <v>732928135.06106079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2021-08-04T19:38:41Z</dcterms:modified>
</cp:coreProperties>
</file>