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7E32BC1C-D931-4BFF-B197-32DC17026039}"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19" i="23" s="1"/>
  <c r="J19" i="23" s="1"/>
  <c r="K19"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<sst xmlns="http://schemas.openxmlformats.org/spreadsheetml/2006/main" count="42870" uniqueCount="4487">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</sst>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4033</v>
      </c>
      <c r="C1" s="380">
        <v>46286</v>
      </c>
      <c r="G1" s="381" t="s">
        <v>3999</v>
      </c>
      <c r="H1" s="381" t="s">
        <v>4000</v>
      </c>
    </row>
    <row r="2" spans="1:8" x14ac:dyDescent="0.45">
      <c r="B2" t="str">
        <f>_xlfn.XLOOKUP(B1,H:H,G:G,0,0,1)</f>
        <v>KY</v>
      </c>
      <c r="C2" t="str">
        <f>_xlfn.XLOOKUP(B2,G:G, H:H, 0,0,1)</f>
        <v>Kentucky</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136.57910700000002</v>
      </c>
      <c r="E2" s="437">
        <f>SUMIFS('frozen policy trendline'!E:E,'frozen policy trendline'!$A:$A,About!$B$2)-SUMIFS('frozen policy trendline'!E:E,'frozen policy trendline'!$A:$A,About!$B$2,'frozen policy trendline'!$B:$B,"Output Total CO2e Emissions by Sector[LULUCF sector]")</f>
        <v>136.36576800000003</v>
      </c>
      <c r="F2" s="437">
        <f>SUMIFS('frozen policy trendline'!F:F,'frozen policy trendline'!$A:$A,About!$B$2)-SUMIFS('frozen policy trendline'!F:F,'frozen policy trendline'!$A:$A,About!$B$2,'frozen policy trendline'!$B:$B,"Output Total CO2e Emissions by Sector[LULUCF sector]")</f>
        <v>130.56910399999998</v>
      </c>
      <c r="G2" s="437">
        <f>SUMIFS('frozen policy trendline'!G:G,'frozen policy trendline'!$A:$A,About!$B$2)-SUMIFS('frozen policy trendline'!G:G,'frozen policy trendline'!$A:$A,About!$B$2,'frozen policy trendline'!$B:$B,"Output Total CO2e Emissions by Sector[LULUCF sector]")</f>
        <v>127.97756200000001</v>
      </c>
      <c r="H2" s="437">
        <f>SUMIFS('frozen policy trendline'!H:H,'frozen policy trendline'!$A:$A,About!$B$2)-SUMIFS('frozen policy trendline'!H:H,'frozen policy trendline'!$A:$A,About!$B$2,'frozen policy trendline'!$B:$B,"Output Total CO2e Emissions by Sector[LULUCF sector]")</f>
        <v>126.197817</v>
      </c>
      <c r="I2" s="437">
        <f>SUMIFS('frozen policy trendline'!I:I,'frozen policy trendline'!$A:$A,About!$B$2)-SUMIFS('frozen policy trendline'!I:I,'frozen policy trendline'!$A:$A,About!$B$2,'frozen policy trendline'!$B:$B,"Output Total CO2e Emissions by Sector[LULUCF sector]")</f>
        <v>121.74112940000001</v>
      </c>
      <c r="J2" s="437">
        <f>SUMIFS('frozen policy trendline'!J:J,'frozen policy trendline'!$A:$A,About!$B$2)-SUMIFS('frozen policy trendline'!J:J,'frozen policy trendline'!$A:$A,About!$B$2,'frozen policy trendline'!$B:$B,"Output Total CO2e Emissions by Sector[LULUCF sector]")</f>
        <v>118.132076</v>
      </c>
      <c r="K2" s="437">
        <f>SUMIFS('frozen policy trendline'!K:K,'frozen policy trendline'!$A:$A,About!$B$2)-SUMIFS('frozen policy trendline'!K:K,'frozen policy trendline'!$A:$A,About!$B$2,'frozen policy trendline'!$B:$B,"Output Total CO2e Emissions by Sector[LULUCF sector]")</f>
        <v>113.70859229999999</v>
      </c>
      <c r="L2" s="437">
        <f>SUMIFS('frozen policy trendline'!L:L,'frozen policy trendline'!$A:$A,About!$B$2)-SUMIFS('frozen policy trendline'!L:L,'frozen policy trendline'!$A:$A,About!$B$2,'frozen policy trendline'!$B:$B,"Output Total CO2e Emissions by Sector[LULUCF sector]")</f>
        <v>106.33314009999998</v>
      </c>
      <c r="M2" s="437">
        <f>SUMIFS('frozen policy trendline'!M:M,'frozen policy trendline'!$A:$A,About!$B$2)-SUMIFS('frozen policy trendline'!M:M,'frozen policy trendline'!$A:$A,About!$B$2,'frozen policy trendline'!$B:$B,"Output Total CO2e Emissions by Sector[LULUCF sector]")</f>
        <v>100.62737159999999</v>
      </c>
      <c r="N2" s="437">
        <f>SUMIFS('frozen policy trendline'!N:N,'frozen policy trendline'!$A:$A,About!$B$2)-SUMIFS('frozen policy trendline'!N:N,'frozen policy trendline'!$A:$A,About!$B$2,'frozen policy trendline'!$B:$B,"Output Total CO2e Emissions by Sector[LULUCF sector]")</f>
        <v>81.634818299999992</v>
      </c>
      <c r="O2" s="437">
        <f>SUMIFS('frozen policy trendline'!O:O,'frozen policy trendline'!$A:$A,About!$B$2)-SUMIFS('frozen policy trendline'!O:O,'frozen policy trendline'!$A:$A,About!$B$2,'frozen policy trendline'!$B:$B,"Output Total CO2e Emissions by Sector[LULUCF sector]")</f>
        <v>78.488996999999998</v>
      </c>
      <c r="P2" s="437">
        <f>SUMIFS('frozen policy trendline'!P:P,'frozen policy trendline'!$A:$A,About!$B$2)-SUMIFS('frozen policy trendline'!P:P,'frozen policy trendline'!$A:$A,About!$B$2,'frozen policy trendline'!$B:$B,"Output Total CO2e Emissions by Sector[LULUCF sector]")</f>
        <v>75.7337031</v>
      </c>
      <c r="Q2" s="437">
        <f>SUMIFS('frozen policy trendline'!Q:Q,'frozen policy trendline'!$A:$A,About!$B$2)-SUMIFS('frozen policy trendline'!Q:Q,'frozen policy trendline'!$A:$A,About!$B$2,'frozen policy trendline'!$B:$B,"Output Total CO2e Emissions by Sector[LULUCF sector]")</f>
        <v>73.600326100000004</v>
      </c>
      <c r="R2" s="437">
        <f>SUMIFS('frozen policy trendline'!R:R,'frozen policy trendline'!$A:$A,About!$B$2)-SUMIFS('frozen policy trendline'!R:R,'frozen policy trendline'!$A:$A,About!$B$2,'frozen policy trendline'!$B:$B,"Output Total CO2e Emissions by Sector[LULUCF sector]")</f>
        <v>72.478757900000005</v>
      </c>
      <c r="S2" s="437">
        <f>SUMIFS('frozen policy trendline'!S:S,'frozen policy trendline'!$A:$A,About!$B$2)-SUMIFS('frozen policy trendline'!S:S,'frozen policy trendline'!$A:$A,About!$B$2,'frozen policy trendline'!$B:$B,"Output Total CO2e Emissions by Sector[LULUCF sector]")</f>
        <v>71.818929800000006</v>
      </c>
      <c r="T2" s="437">
        <f>SUMIFS('frozen policy trendline'!T:T,'frozen policy trendline'!$A:$A,About!$B$2)-SUMIFS('frozen policy trendline'!T:T,'frozen policy trendline'!$A:$A,About!$B$2,'frozen policy trendline'!$B:$B,"Output Total CO2e Emissions by Sector[LULUCF sector]")</f>
        <v>71.214424399999999</v>
      </c>
      <c r="U2" s="437">
        <f>SUMIFS('frozen policy trendline'!U:U,'frozen policy trendline'!$A:$A,About!$B$2)-SUMIFS('frozen policy trendline'!U:U,'frozen policy trendline'!$A:$A,About!$B$2,'frozen policy trendline'!$B:$B,"Output Total CO2e Emissions by Sector[LULUCF sector]")</f>
        <v>70.6396084</v>
      </c>
      <c r="V2" s="437">
        <f>SUMIFS('frozen policy trendline'!V:V,'frozen policy trendline'!$A:$A,About!$B$2)-SUMIFS('frozen policy trendline'!V:V,'frozen policy trendline'!$A:$A,About!$B$2,'frozen policy trendline'!$B:$B,"Output Total CO2e Emissions by Sector[LULUCF sector]")</f>
        <v>70.088987200000005</v>
      </c>
      <c r="W2" s="437">
        <f>SUMIFS('frozen policy trendline'!W:W,'frozen policy trendline'!$A:$A,About!$B$2)-SUMIFS('frozen policy trendline'!W:W,'frozen policy trendline'!$A:$A,About!$B$2,'frozen policy trendline'!$B:$B,"Output Total CO2e Emissions by Sector[LULUCF sector]")</f>
        <v>69.699306300000003</v>
      </c>
      <c r="X2" s="437">
        <f>SUMIFS('frozen policy trendline'!X:X,'frozen policy trendline'!$A:$A,About!$B$2)-SUMIFS('frozen policy trendline'!X:X,'frozen policy trendline'!$A:$A,About!$B$2,'frozen policy trendline'!$B:$B,"Output Total CO2e Emissions by Sector[LULUCF sector]")</f>
        <v>74.082610399999993</v>
      </c>
      <c r="Y2" s="437">
        <f>SUMIFS('frozen policy trendline'!Y:Y,'frozen policy trendline'!$A:$A,About!$B$2)-SUMIFS('frozen policy trendline'!Y:Y,'frozen policy trendline'!$A:$A,About!$B$2,'frozen policy trendline'!$B:$B,"Output Total CO2e Emissions by Sector[LULUCF sector]")</f>
        <v>74.933210400000007</v>
      </c>
      <c r="Z2" s="437">
        <f>SUMIFS('frozen policy trendline'!Z:Z,'frozen policy trendline'!$A:$A,About!$B$2)-SUMIFS('frozen policy trendline'!Z:Z,'frozen policy trendline'!$A:$A,About!$B$2,'frozen policy trendline'!$B:$B,"Output Total CO2e Emissions by Sector[LULUCF sector]")</f>
        <v>74.865043799999995</v>
      </c>
      <c r="AA2" s="437">
        <f>SUMIFS('frozen policy trendline'!AA:AA,'frozen policy trendline'!$A:$A,About!$B$2)-SUMIFS('frozen policy trendline'!AA:AA,'frozen policy trendline'!$A:$A,About!$B$2,'frozen policy trendline'!$B:$B,"Output Total CO2e Emissions by Sector[LULUCF sector]")</f>
        <v>74.157471600000008</v>
      </c>
      <c r="AB2" s="437">
        <f>SUMIFS('frozen policy trendline'!AB:AB,'frozen policy trendline'!$A:$A,About!$B$2)-SUMIFS('frozen policy trendline'!AB:AB,'frozen policy trendline'!$A:$A,About!$B$2,'frozen policy trendline'!$B:$B,"Output Total CO2e Emissions by Sector[LULUCF sector]")</f>
        <v>73.9212299</v>
      </c>
      <c r="AC2" s="437">
        <f>SUMIFS('frozen policy trendline'!AC:AC,'frozen policy trendline'!$A:$A,About!$B$2)-SUMIFS('frozen policy trendline'!AC:AC,'frozen policy trendline'!$A:$A,About!$B$2,'frozen policy trendline'!$B:$B,"Output Total CO2e Emissions by Sector[LULUCF sector]")</f>
        <v>73.378509099999988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124</v>
      </c>
      <c r="H19" t="s">
        <v>4147</v>
      </c>
      <c r="I19" s="402">
        <v>2030</v>
      </c>
      <c r="J19" s="402">
        <f t="shared" si="0"/>
        <v>99.2</v>
      </c>
      <c r="K19" s="402">
        <f t="shared" si="1"/>
        <v>99.2</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KY</v>
      </c>
      <c r="C1" s="409">
        <f>SUM(C4:C87)</f>
        <v>123.70037123775489</v>
      </c>
      <c r="D1" s="409">
        <f t="shared" ref="D1:AG1" si="0">SUM(D4:D87)</f>
        <v>122.75795790609129</v>
      </c>
      <c r="E1" s="409">
        <f t="shared" si="0"/>
        <v>126.49207997035052</v>
      </c>
      <c r="F1" s="409">
        <f t="shared" si="0"/>
        <v>136.53502584521596</v>
      </c>
      <c r="G1" s="409">
        <f t="shared" si="0"/>
        <v>134.72063674031591</v>
      </c>
      <c r="H1" s="409">
        <f t="shared" si="0"/>
        <v>139.42618184666438</v>
      </c>
      <c r="I1" s="409">
        <f t="shared" si="0"/>
        <v>141.16339176598638</v>
      </c>
      <c r="J1" s="409">
        <f t="shared" si="0"/>
        <v>145.64431081111616</v>
      </c>
      <c r="K1" s="409">
        <f t="shared" si="0"/>
        <v>144.31755527322491</v>
      </c>
      <c r="L1" s="409">
        <f t="shared" si="0"/>
        <v>148.66426701912144</v>
      </c>
      <c r="M1" s="409">
        <f t="shared" si="0"/>
        <v>150.38158625121631</v>
      </c>
      <c r="N1" s="409">
        <f t="shared" si="0"/>
        <v>153.97343227088169</v>
      </c>
      <c r="O1" s="409">
        <f t="shared" si="0"/>
        <v>154.03753075700837</v>
      </c>
      <c r="P1" s="409">
        <f t="shared" si="0"/>
        <v>152.05425572209165</v>
      </c>
      <c r="Q1" s="409">
        <f t="shared" si="0"/>
        <v>157.47521822685368</v>
      </c>
      <c r="R1" s="409">
        <f t="shared" si="0"/>
        <v>159.11576515511661</v>
      </c>
      <c r="S1" s="409">
        <f t="shared" si="0"/>
        <v>162.30352842847196</v>
      </c>
      <c r="T1" s="409">
        <f t="shared" si="0"/>
        <v>160.83285968970804</v>
      </c>
      <c r="U1" s="409">
        <f t="shared" si="0"/>
        <v>158.73382961265781</v>
      </c>
      <c r="V1" s="409">
        <f t="shared" si="0"/>
        <v>149.37138495334645</v>
      </c>
      <c r="W1" s="409">
        <f t="shared" si="0"/>
        <v>157.25086204314454</v>
      </c>
      <c r="X1" s="409">
        <f t="shared" si="0"/>
        <v>156.7950846576789</v>
      </c>
      <c r="Y1" s="409">
        <f t="shared" si="0"/>
        <v>146.5623006930426</v>
      </c>
      <c r="Z1" s="409">
        <f t="shared" si="0"/>
        <v>145.2798816411096</v>
      </c>
      <c r="AA1" s="409">
        <f t="shared" si="0"/>
        <v>146.1602563480065</v>
      </c>
      <c r="AB1" s="409">
        <f t="shared" si="0"/>
        <v>136.25190135953105</v>
      </c>
      <c r="AC1" s="409">
        <f t="shared" si="0"/>
        <v>130.75848282775024</v>
      </c>
      <c r="AD1" s="409">
        <f t="shared" si="0"/>
        <v>120.96717554127612</v>
      </c>
      <c r="AE1" s="409">
        <f t="shared" si="0"/>
        <v>126.66931284995337</v>
      </c>
      <c r="AF1" s="409">
        <f t="shared" si="0"/>
        <v>118.57766415574761</v>
      </c>
      <c r="AG1" s="409">
        <f t="shared" si="0"/>
        <v>105.92458551123912</v>
      </c>
      <c r="AH1" s="409">
        <f>SUM(AH4:AH87)</f>
        <v>116.1526153077222</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45">
      <c r="A5" s="413" t="s">
        <v>2216</v>
      </c>
      <c r="B5" s="414" t="s">
        <v>4212</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45">
      <c r="A6" s="413" t="s">
        <v>2216</v>
      </c>
      <c r="B6" s="414" t="s">
        <v>4216</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45">
      <c r="A7" s="413" t="s">
        <v>2216</v>
      </c>
      <c r="B7" s="414" t="s">
        <v>4218</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45">
      <c r="A8" s="413" t="s">
        <v>2216</v>
      </c>
      <c r="B8" s="414" t="s">
        <v>4220</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45">
      <c r="A9" s="413" t="s">
        <v>2216</v>
      </c>
      <c r="B9" s="414" t="s">
        <v>4230</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45">
      <c r="A10" s="413" t="s">
        <v>2216</v>
      </c>
      <c r="B10" s="414" t="s">
        <v>4239</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4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45">
      <c r="A12" s="413" t="s">
        <v>2216</v>
      </c>
      <c r="B12" s="414" t="s">
        <v>4245</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45">
      <c r="A13" s="413" t="s">
        <v>2216</v>
      </c>
      <c r="B13" s="414" t="s">
        <v>4249</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45">
      <c r="A17" s="413" t="s">
        <v>2216</v>
      </c>
      <c r="B17" s="414" t="s">
        <v>4247</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0.62164562674729995</v>
      </c>
      <c r="D19" s="415">
        <f>SUMIFS('EPA Export Aggregation'!G:G,'EPA Export Aggregation'!$A:$A,$B19,'EPA Export Aggregation'!$D:$D,$A$1)*IF($A19="CH4",About!$D$58,IF($A19="N2O",About!$D$59,1))</f>
        <v>0.62671931976810002</v>
      </c>
      <c r="E19" s="415">
        <f>SUMIFS('EPA Export Aggregation'!H:H,'EPA Export Aggregation'!$A:$A,$B19,'EPA Export Aggregation'!$D:$D,$A$1)*IF($A19="CH4",About!$D$58,IF($A19="N2O",About!$D$59,1))</f>
        <v>0.63378850577529999</v>
      </c>
      <c r="F19" s="415">
        <f>SUMIFS('EPA Export Aggregation'!I:I,'EPA Export Aggregation'!$A:$A,$B19,'EPA Export Aggregation'!$D:$D,$A$1)*IF($A19="CH4",About!$D$58,IF($A19="N2O",About!$D$59,1))</f>
        <v>0.62982493211309998</v>
      </c>
      <c r="G19" s="415">
        <f>SUMIFS('EPA Export Aggregation'!J:J,'EPA Export Aggregation'!$A:$A,$B19,'EPA Export Aggregation'!$D:$D,$A$1)*IF($A19="CH4",About!$D$58,IF($A19="N2O",About!$D$59,1))</f>
        <v>0.52746133557090003</v>
      </c>
      <c r="H19" s="415">
        <f>SUMIFS('EPA Export Aggregation'!K:K,'EPA Export Aggregation'!$A:$A,$B19,'EPA Export Aggregation'!$D:$D,$A$1)*IF($A19="CH4",About!$D$58,IF($A19="N2O",About!$D$59,1))</f>
        <v>0.53448171237429998</v>
      </c>
      <c r="I19" s="415">
        <f>SUMIFS('EPA Export Aggregation'!L:L,'EPA Export Aggregation'!$A:$A,$B19,'EPA Export Aggregation'!$D:$D,$A$1)*IF($A19="CH4",About!$D$58,IF($A19="N2O",About!$D$59,1))</f>
        <v>0.53667696844250001</v>
      </c>
      <c r="J19" s="415">
        <f>SUMIFS('EPA Export Aggregation'!M:M,'EPA Export Aggregation'!$A:$A,$B19,'EPA Export Aggregation'!$D:$D,$A$1)*IF($A19="CH4",About!$D$58,IF($A19="N2O",About!$D$59,1))</f>
        <v>0.53574447468779995</v>
      </c>
      <c r="K19" s="415">
        <f>SUMIFS('EPA Export Aggregation'!N:N,'EPA Export Aggregation'!$A:$A,$B19,'EPA Export Aggregation'!$D:$D,$A$1)*IF($A19="CH4",About!$D$58,IF($A19="N2O",About!$D$59,1))</f>
        <v>0.54518466327549997</v>
      </c>
      <c r="L19" s="415">
        <f>SUMIFS('EPA Export Aggregation'!O:O,'EPA Export Aggregation'!$A:$A,$B19,'EPA Export Aggregation'!$D:$D,$A$1)*IF($A19="CH4",About!$D$58,IF($A19="N2O",About!$D$59,1))</f>
        <v>0.54397016083460004</v>
      </c>
      <c r="M19" s="415">
        <f>SUMIFS('EPA Export Aggregation'!P:P,'EPA Export Aggregation'!$A:$A,$B19,'EPA Export Aggregation'!$D:$D,$A$1)*IF($A19="CH4",About!$D$58,IF($A19="N2O",About!$D$59,1))</f>
        <v>0.64863230611980005</v>
      </c>
      <c r="N19" s="415">
        <f>SUMIFS('EPA Export Aggregation'!Q:Q,'EPA Export Aggregation'!$A:$A,$B19,'EPA Export Aggregation'!$D:$D,$A$1)*IF($A19="CH4",About!$D$58,IF($A19="N2O",About!$D$59,1))</f>
        <v>0.72941458766260003</v>
      </c>
      <c r="O19" s="415">
        <f>SUMIFS('EPA Export Aggregation'!R:R,'EPA Export Aggregation'!$A:$A,$B19,'EPA Export Aggregation'!$D:$D,$A$1)*IF($A19="CH4",About!$D$58,IF($A19="N2O",About!$D$59,1))</f>
        <v>0.74416069106409999</v>
      </c>
      <c r="P19" s="415">
        <f>SUMIFS('EPA Export Aggregation'!S:S,'EPA Export Aggregation'!$A:$A,$B19,'EPA Export Aggregation'!$D:$D,$A$1)*IF($A19="CH4",About!$D$58,IF($A19="N2O",About!$D$59,1))</f>
        <v>0.76005315081879998</v>
      </c>
      <c r="Q19" s="415">
        <f>SUMIFS('EPA Export Aggregation'!T:T,'EPA Export Aggregation'!$A:$A,$B19,'EPA Export Aggregation'!$D:$D,$A$1)*IF($A19="CH4",About!$D$58,IF($A19="N2O",About!$D$59,1))</f>
        <v>0.7675664476313</v>
      </c>
      <c r="R19" s="415">
        <f>SUMIFS('EPA Export Aggregation'!U:U,'EPA Export Aggregation'!$A:$A,$B19,'EPA Export Aggregation'!$D:$D,$A$1)*IF($A19="CH4",About!$D$58,IF($A19="N2O",About!$D$59,1))</f>
        <v>0.70451816910830001</v>
      </c>
      <c r="S19" s="415">
        <f>SUMIFS('EPA Export Aggregation'!V:V,'EPA Export Aggregation'!$A:$A,$B19,'EPA Export Aggregation'!$D:$D,$A$1)*IF($A19="CH4",About!$D$58,IF($A19="N2O",About!$D$59,1))</f>
        <v>0.71571157208000002</v>
      </c>
      <c r="T19" s="415">
        <f>SUMIFS('EPA Export Aggregation'!W:W,'EPA Export Aggregation'!$A:$A,$B19,'EPA Export Aggregation'!$D:$D,$A$1)*IF($A19="CH4",About!$D$58,IF($A19="N2O",About!$D$59,1))</f>
        <v>0.7363356722112</v>
      </c>
      <c r="U19" s="415">
        <f>SUMIFS('EPA Export Aggregation'!X:X,'EPA Export Aggregation'!$A:$A,$B19,'EPA Export Aggregation'!$D:$D,$A$1)*IF($A19="CH4",About!$D$58,IF($A19="N2O",About!$D$59,1))</f>
        <v>0.74668430337220004</v>
      </c>
      <c r="V19" s="415">
        <f>SUMIFS('EPA Export Aggregation'!Y:Y,'EPA Export Aggregation'!$A:$A,$B19,'EPA Export Aggregation'!$D:$D,$A$1)*IF($A19="CH4",About!$D$58,IF($A19="N2O",About!$D$59,1))</f>
        <v>0.59869250717860001</v>
      </c>
      <c r="W19" s="415">
        <f>SUMIFS('EPA Export Aggregation'!Z:Z,'EPA Export Aggregation'!$A:$A,$B19,'EPA Export Aggregation'!$D:$D,$A$1)*IF($A19="CH4",About!$D$58,IF($A19="N2O",About!$D$59,1))</f>
        <v>0.65130429999999995</v>
      </c>
      <c r="X19" s="415">
        <f>SUMIFS('EPA Export Aggregation'!AA:AA,'EPA Export Aggregation'!$A:$A,$B19,'EPA Export Aggregation'!$D:$D,$A$1)*IF($A19="CH4",About!$D$58,IF($A19="N2O",About!$D$59,1))</f>
        <v>0.69936929999999997</v>
      </c>
      <c r="Y19" s="415">
        <f>SUMIFS('EPA Export Aggregation'!AB:AB,'EPA Export Aggregation'!$A:$A,$B19,'EPA Export Aggregation'!$D:$D,$A$1)*IF($A19="CH4",About!$D$58,IF($A19="N2O",About!$D$59,1))</f>
        <v>0.76432100000000003</v>
      </c>
      <c r="Z19" s="415">
        <f>SUMIFS('EPA Export Aggregation'!AC:AC,'EPA Export Aggregation'!$A:$A,$B19,'EPA Export Aggregation'!$D:$D,$A$1)*IF($A19="CH4",About!$D$58,IF($A19="N2O",About!$D$59,1))</f>
        <v>0.75405909999999998</v>
      </c>
      <c r="AA19" s="415">
        <f>SUMIFS('EPA Export Aggregation'!AD:AD,'EPA Export Aggregation'!$A:$A,$B19,'EPA Export Aggregation'!$D:$D,$A$1)*IF($A19="CH4",About!$D$58,IF($A19="N2O",About!$D$59,1))</f>
        <v>0.78181500000000004</v>
      </c>
      <c r="AB19" s="415">
        <f>SUMIFS('EPA Export Aggregation'!AE:AE,'EPA Export Aggregation'!$A:$A,$B19,'EPA Export Aggregation'!$D:$D,$A$1)*IF($A19="CH4",About!$D$58,IF($A19="N2O",About!$D$59,1))</f>
        <v>0.68540599999999996</v>
      </c>
      <c r="AC19" s="415">
        <f>SUMIFS('EPA Export Aggregation'!AF:AF,'EPA Export Aggregation'!$A:$A,$B19,'EPA Export Aggregation'!$D:$D,$A$1)*IF($A19="CH4",About!$D$58,IF($A19="N2O",About!$D$59,1))</f>
        <v>0.5062238</v>
      </c>
      <c r="AD19" s="415">
        <f>SUMIFS('EPA Export Aggregation'!AG:AG,'EPA Export Aggregation'!$A:$A,$B19,'EPA Export Aggregation'!$D:$D,$A$1)*IF($A19="CH4",About!$D$58,IF($A19="N2O",About!$D$59,1))</f>
        <v>0.48646080000000003</v>
      </c>
      <c r="AE19" s="415">
        <f>SUMIFS('EPA Export Aggregation'!AH:AH,'EPA Export Aggregation'!$A:$A,$B19,'EPA Export Aggregation'!$D:$D,$A$1)*IF($A19="CH4",About!$D$58,IF($A19="N2O",About!$D$59,1))</f>
        <v>0.52673599999999998</v>
      </c>
      <c r="AF19" s="415">
        <f>SUMIFS('EPA Export Aggregation'!AI:AI,'EPA Export Aggregation'!$A:$A,$B19,'EPA Export Aggregation'!$D:$D,$A$1)*IF($A19="CH4",About!$D$58,IF($A19="N2O",About!$D$59,1))</f>
        <v>0.64284450000000004</v>
      </c>
      <c r="AG19" s="415">
        <f>SUMIFS('EPA Export Aggregation'!AJ:AJ,'EPA Export Aggregation'!$A:$A,$B19,'EPA Export Aggregation'!$D:$D,$A$1)*IF($A19="CH4",About!$D$58,IF($A19="N2O",About!$D$59,1))</f>
        <v>0.66084900000000002</v>
      </c>
      <c r="AH19" s="415">
        <f>SUMIFS('EPA Export Aggregation'!AK:AK,'EPA Export Aggregation'!$A:$A,$B19,'EPA Export Aggregation'!$D:$D,$A$1)*IF($A19="CH4",About!$D$58,IF($A19="N2O",About!$D$59,1))</f>
        <v>0.66986179999999995</v>
      </c>
    </row>
    <row r="20" spans="1:34" x14ac:dyDescent="0.45">
      <c r="A20" s="413" t="s">
        <v>2216</v>
      </c>
      <c r="B20" s="414" t="s">
        <v>4232</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45">
      <c r="A21" s="413" t="s">
        <v>2216</v>
      </c>
      <c r="B21" s="414" t="s">
        <v>4259</v>
      </c>
      <c r="C21" s="415">
        <f>SUMIFS('EPA Export Aggregation'!F:F,'EPA Export Aggregation'!$A:$A,$B21,'EPA Export Aggregation'!$D:$D,$A$1)*IF($A21="CH4",About!$D$58,IF($A21="N2O",About!$D$59,1))</f>
        <v>0.37705833333330002</v>
      </c>
      <c r="D21" s="415">
        <f>SUMIFS('EPA Export Aggregation'!G:G,'EPA Export Aggregation'!$A:$A,$B21,'EPA Export Aggregation'!$D:$D,$A$1)*IF($A21="CH4",About!$D$58,IF($A21="N2O",About!$D$59,1))</f>
        <v>0.37705833333330002</v>
      </c>
      <c r="E21" s="415">
        <f>SUMIFS('EPA Export Aggregation'!H:H,'EPA Export Aggregation'!$A:$A,$B21,'EPA Export Aggregation'!$D:$D,$A$1)*IF($A21="CH4",About!$D$58,IF($A21="N2O",About!$D$59,1))</f>
        <v>0.37705833333330002</v>
      </c>
      <c r="F21" s="415">
        <f>SUMIFS('EPA Export Aggregation'!I:I,'EPA Export Aggregation'!$A:$A,$B21,'EPA Export Aggregation'!$D:$D,$A$1)*IF($A21="CH4",About!$D$58,IF($A21="N2O",About!$D$59,1))</f>
        <v>0.37705833333330002</v>
      </c>
      <c r="G21" s="415">
        <f>SUMIFS('EPA Export Aggregation'!J:J,'EPA Export Aggregation'!$A:$A,$B21,'EPA Export Aggregation'!$D:$D,$A$1)*IF($A21="CH4",About!$D$58,IF($A21="N2O",About!$D$59,1))</f>
        <v>0.37705833333330002</v>
      </c>
      <c r="H21" s="415">
        <f>SUMIFS('EPA Export Aggregation'!K:K,'EPA Export Aggregation'!$A:$A,$B21,'EPA Export Aggregation'!$D:$D,$A$1)*IF($A21="CH4",About!$D$58,IF($A21="N2O",About!$D$59,1))</f>
        <v>0.37705833333330002</v>
      </c>
      <c r="I21" s="415">
        <f>SUMIFS('EPA Export Aggregation'!L:L,'EPA Export Aggregation'!$A:$A,$B21,'EPA Export Aggregation'!$D:$D,$A$1)*IF($A21="CH4",About!$D$58,IF($A21="N2O",About!$D$59,1))</f>
        <v>0.37705833333330002</v>
      </c>
      <c r="J21" s="415">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45">
      <c r="A26" s="413" t="s">
        <v>2216</v>
      </c>
      <c r="B26" s="414" t="s">
        <v>4275</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45">
      <c r="A30" s="413" t="s">
        <v>2216</v>
      </c>
      <c r="B30" s="414" t="s">
        <v>4280</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45">
      <c r="A33" s="413" t="s">
        <v>2216</v>
      </c>
      <c r="B33" s="414" t="s">
        <v>4257</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15">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15">
        <f>SUMIFS('EPA Export Aggregation'!R:R,'EPA Export Aggregation'!$A:$A,$B33,'EPA Export Aggregation'!$D:$D,$A$1)*IF($A33="CH4",About!$D$58,IF($A33="N2O",About!$D$59,1))</f>
        <v>0.25084628446410001</v>
      </c>
      <c r="P33" s="415">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15">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15">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15">
        <f>SUMIFS('EPA Export Aggregation'!AD:AD,'EPA Export Aggregation'!$A:$A,$B33,'EPA Export Aggregation'!$D:$D,$A$1)*IF($A33="CH4",About!$D$58,IF($A33="N2O",About!$D$59,1))</f>
        <v>0.1277088979604</v>
      </c>
      <c r="AB33" s="415">
        <f>SUMIFS('EPA Export Aggregation'!AE:AE,'EPA Export Aggregation'!$A:$A,$B33,'EPA Export Aggregation'!$D:$D,$A$1)*IF($A33="CH4",About!$D$58,IF($A33="N2O",About!$D$59,1))</f>
        <v>0.16978980883209999</v>
      </c>
      <c r="AC33" s="415">
        <f>SUMIFS('EPA Export Aggregation'!AF:AF,'EPA Export Aggregation'!$A:$A,$B33,'EPA Export Aggregation'!$D:$D,$A$1)*IF($A33="CH4",About!$D$58,IF($A33="N2O",About!$D$59,1))</f>
        <v>0.159949282034</v>
      </c>
      <c r="AD33" s="415">
        <f>SUMIFS('EPA Export Aggregation'!AG:AG,'EPA Export Aggregation'!$A:$A,$B33,'EPA Export Aggregation'!$D:$D,$A$1)*IF($A33="CH4",About!$D$58,IF($A33="N2O",About!$D$59,1))</f>
        <v>0.14390862210880001</v>
      </c>
      <c r="AE33" s="415">
        <f>SUMIFS('EPA Export Aggregation'!AH:AH,'EPA Export Aggregation'!$A:$A,$B33,'EPA Export Aggregation'!$D:$D,$A$1)*IF($A33="CH4",About!$D$58,IF($A33="N2O",About!$D$59,1))</f>
        <v>6.4578854162900004E-2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0.88939451172299999</v>
      </c>
      <c r="D79" s="415">
        <f>SUMIFS('EPA Export Aggregation'!G:G,'EPA Export Aggregation'!$A:$A,$B79,'EPA Export Aggregation'!$D:$D,$A$1)*IF($A79="CH4",About!$D$58,IF($A79="N2O",About!$D$59,1))</f>
        <v>0.86126293833900003</v>
      </c>
      <c r="E79" s="415">
        <f>SUMIFS('EPA Export Aggregation'!H:H,'EPA Export Aggregation'!$A:$A,$B79,'EPA Export Aggregation'!$D:$D,$A$1)*IF($A79="CH4",About!$D$58,IF($A79="N2O",About!$D$59,1))</f>
        <v>0.85709121335399996</v>
      </c>
      <c r="F79" s="415">
        <f>SUMIFS('EPA Export Aggregation'!I:I,'EPA Export Aggregation'!$A:$A,$B79,'EPA Export Aggregation'!$D:$D,$A$1)*IF($A79="CH4",About!$D$58,IF($A79="N2O",About!$D$59,1))</f>
        <v>0.84418450340100004</v>
      </c>
      <c r="G79" s="415">
        <f>SUMIFS('EPA Export Aggregation'!J:J,'EPA Export Aggregation'!$A:$A,$B79,'EPA Export Aggregation'!$D:$D,$A$1)*IF($A79="CH4",About!$D$58,IF($A79="N2O",About!$D$59,1))</f>
        <v>0.58779206200199996</v>
      </c>
      <c r="H79" s="415">
        <f>SUMIFS('EPA Export Aggregation'!K:K,'EPA Export Aggregation'!$A:$A,$B79,'EPA Export Aggregation'!$D:$D,$A$1)*IF($A79="CH4",About!$D$58,IF($A79="N2O",About!$D$59,1))</f>
        <v>0.50732749231800001</v>
      </c>
      <c r="I79" s="415">
        <f>SUMIFS('EPA Export Aggregation'!L:L,'EPA Export Aggregation'!$A:$A,$B79,'EPA Export Aggregation'!$D:$D,$A$1)*IF($A79="CH4",About!$D$58,IF($A79="N2O",About!$D$59,1))</f>
        <v>0.46197366867599998</v>
      </c>
      <c r="J79" s="415">
        <f>SUMIFS('EPA Export Aggregation'!M:M,'EPA Export Aggregation'!$A:$A,$B79,'EPA Export Aggregation'!$D:$D,$A$1)*IF($A79="CH4",About!$D$58,IF($A79="N2O",About!$D$59,1))</f>
        <v>0.50712371339999995</v>
      </c>
      <c r="K79" s="415">
        <f>SUMIFS('EPA Export Aggregation'!N:N,'EPA Export Aggregation'!$A:$A,$B79,'EPA Export Aggregation'!$D:$D,$A$1)*IF($A79="CH4",About!$D$58,IF($A79="N2O",About!$D$59,1))</f>
        <v>0.37544837022900002</v>
      </c>
      <c r="L79" s="415">
        <f>SUMIFS('EPA Export Aggregation'!O:O,'EPA Export Aggregation'!$A:$A,$B79,'EPA Export Aggregation'!$D:$D,$A$1)*IF($A79="CH4",About!$D$58,IF($A79="N2O",About!$D$59,1))</f>
        <v>0.32212381581600003</v>
      </c>
      <c r="M79" s="415">
        <f>SUMIFS('EPA Export Aggregation'!P:P,'EPA Export Aggregation'!$A:$A,$B79,'EPA Export Aggregation'!$D:$D,$A$1)*IF($A79="CH4",About!$D$58,IF($A79="N2O",About!$D$59,1))</f>
        <v>0.48454553435699999</v>
      </c>
      <c r="N79" s="415">
        <f>SUMIFS('EPA Export Aggregation'!Q:Q,'EPA Export Aggregation'!$A:$A,$B79,'EPA Export Aggregation'!$D:$D,$A$1)*IF($A79="CH4",About!$D$58,IF($A79="N2O",About!$D$59,1))</f>
        <v>0.45209098406100001</v>
      </c>
      <c r="O79" s="415">
        <f>SUMIFS('EPA Export Aggregation'!R:R,'EPA Export Aggregation'!$A:$A,$B79,'EPA Export Aggregation'!$D:$D,$A$1)*IF($A79="CH4",About!$D$58,IF($A79="N2O",About!$D$59,1))</f>
        <v>0.40615870328100001</v>
      </c>
      <c r="P79" s="415">
        <f>SUMIFS('EPA Export Aggregation'!S:S,'EPA Export Aggregation'!$A:$A,$B79,'EPA Export Aggregation'!$D:$D,$A$1)*IF($A79="CH4",About!$D$58,IF($A79="N2O",About!$D$59,1))</f>
        <v>0.51870776883900005</v>
      </c>
      <c r="Q79" s="415">
        <f>SUMIFS('EPA Export Aggregation'!T:T,'EPA Export Aggregation'!$A:$A,$B79,'EPA Export Aggregation'!$D:$D,$A$1)*IF($A79="CH4",About!$D$58,IF($A79="N2O",About!$D$59,1))</f>
        <v>0.31397055080399999</v>
      </c>
      <c r="R79" s="415">
        <f>SUMIFS('EPA Export Aggregation'!U:U,'EPA Export Aggregation'!$A:$A,$B79,'EPA Export Aggregation'!$D:$D,$A$1)*IF($A79="CH4",About!$D$58,IF($A79="N2O",About!$D$59,1))</f>
        <v>0.39308842401900002</v>
      </c>
      <c r="S79" s="415">
        <f>SUMIFS('EPA Export Aggregation'!V:V,'EPA Export Aggregation'!$A:$A,$B79,'EPA Export Aggregation'!$D:$D,$A$1)*IF($A79="CH4",About!$D$58,IF($A79="N2O",About!$D$59,1))</f>
        <v>0.38425448941500001</v>
      </c>
      <c r="T79" s="415">
        <f>SUMIFS('EPA Export Aggregation'!W:W,'EPA Export Aggregation'!$A:$A,$B79,'EPA Export Aggregation'!$D:$D,$A$1)*IF($A79="CH4",About!$D$58,IF($A79="N2O",About!$D$59,1))</f>
        <v>0.48761782001699999</v>
      </c>
      <c r="U79" s="415">
        <f>SUMIFS('EPA Export Aggregation'!X:X,'EPA Export Aggregation'!$A:$A,$B79,'EPA Export Aggregation'!$D:$D,$A$1)*IF($A79="CH4",About!$D$58,IF($A79="N2O",About!$D$59,1))</f>
        <v>0.43625488022699999</v>
      </c>
      <c r="V79" s="415">
        <f>SUMIFS('EPA Export Aggregation'!Y:Y,'EPA Export Aggregation'!$A:$A,$B79,'EPA Export Aggregation'!$D:$D,$A$1)*IF($A79="CH4",About!$D$58,IF($A79="N2O",About!$D$59,1))</f>
        <v>0.36153527095799998</v>
      </c>
      <c r="W79" s="415">
        <f>SUMIFS('EPA Export Aggregation'!Z:Z,'EPA Export Aggregation'!$A:$A,$B79,'EPA Export Aggregation'!$D:$D,$A$1)*IF($A79="CH4",About!$D$58,IF($A79="N2O",About!$D$59,1))</f>
        <v>0.38448674126100002</v>
      </c>
      <c r="X79" s="415">
        <f>SUMIFS('EPA Export Aggregation'!AA:AA,'EPA Export Aggregation'!$A:$A,$B79,'EPA Export Aggregation'!$D:$D,$A$1)*IF($A79="CH4",About!$D$58,IF($A79="N2O",About!$D$59,1))</f>
        <v>1.2667598914380001</v>
      </c>
      <c r="Y79" s="415">
        <f>SUMIFS('EPA Export Aggregation'!AB:AB,'EPA Export Aggregation'!$A:$A,$B79,'EPA Export Aggregation'!$D:$D,$A$1)*IF($A79="CH4",About!$D$58,IF($A79="N2O",About!$D$59,1))</f>
        <v>0.790946476377</v>
      </c>
      <c r="Z79" s="415">
        <f>SUMIFS('EPA Export Aggregation'!AC:AC,'EPA Export Aggregation'!$A:$A,$B79,'EPA Export Aggregation'!$D:$D,$A$1)*IF($A79="CH4",About!$D$58,IF($A79="N2O",About!$D$59,1))</f>
        <v>0.895114879089</v>
      </c>
      <c r="AA79" s="415">
        <f>SUMIFS('EPA Export Aggregation'!AD:AD,'EPA Export Aggregation'!$A:$A,$B79,'EPA Export Aggregation'!$D:$D,$A$1)*IF($A79="CH4",About!$D$58,IF($A79="N2O",About!$D$59,1))</f>
        <v>0.81881211747899996</v>
      </c>
      <c r="AB79" s="415">
        <f>SUMIFS('EPA Export Aggregation'!AE:AE,'EPA Export Aggregation'!$A:$A,$B79,'EPA Export Aggregation'!$D:$D,$A$1)*IF($A79="CH4",About!$D$58,IF($A79="N2O",About!$D$59,1))</f>
        <v>0.46474789860600002</v>
      </c>
      <c r="AC79" s="415">
        <f>SUMIFS('EPA Export Aggregation'!AF:AF,'EPA Export Aggregation'!$A:$A,$B79,'EPA Export Aggregation'!$D:$D,$A$1)*IF($A79="CH4",About!$D$58,IF($A79="N2O",About!$D$59,1))</f>
        <v>0.31702264536899999</v>
      </c>
      <c r="AD79" s="415">
        <f>SUMIFS('EPA Export Aggregation'!AG:AG,'EPA Export Aggregation'!$A:$A,$B79,'EPA Export Aggregation'!$D:$D,$A$1)*IF($A79="CH4",About!$D$58,IF($A79="N2O",About!$D$59,1))</f>
        <v>0.22014855438</v>
      </c>
      <c r="AE79" s="415">
        <f>SUMIFS('EPA Export Aggregation'!AH:AH,'EPA Export Aggregation'!$A:$A,$B79,'EPA Export Aggregation'!$D:$D,$A$1)*IF($A79="CH4",About!$D$58,IF($A79="N2O",About!$D$59,1))</f>
        <v>0.42776912956500002</v>
      </c>
      <c r="AF79" s="415">
        <f>SUMIFS('EPA Export Aggregation'!AI:AI,'EPA Export Aggregation'!$A:$A,$B79,'EPA Export Aggregation'!$D:$D,$A$1)*IF($A79="CH4",About!$D$58,IF($A79="N2O",About!$D$59,1))</f>
        <v>0.39237012905700003</v>
      </c>
      <c r="AG79" s="415">
        <f>SUMIFS('EPA Export Aggregation'!AJ:AJ,'EPA Export Aggregation'!$A:$A,$B79,'EPA Export Aggregation'!$D:$D,$A$1)*IF($A79="CH4",About!$D$58,IF($A79="N2O",About!$D$59,1))</f>
        <v>0.73675012367399995</v>
      </c>
      <c r="AH79" s="415">
        <f>SUMIFS('EPA Export Aggregation'!AK:AK,'EPA Export Aggregation'!$A:$A,$B79,'EPA Export Aggregation'!$D:$D,$A$1)*IF($A79="CH4",About!$D$58,IF($A79="N2O",About!$D$59,1))</f>
        <v>0.58784967939900001</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2026-09-21T19:45:47Z</dcterms:modified>
</cp:coreProperties>
</file>