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bldgs\CiDESCTY\"/>
    </mc:Choice>
  </mc:AlternateContent>
  <xr:revisionPtr revIDLastSave="0" documentId="8_{B1204789-D146-43F5-94FC-ECC4EAACCCA2}"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K8" i="19"/>
  <c r="B8" i="18"/>
  <c r="L8" i="19"/>
  <c r="P8" i="23"/>
  <c r="AF8" i="24"/>
  <c r="E8" i="19"/>
  <c r="AA8" i="17"/>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M8" i="10" s="1"/>
  <c r="N8" i="24"/>
  <c r="N8" i="25"/>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21" i="14"/>
  <c r="M8" i="7"/>
  <c r="AC8" i="10"/>
  <c r="K8" i="10"/>
  <c r="C8" i="6"/>
  <c r="G8" i="6"/>
  <c r="M8" i="6"/>
  <c r="O8" i="6"/>
  <c r="E8" i="7"/>
  <c r="C8" i="10"/>
  <c r="E8" i="6"/>
  <c r="AA8" i="6"/>
  <c r="Y8" i="7"/>
  <c r="E8" i="10"/>
  <c r="Q8" i="7"/>
  <c r="O8" i="10"/>
  <c r="AE8" i="6"/>
  <c r="S30" i="22"/>
  <c r="AE8" i="10"/>
  <c r="S21" i="22"/>
  <c r="AA8" i="10"/>
  <c r="G8" i="10"/>
  <c r="S8" i="7"/>
  <c r="U8" i="7"/>
  <c r="Q8" i="10"/>
  <c r="O8" i="7"/>
  <c r="AC8" i="7"/>
  <c r="I8" i="7"/>
  <c r="W8" i="6"/>
  <c r="U8" i="6"/>
  <c r="S8" i="10"/>
  <c r="W8" i="7"/>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<sst xmlns="http://schemas.openxmlformats.org/spreadsheetml/2006/main" count="55111" uniqueCount="1381">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</sst>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1288</v>
      </c>
      <c r="C1" s="71">
        <v>45686</v>
      </c>
      <c r="D1" s="13"/>
      <c r="E1" s="13"/>
      <c r="F1" s="72" t="s">
        <v>59</v>
      </c>
      <c r="G1" s="72" t="s">
        <v>59</v>
      </c>
    </row>
    <row r="2" spans="1:7" x14ac:dyDescent="0.75">
      <c r="B2" t="str">
        <f>LOOKUP(B1,F2:G51,G2:G51)</f>
        <v>KY</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b">
        <f>IF(A21=About!$B$1,SUM('BDESC-rural-residential'!$AF$8,'BDESC-urban-residential'!$AF$8,'BDESC-commercial'!$AF$8)='REEDS calc'!Q21,"NA")</f>
        <v>1</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b">
        <f>IF(A21=About!$B$1,SUM('DESC-rural-residential'!$AF$8,'DESC-urban-residential'!$AF$8,'DESC-commercial'!$AF$8)='REEDS calc-noIRA'!Q21,"NA")</f>
        <v>1</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KENTUCKY</v>
      </c>
    </row>
    <row r="3" spans="1:7" x14ac:dyDescent="0.65">
      <c r="A3" s="52" t="s">
        <v>1327</v>
      </c>
      <c r="B3" s="52">
        <v>0.59</v>
      </c>
      <c r="C3" s="52">
        <v>0.41</v>
      </c>
      <c r="F3" s="52" t="s">
        <v>10</v>
      </c>
      <c r="G3" s="52">
        <f>SUMIFS(B:B,A:A,G2)</f>
        <v>0.58399999999999996</v>
      </c>
    </row>
    <row r="4" spans="1:7" x14ac:dyDescent="0.65">
      <c r="A4" s="52" t="s">
        <v>1328</v>
      </c>
      <c r="B4" s="52">
        <v>0.66</v>
      </c>
      <c r="C4" s="52">
        <v>0.33999999999999903</v>
      </c>
      <c r="F4" s="52" t="s">
        <v>11</v>
      </c>
      <c r="G4" s="52">
        <f>SUMIFS(C:C,A:A,G2)</f>
        <v>0.41599999999999998</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5.5840381847251654</v>
      </c>
      <c r="C8" s="65">
        <f>INDEX('REEDS calc'!$C$64:$AG$113,MATCH(About!$B$2,'REEDS calc'!$B$64:$B$113,0),MATCH(C$1,'REEDS calc'!$C$63:$AG$63,0))*SUMIFS('res v com'!$E$3:$E$52,'res v com'!$B$3:$B$52,About!$B$2)*SUMIFS('Urban and Rural'!$C$2:$C$53,'Urban and Rural'!$A$2:$A$53,About!$B$1)</f>
        <v>5.5840381847251654</v>
      </c>
      <c r="D8" s="65">
        <f>INDEX('REEDS calc'!$C$64:$AG$113,MATCH(About!$B$2,'REEDS calc'!$B$64:$B$113,0),MATCH(D$1,'REEDS calc'!$C$63:$AG$63,0))*SUMIFS('res v com'!$E$3:$E$52,'res v com'!$B$3:$B$52,About!$B$2)*SUMIFS('Urban and Rural'!$C$2:$C$53,'Urban and Rural'!$A$2:$A$53,About!$B$1)</f>
        <v>5.5840381847251654</v>
      </c>
      <c r="E8" s="65">
        <f>INDEX('REEDS calc'!$C$64:$AG$113,MATCH(About!$B$2,'REEDS calc'!$B$64:$B$113,0),MATCH(E$1,'REEDS calc'!$C$63:$AG$63,0))*SUMIFS('res v com'!$E$3:$E$52,'res v com'!$B$3:$B$52,About!$B$2)*SUMIFS('Urban and Rural'!$C$2:$C$53,'Urban and Rural'!$A$2:$A$53,About!$B$1)</f>
        <v>11.864476533867215</v>
      </c>
      <c r="F8" s="65">
        <f>INDEX('REEDS calc'!$C$64:$AG$113,MATCH(About!$B$2,'REEDS calc'!$B$64:$B$113,0),MATCH(F$1,'REEDS calc'!$C$63:$AG$63,0))*SUMIFS('res v com'!$E$3:$E$52,'res v com'!$B$3:$B$52,About!$B$2)*SUMIFS('Urban and Rural'!$C$2:$C$53,'Urban and Rural'!$A$2:$A$53,About!$B$1)</f>
        <v>18.14491488300926</v>
      </c>
      <c r="G8" s="65">
        <f>INDEX('REEDS calc'!$C$64:$AG$113,MATCH(About!$B$2,'REEDS calc'!$B$64:$B$113,0),MATCH(G$1,'REEDS calc'!$C$63:$AG$63,0))*SUMIFS('res v com'!$E$3:$E$52,'res v com'!$B$3:$B$52,About!$B$2)*SUMIFS('Urban and Rural'!$C$2:$C$53,'Urban and Rural'!$A$2:$A$53,About!$B$1)</f>
        <v>23.546027678924471</v>
      </c>
      <c r="H8" s="65">
        <f>INDEX('REEDS calc'!$C$64:$AG$113,MATCH(About!$B$2,'REEDS calc'!$B$64:$B$113,0),MATCH(H$1,'REEDS calc'!$C$63:$AG$63,0))*SUMIFS('res v com'!$E$3:$E$52,'res v com'!$B$3:$B$52,About!$B$2)*SUMIFS('Urban and Rural'!$C$2:$C$53,'Urban and Rural'!$A$2:$A$53,About!$B$1)</f>
        <v>28.947140474839681</v>
      </c>
      <c r="I8" s="65">
        <f>INDEX('REEDS calc'!$C$64:$AG$113,MATCH(About!$B$2,'REEDS calc'!$B$64:$B$113,0),MATCH(I$1,'REEDS calc'!$C$63:$AG$63,0))*SUMIFS('res v com'!$E$3:$E$52,'res v com'!$B$3:$B$52,About!$B$2)*SUMIFS('Urban and Rural'!$C$2:$C$53,'Urban and Rural'!$A$2:$A$53,About!$B$1)</f>
        <v>37.843090962229439</v>
      </c>
      <c r="J8" s="65">
        <f>INDEX('REEDS calc'!$C$64:$AG$113,MATCH(About!$B$2,'REEDS calc'!$B$64:$B$113,0),MATCH(J$1,'REEDS calc'!$C$63:$AG$63,0))*SUMIFS('res v com'!$E$3:$E$52,'res v com'!$B$3:$B$52,About!$B$2)*SUMIFS('Urban and Rural'!$C$2:$C$53,'Urban and Rural'!$A$2:$A$53,About!$B$1)</f>
        <v>46.739041449619194</v>
      </c>
      <c r="K8" s="65">
        <f>INDEX('REEDS calc'!$C$64:$AG$113,MATCH(About!$B$2,'REEDS calc'!$B$64:$B$113,0),MATCH(K$1,'REEDS calc'!$C$63:$AG$63,0))*SUMIFS('res v com'!$E$3:$E$52,'res v com'!$B$3:$B$52,About!$B$2)*SUMIFS('Urban and Rural'!$C$2:$C$53,'Urban and Rural'!$A$2:$A$53,About!$B$1)</f>
        <v>61.247913077862009</v>
      </c>
      <c r="L8" s="65">
        <f>INDEX('REEDS calc'!$C$64:$AG$113,MATCH(About!$B$2,'REEDS calc'!$B$64:$B$113,0),MATCH(L$1,'REEDS calc'!$C$63:$AG$63,0))*SUMIFS('res v com'!$E$3:$E$52,'res v com'!$B$3:$B$52,About!$B$2)*SUMIFS('Urban and Rural'!$C$2:$C$53,'Urban and Rural'!$A$2:$A$53,About!$B$1)</f>
        <v>75.756784706104824</v>
      </c>
      <c r="M8" s="65">
        <f>INDEX('REEDS calc'!$C$64:$AG$113,MATCH(About!$B$2,'REEDS calc'!$B$64:$B$113,0),MATCH(M$1,'REEDS calc'!$C$63:$AG$63,0))*SUMIFS('res v com'!$E$3:$E$52,'res v com'!$B$3:$B$52,About!$B$2)*SUMIFS('Urban and Rural'!$C$2:$C$53,'Urban and Rural'!$A$2:$A$53,About!$B$1)</f>
        <v>94.625378100985088</v>
      </c>
      <c r="N8" s="65">
        <f>INDEX('REEDS calc'!$C$64:$AG$113,MATCH(About!$B$2,'REEDS calc'!$B$64:$B$113,0),MATCH(N$1,'REEDS calc'!$C$63:$AG$63,0))*SUMIFS('res v com'!$E$3:$E$52,'res v com'!$B$3:$B$52,About!$B$2)*SUMIFS('Urban and Rural'!$C$2:$C$53,'Urban and Rural'!$A$2:$A$53,About!$B$1)</f>
        <v>113.49397149586532</v>
      </c>
      <c r="O8" s="65">
        <f>INDEX('REEDS calc'!$C$64:$AG$113,MATCH(About!$B$2,'REEDS calc'!$B$64:$B$113,0),MATCH(O$1,'REEDS calc'!$C$63:$AG$63,0))*SUMIFS('res v com'!$E$3:$E$52,'res v com'!$B$3:$B$52,About!$B$2)*SUMIFS('Urban and Rural'!$C$2:$C$53,'Urban and Rural'!$A$2:$A$53,About!$B$1)</f>
        <v>137.41066377843106</v>
      </c>
      <c r="P8" s="65">
        <f>INDEX('REEDS calc'!$C$64:$AG$113,MATCH(About!$B$2,'REEDS calc'!$B$64:$B$113,0),MATCH(P$1,'REEDS calc'!$C$63:$AG$63,0))*SUMIFS('res v com'!$E$3:$E$52,'res v com'!$B$3:$B$52,About!$B$2)*SUMIFS('Urban and Rural'!$C$2:$C$53,'Urban and Rural'!$A$2:$A$53,About!$B$1)</f>
        <v>161.32735606099678</v>
      </c>
      <c r="Q8" s="65">
        <f>INDEX('REEDS calc'!$C$64:$AG$113,MATCH(About!$B$2,'REEDS calc'!$B$64:$B$113,0),MATCH(Q$1,'REEDS calc'!$C$63:$AG$63,0))*SUMIFS('res v com'!$E$3:$E$52,'res v com'!$B$3:$B$52,About!$B$2)*SUMIFS('Urban and Rural'!$C$2:$C$53,'Urban and Rural'!$A$2:$A$53,About!$B$1)</f>
        <v>185.70296642426115</v>
      </c>
      <c r="R8" s="65">
        <f>INDEX('REEDS calc'!$C$64:$AG$113,MATCH(About!$B$2,'REEDS calc'!$B$64:$B$113,0),MATCH(R$1,'REEDS calc'!$C$63:$AG$63,0))*SUMIFS('res v com'!$E$3:$E$52,'res v com'!$B$3:$B$52,About!$B$2)*SUMIFS('Urban and Rural'!$C$2:$C$53,'Urban and Rural'!$A$2:$A$53,About!$B$1)</f>
        <v>210.07857678752555</v>
      </c>
      <c r="S8" s="65">
        <f>INDEX('REEDS calc'!$C$64:$AG$113,MATCH(About!$B$2,'REEDS calc'!$B$64:$B$113,0),MATCH(S$1,'REEDS calc'!$C$63:$AG$63,0))*SUMIFS('res v com'!$E$3:$E$52,'res v com'!$B$3:$B$52,About!$B$2)*SUMIFS('Urban and Rural'!$C$2:$C$53,'Urban and Rural'!$A$2:$A$53,About!$B$1)</f>
        <v>238.51384709543211</v>
      </c>
      <c r="T8" s="65">
        <f>INDEX('REEDS calc'!$C$64:$AG$113,MATCH(About!$B$2,'REEDS calc'!$B$64:$B$113,0),MATCH(T$1,'REEDS calc'!$C$63:$AG$63,0))*SUMIFS('res v com'!$E$3:$E$52,'res v com'!$B$3:$B$52,About!$B$2)*SUMIFS('Urban and Rural'!$C$2:$C$53,'Urban and Rural'!$A$2:$A$53,About!$B$1)</f>
        <v>266.94911740333862</v>
      </c>
      <c r="U8" s="65">
        <f>INDEX('REEDS calc'!$C$64:$AG$113,MATCH(About!$B$2,'REEDS calc'!$B$64:$B$113,0),MATCH(U$1,'REEDS calc'!$C$63:$AG$63,0))*SUMIFS('res v com'!$E$3:$E$52,'res v com'!$B$3:$B$52,About!$B$2)*SUMIFS('Urban and Rural'!$C$2:$C$53,'Urban and Rural'!$A$2:$A$53,About!$B$1)</f>
        <v>299.19693792012646</v>
      </c>
      <c r="V8" s="65">
        <f>INDEX('REEDS calc'!$C$64:$AG$113,MATCH(About!$B$2,'REEDS calc'!$B$64:$B$113,0),MATCH(V$1,'REEDS calc'!$C$63:$AG$63,0))*SUMIFS('res v com'!$E$3:$E$52,'res v com'!$B$3:$B$52,About!$B$2)*SUMIFS('Urban and Rural'!$C$2:$C$53,'Urban and Rural'!$A$2:$A$53,About!$B$1)</f>
        <v>331.44475843691436</v>
      </c>
      <c r="W8" s="65">
        <f>INDEX('REEDS calc'!$C$64:$AG$113,MATCH(About!$B$2,'REEDS calc'!$B$64:$B$113,0),MATCH(W$1,'REEDS calc'!$C$63:$AG$63,0))*SUMIFS('res v com'!$E$3:$E$52,'res v com'!$B$3:$B$52,About!$B$2)*SUMIFS('Urban and Rural'!$C$2:$C$53,'Urban and Rural'!$A$2:$A$53,About!$B$1)</f>
        <v>366.21662839754498</v>
      </c>
      <c r="X8" s="65">
        <f>INDEX('REEDS calc'!$C$64:$AG$113,MATCH(About!$B$2,'REEDS calc'!$B$64:$B$113,0),MATCH(X$1,'REEDS calc'!$C$63:$AG$63,0))*SUMIFS('res v com'!$E$3:$E$52,'res v com'!$B$3:$B$52,About!$B$2)*SUMIFS('Urban and Rural'!$C$2:$C$53,'Urban and Rural'!$A$2:$A$53,About!$B$1)</f>
        <v>400.9884983581756</v>
      </c>
      <c r="Y8" s="65">
        <f>INDEX('REEDS calc'!$C$64:$AG$113,MATCH(About!$B$2,'REEDS calc'!$B$64:$B$113,0),MATCH(Y$1,'REEDS calc'!$C$63:$AG$63,0))*SUMIFS('res v com'!$E$3:$E$52,'res v com'!$B$3:$B$52,About!$B$2)*SUMIFS('Urban and Rural'!$C$2:$C$53,'Urban and Rural'!$A$2:$A$53,About!$B$1)</f>
        <v>437.79019829112718</v>
      </c>
      <c r="Z8" s="65">
        <f>INDEX('REEDS calc'!$C$64:$AG$113,MATCH(About!$B$2,'REEDS calc'!$B$64:$B$113,0),MATCH(Z$1,'REEDS calc'!$C$63:$AG$63,0))*SUMIFS('res v com'!$E$3:$E$52,'res v com'!$B$3:$B$52,About!$B$2)*SUMIFS('Urban and Rural'!$C$2:$C$53,'Urban and Rural'!$A$2:$A$53,About!$B$1)</f>
        <v>474.59189822407888</v>
      </c>
      <c r="AA8" s="65">
        <f>INDEX('REEDS calc'!$C$64:$AG$113,MATCH(About!$B$2,'REEDS calc'!$B$64:$B$113,0),MATCH(AA$1,'REEDS calc'!$C$63:$AG$63,0))*SUMIFS('res v com'!$E$3:$E$52,'res v com'!$B$3:$B$52,About!$B$2)*SUMIFS('Urban and Rural'!$C$2:$C$53,'Urban and Rural'!$A$2:$A$53,About!$B$1)</f>
        <v>511.32299537538461</v>
      </c>
      <c r="AB8" s="65">
        <f>INDEX('REEDS calc'!$C$64:$AG$113,MATCH(About!$B$2,'REEDS calc'!$B$64:$B$113,0),MATCH(AB$1,'REEDS calc'!$C$63:$AG$63,0))*SUMIFS('res v com'!$E$3:$E$52,'res v com'!$B$3:$B$52,About!$B$2)*SUMIFS('Urban and Rural'!$C$2:$C$53,'Urban and Rural'!$A$2:$A$53,About!$B$1)</f>
        <v>548.05409252669028</v>
      </c>
      <c r="AC8" s="65">
        <f>INDEX('REEDS calc'!$C$64:$AG$113,MATCH(About!$B$2,'REEDS calc'!$B$64:$B$113,0),MATCH(AC$1,'REEDS calc'!$C$63:$AG$63,0))*SUMIFS('res v com'!$E$3:$E$52,'res v com'!$B$3:$B$52,About!$B$2)*SUMIFS('Urban and Rural'!$C$2:$C$53,'Urban and Rural'!$A$2:$A$53,About!$B$1)</f>
        <v>584.11446325235954</v>
      </c>
      <c r="AD8" s="65">
        <f>INDEX('REEDS calc'!$C$64:$AG$113,MATCH(About!$B$2,'REEDS calc'!$B$64:$B$113,0),MATCH(AD$1,'REEDS calc'!$C$63:$AG$63,0))*SUMIFS('res v com'!$E$3:$E$52,'res v com'!$B$3:$B$52,About!$B$2)*SUMIFS('Urban and Rural'!$C$2:$C$53,'Urban and Rural'!$A$2:$A$53,About!$B$1)</f>
        <v>620.17483397802869</v>
      </c>
      <c r="AE8" s="65">
        <f>INDEX('REEDS calc'!$C$64:$AG$113,MATCH(About!$B$2,'REEDS calc'!$B$64:$B$113,0),MATCH(AE$1,'REEDS calc'!$C$63:$AG$63,0))*SUMIFS('res v com'!$E$3:$E$52,'res v com'!$B$3:$B$52,About!$B$2)*SUMIFS('Urban and Rural'!$C$2:$C$53,'Urban and Rural'!$A$2:$A$53,About!$B$1)</f>
        <v>656.00574566334853</v>
      </c>
      <c r="AF8" s="65">
        <f>INDEX('REEDS calc'!$C$64:$AG$113,MATCH(About!$B$2,'REEDS calc'!$B$64:$B$113,0),MATCH(AF$1,'REEDS calc'!$C$63:$AG$63,0))*SUMIFS('res v com'!$E$3:$E$52,'res v com'!$B$3:$B$52,About!$B$2)*SUMIFS('Urban and Rural'!$C$2:$C$53,'Urban and Rural'!$A$2:$A$53,About!$B$1)</f>
        <v>691.83665734866838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7.8391305285564821</v>
      </c>
      <c r="C8" s="65">
        <f>INDEX('REEDS calc'!$C$64:$AG$113,MATCH(About!$B$2,'REEDS calc'!$B$64:$B$113,0),MATCH(C$1,'REEDS calc'!$C$63:$AG$63,0))*SUMIFS('res v com'!$E$3:$E$52,'res v com'!$B$3:$B$52,About!$B$2)*SUMIFS('Urban and Rural'!$B$2:$B$53,'Urban and Rural'!$A$2:$A$53,About!$B$1)</f>
        <v>7.8391305285564821</v>
      </c>
      <c r="D8" s="65">
        <f>INDEX('REEDS calc'!$C$64:$AG$113,MATCH(About!$B$2,'REEDS calc'!$B$64:$B$113,0),MATCH(D$1,'REEDS calc'!$C$63:$AG$63,0))*SUMIFS('res v com'!$E$3:$E$52,'res v com'!$B$3:$B$52,About!$B$2)*SUMIFS('Urban and Rural'!$B$2:$B$53,'Urban and Rural'!$A$2:$A$53,About!$B$1)</f>
        <v>7.8391305285564821</v>
      </c>
      <c r="E8" s="65">
        <f>INDEX('REEDS calc'!$C$64:$AG$113,MATCH(About!$B$2,'REEDS calc'!$B$64:$B$113,0),MATCH(E$1,'REEDS calc'!$C$63:$AG$63,0))*SUMIFS('res v com'!$E$3:$E$52,'res v com'!$B$3:$B$52,About!$B$2)*SUMIFS('Urban and Rural'!$B$2:$B$53,'Urban and Rural'!$A$2:$A$53,About!$B$1)</f>
        <v>16.655899749467437</v>
      </c>
      <c r="F8" s="65">
        <f>INDEX('REEDS calc'!$C$64:$AG$113,MATCH(About!$B$2,'REEDS calc'!$B$64:$B$113,0),MATCH(F$1,'REEDS calc'!$C$63:$AG$63,0))*SUMIFS('res v com'!$E$3:$E$52,'res v com'!$B$3:$B$52,About!$B$2)*SUMIFS('Urban and Rural'!$B$2:$B$53,'Urban and Rural'!$A$2:$A$53,About!$B$1)</f>
        <v>25.472668970378386</v>
      </c>
      <c r="G8" s="65">
        <f>INDEX('REEDS calc'!$C$64:$AG$113,MATCH(About!$B$2,'REEDS calc'!$B$64:$B$113,0),MATCH(G$1,'REEDS calc'!$C$63:$AG$63,0))*SUMIFS('res v com'!$E$3:$E$52,'res v com'!$B$3:$B$52,About!$B$2)*SUMIFS('Urban and Rural'!$B$2:$B$53,'Urban and Rural'!$A$2:$A$53,About!$B$1)</f>
        <v>33.055000395413202</v>
      </c>
      <c r="H8" s="65">
        <f>INDEX('REEDS calc'!$C$64:$AG$113,MATCH(About!$B$2,'REEDS calc'!$B$64:$B$113,0),MATCH(H$1,'REEDS calc'!$C$63:$AG$63,0))*SUMIFS('res v com'!$E$3:$E$52,'res v com'!$B$3:$B$52,About!$B$2)*SUMIFS('Urban and Rural'!$B$2:$B$53,'Urban and Rural'!$A$2:$A$53,About!$B$1)</f>
        <v>40.637331820448011</v>
      </c>
      <c r="I8" s="65">
        <f>INDEX('REEDS calc'!$C$64:$AG$113,MATCH(About!$B$2,'REEDS calc'!$B$64:$B$113,0),MATCH(I$1,'REEDS calc'!$C$63:$AG$63,0))*SUMIFS('res v com'!$E$3:$E$52,'res v com'!$B$3:$B$52,About!$B$2)*SUMIFS('Urban and Rural'!$B$2:$B$53,'Urban and Rural'!$A$2:$A$53,About!$B$1)</f>
        <v>53.125877696975941</v>
      </c>
      <c r="J8" s="65">
        <f>INDEX('REEDS calc'!$C$64:$AG$113,MATCH(About!$B$2,'REEDS calc'!$B$64:$B$113,0),MATCH(J$1,'REEDS calc'!$C$63:$AG$63,0))*SUMIFS('res v com'!$E$3:$E$52,'res v com'!$B$3:$B$52,About!$B$2)*SUMIFS('Urban and Rural'!$B$2:$B$53,'Urban and Rural'!$A$2:$A$53,About!$B$1)</f>
        <v>65.614423573503871</v>
      </c>
      <c r="K8" s="65">
        <f>INDEX('REEDS calc'!$C$64:$AG$113,MATCH(About!$B$2,'REEDS calc'!$B$64:$B$113,0),MATCH(K$1,'REEDS calc'!$C$63:$AG$63,0))*SUMIFS('res v com'!$E$3:$E$52,'res v com'!$B$3:$B$52,About!$B$2)*SUMIFS('Urban and Rural'!$B$2:$B$53,'Urban and Rural'!$A$2:$A$53,About!$B$1)</f>
        <v>85.982647205460125</v>
      </c>
      <c r="L8" s="65">
        <f>INDEX('REEDS calc'!$C$64:$AG$113,MATCH(About!$B$2,'REEDS calc'!$B$64:$B$113,0),MATCH(L$1,'REEDS calc'!$C$63:$AG$63,0))*SUMIFS('res v com'!$E$3:$E$52,'res v com'!$B$3:$B$52,About!$B$2)*SUMIFS('Urban and Rural'!$B$2:$B$53,'Urban and Rural'!$A$2:$A$53,About!$B$1)</f>
        <v>106.35087083741638</v>
      </c>
      <c r="M8" s="65">
        <f>INDEX('REEDS calc'!$C$64:$AG$113,MATCH(About!$B$2,'REEDS calc'!$B$64:$B$113,0),MATCH(M$1,'REEDS calc'!$C$63:$AG$63,0))*SUMIFS('res v com'!$E$3:$E$52,'res v com'!$B$3:$B$52,About!$B$2)*SUMIFS('Urban and Rural'!$B$2:$B$53,'Urban and Rural'!$A$2:$A$53,About!$B$1)</f>
        <v>132.83947310330598</v>
      </c>
      <c r="N8" s="65">
        <f>INDEX('REEDS calc'!$C$64:$AG$113,MATCH(About!$B$2,'REEDS calc'!$B$64:$B$113,0),MATCH(N$1,'REEDS calc'!$C$63:$AG$63,0))*SUMIFS('res v com'!$E$3:$E$52,'res v com'!$B$3:$B$52,About!$B$2)*SUMIFS('Urban and Rural'!$B$2:$B$53,'Urban and Rural'!$A$2:$A$53,About!$B$1)</f>
        <v>159.32807536919555</v>
      </c>
      <c r="O8" s="65">
        <f>INDEX('REEDS calc'!$C$64:$AG$113,MATCH(About!$B$2,'REEDS calc'!$B$64:$B$113,0),MATCH(O$1,'REEDS calc'!$C$63:$AG$63,0))*SUMIFS('res v com'!$E$3:$E$52,'res v com'!$B$3:$B$52,About!$B$2)*SUMIFS('Urban and Rural'!$B$2:$B$53,'Urban and Rural'!$A$2:$A$53,About!$B$1)</f>
        <v>192.90343184279743</v>
      </c>
      <c r="P8" s="65">
        <f>INDEX('REEDS calc'!$C$64:$AG$113,MATCH(About!$B$2,'REEDS calc'!$B$64:$B$113,0),MATCH(P$1,'REEDS calc'!$C$63:$AG$63,0))*SUMIFS('res v com'!$E$3:$E$52,'res v com'!$B$3:$B$52,About!$B$2)*SUMIFS('Urban and Rural'!$B$2:$B$53,'Urban and Rural'!$A$2:$A$53,About!$B$1)</f>
        <v>226.47878831639932</v>
      </c>
      <c r="Q8" s="65">
        <f>INDEX('REEDS calc'!$C$64:$AG$113,MATCH(About!$B$2,'REEDS calc'!$B$64:$B$113,0),MATCH(Q$1,'REEDS calc'!$C$63:$AG$63,0))*SUMIFS('res v com'!$E$3:$E$52,'res v com'!$B$3:$B$52,About!$B$2)*SUMIFS('Urban and Rural'!$B$2:$B$53,'Urban and Rural'!$A$2:$A$53,About!$B$1)</f>
        <v>260.69839517252046</v>
      </c>
      <c r="R8" s="65">
        <f>INDEX('REEDS calc'!$C$64:$AG$113,MATCH(About!$B$2,'REEDS calc'!$B$64:$B$113,0),MATCH(R$1,'REEDS calc'!$C$63:$AG$63,0))*SUMIFS('res v com'!$E$3:$E$52,'res v com'!$B$3:$B$52,About!$B$2)*SUMIFS('Urban and Rural'!$B$2:$B$53,'Urban and Rural'!$A$2:$A$53,About!$B$1)</f>
        <v>294.91800202864164</v>
      </c>
      <c r="S8" s="65">
        <f>INDEX('REEDS calc'!$C$64:$AG$113,MATCH(About!$B$2,'REEDS calc'!$B$64:$B$113,0),MATCH(S$1,'REEDS calc'!$C$63:$AG$63,0))*SUMIFS('res v com'!$E$3:$E$52,'res v com'!$B$3:$B$52,About!$B$2)*SUMIFS('Urban and Rural'!$B$2:$B$53,'Urban and Rural'!$A$2:$A$53,About!$B$1)</f>
        <v>334.83674688397201</v>
      </c>
      <c r="T8" s="65">
        <f>INDEX('REEDS calc'!$C$64:$AG$113,MATCH(About!$B$2,'REEDS calc'!$B$64:$B$113,0),MATCH(T$1,'REEDS calc'!$C$63:$AG$63,0))*SUMIFS('res v com'!$E$3:$E$52,'res v com'!$B$3:$B$52,About!$B$2)*SUMIFS('Urban and Rural'!$B$2:$B$53,'Urban and Rural'!$A$2:$A$53,About!$B$1)</f>
        <v>374.75549173930227</v>
      </c>
      <c r="U8" s="65">
        <f>INDEX('REEDS calc'!$C$64:$AG$113,MATCH(About!$B$2,'REEDS calc'!$B$64:$B$113,0),MATCH(U$1,'REEDS calc'!$C$63:$AG$63,0))*SUMIFS('res v com'!$E$3:$E$52,'res v com'!$B$3:$B$52,About!$B$2)*SUMIFS('Urban and Rural'!$B$2:$B$53,'Urban and Rural'!$A$2:$A$53,About!$B$1)</f>
        <v>420.02647054171598</v>
      </c>
      <c r="V8" s="65">
        <f>INDEX('REEDS calc'!$C$64:$AG$113,MATCH(About!$B$2,'REEDS calc'!$B$64:$B$113,0),MATCH(V$1,'REEDS calc'!$C$63:$AG$63,0))*SUMIFS('res v com'!$E$3:$E$52,'res v com'!$B$3:$B$52,About!$B$2)*SUMIFS('Urban and Rural'!$B$2:$B$53,'Urban and Rural'!$A$2:$A$53,About!$B$1)</f>
        <v>465.29744934412975</v>
      </c>
      <c r="W8" s="65">
        <f>INDEX('REEDS calc'!$C$64:$AG$113,MATCH(About!$B$2,'REEDS calc'!$B$64:$B$113,0),MATCH(W$1,'REEDS calc'!$C$63:$AG$63,0))*SUMIFS('res v com'!$E$3:$E$52,'res v com'!$B$3:$B$52,About!$B$2)*SUMIFS('Urban and Rural'!$B$2:$B$53,'Urban and Rural'!$A$2:$A$53,About!$B$1)</f>
        <v>514.1118052503997</v>
      </c>
      <c r="X8" s="65">
        <f>INDEX('REEDS calc'!$C$64:$AG$113,MATCH(About!$B$2,'REEDS calc'!$B$64:$B$113,0),MATCH(X$1,'REEDS calc'!$C$63:$AG$63,0))*SUMIFS('res v com'!$E$3:$E$52,'res v com'!$B$3:$B$52,About!$B$2)*SUMIFS('Urban and Rural'!$B$2:$B$53,'Urban and Rural'!$A$2:$A$53,About!$B$1)</f>
        <v>562.92616115666954</v>
      </c>
      <c r="Y8" s="65">
        <f>INDEX('REEDS calc'!$C$64:$AG$113,MATCH(About!$B$2,'REEDS calc'!$B$64:$B$113,0),MATCH(Y$1,'REEDS calc'!$C$63:$AG$63,0))*SUMIFS('res v com'!$E$3:$E$52,'res v com'!$B$3:$B$52,About!$B$2)*SUMIFS('Urban and Rural'!$B$2:$B$53,'Urban and Rural'!$A$2:$A$53,About!$B$1)</f>
        <v>614.59008606254395</v>
      </c>
      <c r="Z8" s="65">
        <f>INDEX('REEDS calc'!$C$64:$AG$113,MATCH(About!$B$2,'REEDS calc'!$B$64:$B$113,0),MATCH(Z$1,'REEDS calc'!$C$63:$AG$63,0))*SUMIFS('res v com'!$E$3:$E$52,'res v com'!$B$3:$B$52,About!$B$2)*SUMIFS('Urban and Rural'!$B$2:$B$53,'Urban and Rural'!$A$2:$A$53,About!$B$1)</f>
        <v>666.25401096841847</v>
      </c>
      <c r="AA8" s="65">
        <f>INDEX('REEDS calc'!$C$64:$AG$113,MATCH(About!$B$2,'REEDS calc'!$B$64:$B$113,0),MATCH(AA$1,'REEDS calc'!$C$63:$AG$63,0))*SUMIFS('res v com'!$E$3:$E$52,'res v com'!$B$3:$B$52,About!$B$2)*SUMIFS('Urban and Rural'!$B$2:$B$53,'Urban and Rural'!$A$2:$A$53,About!$B$1)</f>
        <v>717.8188204308284</v>
      </c>
      <c r="AB8" s="65">
        <f>INDEX('REEDS calc'!$C$64:$AG$113,MATCH(About!$B$2,'REEDS calc'!$B$64:$B$113,0),MATCH(AB$1,'REEDS calc'!$C$63:$AG$63,0))*SUMIFS('res v com'!$E$3:$E$52,'res v com'!$B$3:$B$52,About!$B$2)*SUMIFS('Urban and Rural'!$B$2:$B$53,'Urban and Rural'!$A$2:$A$53,About!$B$1)</f>
        <v>769.38362989323821</v>
      </c>
      <c r="AC8" s="65">
        <f>INDEX('REEDS calc'!$C$64:$AG$113,MATCH(About!$B$2,'REEDS calc'!$B$64:$B$113,0),MATCH(AC$1,'REEDS calc'!$C$63:$AG$63,0))*SUMIFS('res v com'!$E$3:$E$52,'res v com'!$B$3:$B$52,About!$B$2)*SUMIFS('Urban and Rural'!$B$2:$B$53,'Urban and Rural'!$A$2:$A$53,About!$B$1)</f>
        <v>820.00684264273548</v>
      </c>
      <c r="AD8" s="65">
        <f>INDEX('REEDS calc'!$C$64:$AG$113,MATCH(About!$B$2,'REEDS calc'!$B$64:$B$113,0),MATCH(AD$1,'REEDS calc'!$C$63:$AG$63,0))*SUMIFS('res v com'!$E$3:$E$52,'res v com'!$B$3:$B$52,About!$B$2)*SUMIFS('Urban and Rural'!$B$2:$B$53,'Urban and Rural'!$A$2:$A$53,About!$B$1)</f>
        <v>870.63005539223252</v>
      </c>
      <c r="AE8" s="65">
        <f>INDEX('REEDS calc'!$C$64:$AG$113,MATCH(About!$B$2,'REEDS calc'!$B$64:$B$113,0),MATCH(AE$1,'REEDS calc'!$C$63:$AG$63,0))*SUMIFS('res v com'!$E$3:$E$52,'res v com'!$B$3:$B$52,About!$B$2)*SUMIFS('Urban and Rural'!$B$2:$B$53,'Urban and Rural'!$A$2:$A$53,About!$B$1)</f>
        <v>920.93114295046996</v>
      </c>
      <c r="AF8" s="65">
        <f>INDEX('REEDS calc'!$C$64:$AG$113,MATCH(About!$B$2,'REEDS calc'!$B$64:$B$113,0),MATCH(AF$1,'REEDS calc'!$C$63:$AG$63,0))*SUMIFS('res v com'!$E$3:$E$52,'res v com'!$B$3:$B$52,About!$B$2)*SUMIFS('Urban and Rural'!$B$2:$B$53,'Urban and Rural'!$A$2:$A$53,About!$B$1)</f>
        <v>971.23223050870752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2.3950131049001517</v>
      </c>
      <c r="C8" s="65">
        <f>INDEX('REEDS calc'!$C$64:$AG$113,MATCH(About!$B$2,'REEDS calc'!$B$64:$B$113,0),MATCH(C$1,'REEDS calc'!$C$63:$AG$63,0))*SUMIFS('res v com'!$F$3:$F$52,'res v com'!$B$3:$B$52,About!$B$2)</f>
        <v>2.3950131049001517</v>
      </c>
      <c r="D8" s="65">
        <f>INDEX('REEDS calc'!$C$64:$AG$113,MATCH(About!$B$2,'REEDS calc'!$B$64:$B$113,0),MATCH(D$1,'REEDS calc'!$C$63:$AG$63,0))*SUMIFS('res v com'!$F$3:$F$52,'res v com'!$B$3:$B$52,About!$B$2)</f>
        <v>2.3950131049001517</v>
      </c>
      <c r="E8" s="65">
        <f>INDEX('REEDS calc'!$C$64:$AG$113,MATCH(About!$B$2,'REEDS calc'!$B$64:$B$113,0),MATCH(E$1,'REEDS calc'!$C$63:$AG$63,0))*SUMIFS('res v com'!$F$3:$F$52,'res v com'!$B$3:$B$52,About!$B$2)</f>
        <v>5.0887146257562472</v>
      </c>
      <c r="F8" s="65">
        <f>INDEX('REEDS calc'!$C$64:$AG$113,MATCH(About!$B$2,'REEDS calc'!$B$64:$B$113,0),MATCH(F$1,'REEDS calc'!$C$63:$AG$63,0))*SUMIFS('res v com'!$F$3:$F$52,'res v com'!$B$3:$B$52,About!$B$2)</f>
        <v>7.7824161466123414</v>
      </c>
      <c r="G8" s="65">
        <f>INDEX('REEDS calc'!$C$64:$AG$113,MATCH(About!$B$2,'REEDS calc'!$B$64:$B$113,0),MATCH(G$1,'REEDS calc'!$C$63:$AG$63,0))*SUMIFS('res v com'!$F$3:$F$52,'res v com'!$B$3:$B$52,About!$B$2)</f>
        <v>10.098971925662319</v>
      </c>
      <c r="H8" s="65">
        <f>INDEX('REEDS calc'!$C$64:$AG$113,MATCH(About!$B$2,'REEDS calc'!$B$64:$B$113,0),MATCH(H$1,'REEDS calc'!$C$63:$AG$63,0))*SUMIFS('res v com'!$F$3:$F$52,'res v com'!$B$3:$B$52,About!$B$2)</f>
        <v>12.415527704712296</v>
      </c>
      <c r="I8" s="65">
        <f>INDEX('REEDS calc'!$C$64:$AG$113,MATCH(About!$B$2,'REEDS calc'!$B$64:$B$113,0),MATCH(I$1,'REEDS calc'!$C$63:$AG$63,0))*SUMIFS('res v com'!$F$3:$F$52,'res v com'!$B$3:$B$52,About!$B$2)</f>
        <v>16.231031340794612</v>
      </c>
      <c r="J8" s="65">
        <f>INDEX('REEDS calc'!$C$64:$AG$113,MATCH(About!$B$2,'REEDS calc'!$B$64:$B$113,0),MATCH(J$1,'REEDS calc'!$C$63:$AG$63,0))*SUMIFS('res v com'!$F$3:$F$52,'res v com'!$B$3:$B$52,About!$B$2)</f>
        <v>20.046534976876927</v>
      </c>
      <c r="K8" s="65">
        <f>INDEX('REEDS calc'!$C$64:$AG$113,MATCH(About!$B$2,'REEDS calc'!$B$64:$B$113,0),MATCH(K$1,'REEDS calc'!$C$63:$AG$63,0))*SUMIFS('res v com'!$F$3:$F$52,'res v com'!$B$3:$B$52,About!$B$2)</f>
        <v>26.269439716677844</v>
      </c>
      <c r="L8" s="65">
        <f>INDEX('REEDS calc'!$C$64:$AG$113,MATCH(About!$B$2,'REEDS calc'!$B$64:$B$113,0),MATCH(L$1,'REEDS calc'!$C$63:$AG$63,0))*SUMIFS('res v com'!$F$3:$F$52,'res v com'!$B$3:$B$52,About!$B$2)</f>
        <v>32.492344456478762</v>
      </c>
      <c r="M8" s="65">
        <f>INDEX('REEDS calc'!$C$64:$AG$113,MATCH(About!$B$2,'REEDS calc'!$B$64:$B$113,0),MATCH(M$1,'REEDS calc'!$C$63:$AG$63,0))*SUMIFS('res v com'!$F$3:$F$52,'res v com'!$B$3:$B$52,About!$B$2)</f>
        <v>40.585148795708918</v>
      </c>
      <c r="N8" s="65">
        <f>INDEX('REEDS calc'!$C$64:$AG$113,MATCH(About!$B$2,'REEDS calc'!$B$64:$B$113,0),MATCH(N$1,'REEDS calc'!$C$63:$AG$63,0))*SUMIFS('res v com'!$F$3:$F$52,'res v com'!$B$3:$B$52,About!$B$2)</f>
        <v>48.67795313493906</v>
      </c>
      <c r="O8" s="65">
        <f>INDEX('REEDS calc'!$C$64:$AG$113,MATCH(About!$B$2,'REEDS calc'!$B$64:$B$113,0),MATCH(O$1,'REEDS calc'!$C$63:$AG$63,0))*SUMIFS('res v com'!$F$3:$F$52,'res v com'!$B$3:$B$52,About!$B$2)</f>
        <v>58.935904378771475</v>
      </c>
      <c r="P8" s="65">
        <f>INDEX('REEDS calc'!$C$64:$AG$113,MATCH(About!$B$2,'REEDS calc'!$B$64:$B$113,0),MATCH(P$1,'REEDS calc'!$C$63:$AG$63,0))*SUMIFS('res v com'!$F$3:$F$52,'res v com'!$B$3:$B$52,About!$B$2)</f>
        <v>69.193855622603891</v>
      </c>
      <c r="Q8" s="65">
        <f>INDEX('REEDS calc'!$C$64:$AG$113,MATCH(About!$B$2,'REEDS calc'!$B$64:$B$113,0),MATCH(Q$1,'REEDS calc'!$C$63:$AG$63,0))*SUMIFS('res v com'!$F$3:$F$52,'res v com'!$B$3:$B$52,About!$B$2)</f>
        <v>79.648638403218328</v>
      </c>
      <c r="R8" s="65">
        <f>INDEX('REEDS calc'!$C$64:$AG$113,MATCH(About!$B$2,'REEDS calc'!$B$64:$B$113,0),MATCH(R$1,'REEDS calc'!$C$63:$AG$63,0))*SUMIFS('res v com'!$F$3:$F$52,'res v com'!$B$3:$B$52,About!$B$2)</f>
        <v>90.103421183832779</v>
      </c>
      <c r="S8" s="65">
        <f>INDEX('REEDS calc'!$C$64:$AG$113,MATCH(About!$B$2,'REEDS calc'!$B$64:$B$113,0),MATCH(S$1,'REEDS calc'!$C$63:$AG$63,0))*SUMIFS('res v com'!$F$3:$F$52,'res v com'!$B$3:$B$52,About!$B$2)</f>
        <v>102.2994060205959</v>
      </c>
      <c r="T8" s="65">
        <f>INDEX('REEDS calc'!$C$64:$AG$113,MATCH(About!$B$2,'REEDS calc'!$B$64:$B$113,0),MATCH(T$1,'REEDS calc'!$C$63:$AG$63,0))*SUMIFS('res v com'!$F$3:$F$52,'res v com'!$B$3:$B$52,About!$B$2)</f>
        <v>114.49539085735901</v>
      </c>
      <c r="U8" s="65">
        <f>INDEX('REEDS calc'!$C$64:$AG$113,MATCH(About!$B$2,'REEDS calc'!$B$64:$B$113,0),MATCH(U$1,'REEDS calc'!$C$63:$AG$63,0))*SUMIFS('res v com'!$F$3:$F$52,'res v com'!$B$3:$B$52,About!$B$2)</f>
        <v>128.32659153815737</v>
      </c>
      <c r="V8" s="65">
        <f>INDEX('REEDS calc'!$C$64:$AG$113,MATCH(About!$B$2,'REEDS calc'!$B$64:$B$113,0),MATCH(V$1,'REEDS calc'!$C$63:$AG$63,0))*SUMIFS('res v com'!$F$3:$F$52,'res v com'!$B$3:$B$52,About!$B$2)</f>
        <v>142.15779221895579</v>
      </c>
      <c r="W8" s="65">
        <f>INDEX('REEDS calc'!$C$64:$AG$113,MATCH(About!$B$2,'REEDS calc'!$B$64:$B$113,0),MATCH(W$1,'REEDS calc'!$C$63:$AG$63,0))*SUMIFS('res v com'!$F$3:$F$52,'res v com'!$B$3:$B$52,About!$B$2)</f>
        <v>157.07156635205533</v>
      </c>
      <c r="X8" s="65">
        <f>INDEX('REEDS calc'!$C$64:$AG$113,MATCH(About!$B$2,'REEDS calc'!$B$64:$B$113,0),MATCH(X$1,'REEDS calc'!$C$63:$AG$63,0))*SUMIFS('res v com'!$F$3:$F$52,'res v com'!$B$3:$B$52,About!$B$2)</f>
        <v>171.98534048515486</v>
      </c>
      <c r="Y8" s="65">
        <f>INDEX('REEDS calc'!$C$64:$AG$113,MATCH(About!$B$2,'REEDS calc'!$B$64:$B$113,0),MATCH(Y$1,'REEDS calc'!$C$63:$AG$63,0))*SUMIFS('res v com'!$F$3:$F$52,'res v com'!$B$3:$B$52,About!$B$2)</f>
        <v>187.76971564632871</v>
      </c>
      <c r="Z8" s="65">
        <f>INDEX('REEDS calc'!$C$64:$AG$113,MATCH(About!$B$2,'REEDS calc'!$B$64:$B$113,0),MATCH(Z$1,'REEDS calc'!$C$63:$AG$63,0))*SUMIFS('res v com'!$F$3:$F$52,'res v com'!$B$3:$B$52,About!$B$2)</f>
        <v>203.55409080750258</v>
      </c>
      <c r="AA8" s="65">
        <f>INDEX('REEDS calc'!$C$64:$AG$113,MATCH(About!$B$2,'REEDS calc'!$B$64:$B$113,0),MATCH(AA$1,'REEDS calc'!$C$63:$AG$63,0))*SUMIFS('res v com'!$F$3:$F$52,'res v com'!$B$3:$B$52,About!$B$2)</f>
        <v>219.3081841937869</v>
      </c>
      <c r="AB8" s="65">
        <f>INDEX('REEDS calc'!$C$64:$AG$113,MATCH(About!$B$2,'REEDS calc'!$B$64:$B$113,0),MATCH(AB$1,'REEDS calc'!$C$63:$AG$63,0))*SUMIFS('res v com'!$F$3:$F$52,'res v com'!$B$3:$B$52,About!$B$2)</f>
        <v>235.0622775800712</v>
      </c>
      <c r="AC8" s="65">
        <f>INDEX('REEDS calc'!$C$64:$AG$113,MATCH(About!$B$2,'REEDS calc'!$B$64:$B$113,0),MATCH(AC$1,'REEDS calc'!$C$63:$AG$63,0))*SUMIFS('res v com'!$F$3:$F$52,'res v com'!$B$3:$B$52,About!$B$2)</f>
        <v>250.5286941049049</v>
      </c>
      <c r="AD8" s="65">
        <f>INDEX('REEDS calc'!$C$64:$AG$113,MATCH(About!$B$2,'REEDS calc'!$B$64:$B$113,0),MATCH(AD$1,'REEDS calc'!$C$63:$AG$63,0))*SUMIFS('res v com'!$F$3:$F$52,'res v com'!$B$3:$B$52,About!$B$2)</f>
        <v>265.99511062973852</v>
      </c>
      <c r="AE8" s="65">
        <f>INDEX('REEDS calc'!$C$64:$AG$113,MATCH(About!$B$2,'REEDS calc'!$B$64:$B$113,0),MATCH(AE$1,'REEDS calc'!$C$63:$AG$63,0))*SUMIFS('res v com'!$F$3:$F$52,'res v com'!$B$3:$B$52,About!$B$2)</f>
        <v>281.36311138618117</v>
      </c>
      <c r="AF8" s="65">
        <f>INDEX('REEDS calc'!$C$64:$AG$113,MATCH(About!$B$2,'REEDS calc'!$B$64:$B$113,0),MATCH(AF$1,'REEDS calc'!$C$63:$AG$63,0))*SUMIFS('res v com'!$F$3:$F$52,'res v com'!$B$3:$B$52,About!$B$2)</f>
        <v>296.73111214262389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5.5840381847251654</v>
      </c>
      <c r="C8" s="65">
        <f>INDEX('REEDS calc-noIRA'!$C$64:$AG$113,MATCH(About!$B$2,'REEDS calc-noIRA'!$B$64:$B$113,0),MATCH(C$1,'REEDS calc-noIRA'!$C$63:$AG$63,0))*SUMIFS('res v com'!$E$3:$E$52,'res v com'!$B$3:$B$52,About!$B$2)*SUMIFS('Urban and Rural'!$C$2:$C$53,'Urban and Rural'!$A$2:$A$53,About!$B$1)</f>
        <v>5.5840381847251654</v>
      </c>
      <c r="D8" s="65">
        <f>INDEX('REEDS calc-noIRA'!$C$64:$AG$113,MATCH(About!$B$2,'REEDS calc-noIRA'!$B$64:$B$113,0),MATCH(D$1,'REEDS calc-noIRA'!$C$63:$AG$63,0))*SUMIFS('res v com'!$E$3:$E$52,'res v com'!$B$3:$B$52,About!$B$2)*SUMIFS('Urban and Rural'!$C$2:$C$53,'Urban and Rural'!$A$2:$A$53,About!$B$1)</f>
        <v>5.5840381847251654</v>
      </c>
      <c r="E8" s="65">
        <f>INDEX('REEDS calc-noIRA'!$C$64:$AG$113,MATCH(About!$B$2,'REEDS calc-noIRA'!$B$64:$B$113,0),MATCH(E$1,'REEDS calc-noIRA'!$C$63:$AG$63,0))*SUMIFS('res v com'!$E$3:$E$52,'res v com'!$B$3:$B$52,About!$B$2)*SUMIFS('Urban and Rural'!$C$2:$C$53,'Urban and Rural'!$A$2:$A$53,About!$B$1)</f>
        <v>5.5840381847251654</v>
      </c>
      <c r="F8" s="65">
        <f>INDEX('REEDS calc-noIRA'!$C$64:$AG$113,MATCH(About!$B$2,'REEDS calc-noIRA'!$B$64:$B$113,0),MATCH(F$1,'REEDS calc-noIRA'!$C$63:$AG$63,0))*SUMIFS('res v com'!$E$3:$E$52,'res v com'!$B$3:$B$52,About!$B$2)*SUMIFS('Urban and Rural'!$C$2:$C$53,'Urban and Rural'!$A$2:$A$53,About!$B$1)</f>
        <v>5.5840381847251654</v>
      </c>
      <c r="G8" s="65">
        <f>INDEX('REEDS calc-noIRA'!$C$64:$AG$113,MATCH(About!$B$2,'REEDS calc-noIRA'!$B$64:$B$113,0),MATCH(G$1,'REEDS calc-noIRA'!$C$63:$AG$63,0))*SUMIFS('res v com'!$E$3:$E$52,'res v com'!$B$3:$B$52,About!$B$2)*SUMIFS('Urban and Rural'!$C$2:$C$53,'Urban and Rural'!$A$2:$A$53,About!$B$1)</f>
        <v>5.5840381847251654</v>
      </c>
      <c r="H8" s="65">
        <f>INDEX('REEDS calc-noIRA'!$C$64:$AG$113,MATCH(About!$B$2,'REEDS calc-noIRA'!$B$64:$B$113,0),MATCH(H$1,'REEDS calc-noIRA'!$C$63:$AG$63,0))*SUMIFS('res v com'!$E$3:$E$52,'res v com'!$B$3:$B$52,About!$B$2)*SUMIFS('Urban and Rural'!$C$2:$C$53,'Urban and Rural'!$A$2:$A$53,About!$B$1)</f>
        <v>5.5840381847251654</v>
      </c>
      <c r="I8" s="65">
        <f>INDEX('REEDS calc-noIRA'!$C$64:$AG$113,MATCH(About!$B$2,'REEDS calc-noIRA'!$B$64:$B$113,0),MATCH(I$1,'REEDS calc-noIRA'!$C$63:$AG$63,0))*SUMIFS('res v com'!$E$3:$E$52,'res v com'!$B$3:$B$52,About!$B$2)*SUMIFS('Urban and Rural'!$C$2:$C$53,'Urban and Rural'!$A$2:$A$53,About!$B$1)</f>
        <v>5.5840381847251654</v>
      </c>
      <c r="J8" s="65">
        <f>INDEX('REEDS calc-noIRA'!$C$64:$AG$113,MATCH(About!$B$2,'REEDS calc-noIRA'!$B$64:$B$113,0),MATCH(J$1,'REEDS calc-noIRA'!$C$63:$AG$63,0))*SUMIFS('res v com'!$E$3:$E$52,'res v com'!$B$3:$B$52,About!$B$2)*SUMIFS('Urban and Rural'!$C$2:$C$53,'Urban and Rural'!$A$2:$A$53,About!$B$1)</f>
        <v>5.5840381847251654</v>
      </c>
      <c r="K8" s="65">
        <f>INDEX('REEDS calc-noIRA'!$C$64:$AG$113,MATCH(About!$B$2,'REEDS calc-noIRA'!$B$64:$B$113,0),MATCH(K$1,'REEDS calc-noIRA'!$C$63:$AG$63,0))*SUMIFS('res v com'!$E$3:$E$52,'res v com'!$B$3:$B$52,About!$B$2)*SUMIFS('Urban and Rural'!$C$2:$C$53,'Urban and Rural'!$A$2:$A$53,About!$B$1)</f>
        <v>5.7444990521023236</v>
      </c>
      <c r="L8" s="65">
        <f>INDEX('REEDS calc-noIRA'!$C$64:$AG$113,MATCH(About!$B$2,'REEDS calc-noIRA'!$B$64:$B$113,0),MATCH(L$1,'REEDS calc-noIRA'!$C$63:$AG$63,0))*SUMIFS('res v com'!$E$3:$E$52,'res v com'!$B$3:$B$52,About!$B$2)*SUMIFS('Urban and Rural'!$C$2:$C$53,'Urban and Rural'!$A$2:$A$53,About!$B$1)</f>
        <v>5.9049599194794826</v>
      </c>
      <c r="M8" s="65">
        <f>INDEX('REEDS calc-noIRA'!$C$64:$AG$113,MATCH(About!$B$2,'REEDS calc-noIRA'!$B$64:$B$113,0),MATCH(M$1,'REEDS calc-noIRA'!$C$63:$AG$63,0))*SUMIFS('res v com'!$E$3:$E$52,'res v com'!$B$3:$B$52,About!$B$2)*SUMIFS('Urban and Rural'!$C$2:$C$53,'Urban and Rural'!$A$2:$A$53,About!$B$1)</f>
        <v>6.6751720828898389</v>
      </c>
      <c r="N8" s="65">
        <f>INDEX('REEDS calc-noIRA'!$C$64:$AG$113,MATCH(About!$B$2,'REEDS calc-noIRA'!$B$64:$B$113,0),MATCH(N$1,'REEDS calc-noIRA'!$C$63:$AG$63,0))*SUMIFS('res v com'!$E$3:$E$52,'res v com'!$B$3:$B$52,About!$B$2)*SUMIFS('Urban and Rural'!$C$2:$C$53,'Urban and Rural'!$A$2:$A$53,About!$B$1)</f>
        <v>7.4453842463001969</v>
      </c>
      <c r="O8" s="65">
        <f>INDEX('REEDS calc-noIRA'!$C$64:$AG$113,MATCH(About!$B$2,'REEDS calc-noIRA'!$B$64:$B$113,0),MATCH(O$1,'REEDS calc-noIRA'!$C$63:$AG$63,0))*SUMIFS('res v com'!$E$3:$E$52,'res v com'!$B$3:$B$52,About!$B$2)*SUMIFS('Urban and Rural'!$C$2:$C$53,'Urban and Rural'!$A$2:$A$53,About!$B$1)</f>
        <v>8.761163358792917</v>
      </c>
      <c r="P8" s="65">
        <f>INDEX('REEDS calc-noIRA'!$C$64:$AG$113,MATCH(About!$B$2,'REEDS calc-noIRA'!$B$64:$B$113,0),MATCH(P$1,'REEDS calc-noIRA'!$C$63:$AG$63,0))*SUMIFS('res v com'!$E$3:$E$52,'res v com'!$B$3:$B$52,About!$B$2)*SUMIFS('Urban and Rural'!$C$2:$C$53,'Urban and Rural'!$A$2:$A$53,About!$B$1)</f>
        <v>10.076942471285639</v>
      </c>
      <c r="Q8" s="65">
        <f>INDEX('REEDS calc-noIRA'!$C$64:$AG$113,MATCH(About!$B$2,'REEDS calc-noIRA'!$B$64:$B$113,0),MATCH(Q$1,'REEDS calc-noIRA'!$C$63:$AG$63,0))*SUMIFS('res v com'!$E$3:$E$52,'res v com'!$B$3:$B$52,About!$B$2)*SUMIFS('Urban and Rural'!$C$2:$C$53,'Urban and Rural'!$A$2:$A$53,About!$B$1)</f>
        <v>11.970380706336121</v>
      </c>
      <c r="R8" s="65">
        <f>INDEX('REEDS calc-noIRA'!$C$64:$AG$113,MATCH(About!$B$2,'REEDS calc-noIRA'!$B$64:$B$113,0),MATCH(R$1,'REEDS calc-noIRA'!$C$63:$AG$63,0))*SUMIFS('res v com'!$E$3:$E$52,'res v com'!$B$3:$B$52,About!$B$2)*SUMIFS('Urban and Rural'!$C$2:$C$53,'Urban and Rural'!$A$2:$A$53,About!$B$1)</f>
        <v>13.863818941386608</v>
      </c>
      <c r="S8" s="65">
        <f>INDEX('REEDS calc-noIRA'!$C$64:$AG$113,MATCH(About!$B$2,'REEDS calc-noIRA'!$B$64:$B$113,0),MATCH(S$1,'REEDS calc-noIRA'!$C$63:$AG$63,0))*SUMIFS('res v com'!$E$3:$E$52,'res v com'!$B$3:$B$52,About!$B$2)*SUMIFS('Urban and Rural'!$C$2:$C$53,'Urban and Rural'!$A$2:$A$53,About!$B$1)</f>
        <v>16.527469339847467</v>
      </c>
      <c r="T8" s="65">
        <f>INDEX('REEDS calc-noIRA'!$C$64:$AG$113,MATCH(About!$B$2,'REEDS calc-noIRA'!$B$64:$B$113,0),MATCH(T$1,'REEDS calc-noIRA'!$C$63:$AG$63,0))*SUMIFS('res v com'!$E$3:$E$52,'res v com'!$B$3:$B$52,About!$B$2)*SUMIFS('Urban and Rural'!$C$2:$C$53,'Urban and Rural'!$A$2:$A$53,About!$B$1)</f>
        <v>19.191119738308327</v>
      </c>
      <c r="U8" s="65">
        <f>INDEX('REEDS calc-noIRA'!$C$64:$AG$113,MATCH(About!$B$2,'REEDS calc-noIRA'!$B$64:$B$113,0),MATCH(U$1,'REEDS calc-noIRA'!$C$63:$AG$63,0))*SUMIFS('res v com'!$E$3:$E$52,'res v com'!$B$3:$B$52,About!$B$2)*SUMIFS('Urban and Rural'!$C$2:$C$53,'Urban and Rural'!$A$2:$A$53,About!$B$1)</f>
        <v>22.977996208409312</v>
      </c>
      <c r="V8" s="65">
        <f>INDEX('REEDS calc-noIRA'!$C$64:$AG$113,MATCH(About!$B$2,'REEDS calc-noIRA'!$B$64:$B$113,0),MATCH(V$1,'REEDS calc-noIRA'!$C$63:$AG$63,0))*SUMIFS('res v com'!$E$3:$E$52,'res v com'!$B$3:$B$52,About!$B$2)*SUMIFS('Urban and Rural'!$C$2:$C$53,'Urban and Rural'!$A$2:$A$53,About!$B$1)</f>
        <v>26.764872678510297</v>
      </c>
      <c r="W8" s="65">
        <f>INDEX('REEDS calc-noIRA'!$C$64:$AG$113,MATCH(About!$B$2,'REEDS calc-noIRA'!$B$64:$B$113,0),MATCH(W$1,'REEDS calc-noIRA'!$C$63:$AG$63,0))*SUMIFS('res v com'!$E$3:$E$52,'res v com'!$B$3:$B$52,About!$B$2)*SUMIFS('Urban and Rural'!$C$2:$C$53,'Urban and Rural'!$A$2:$A$53,About!$B$1)</f>
        <v>31.947758694792537</v>
      </c>
      <c r="X8" s="65">
        <f>INDEX('REEDS calc-noIRA'!$C$64:$AG$113,MATCH(About!$B$2,'REEDS calc-noIRA'!$B$64:$B$113,0),MATCH(X$1,'REEDS calc-noIRA'!$C$63:$AG$63,0))*SUMIFS('res v com'!$E$3:$E$52,'res v com'!$B$3:$B$52,About!$B$2)*SUMIFS('Urban and Rural'!$C$2:$C$53,'Urban and Rural'!$A$2:$A$53,About!$B$1)</f>
        <v>37.13064471107478</v>
      </c>
      <c r="Y8" s="65">
        <f>INDEX('REEDS calc-noIRA'!$C$64:$AG$113,MATCH(About!$B$2,'REEDS calc-noIRA'!$B$64:$B$113,0),MATCH(Y$1,'REEDS calc-noIRA'!$C$63:$AG$63,0))*SUMIFS('res v com'!$E$3:$E$52,'res v com'!$B$3:$B$52,About!$B$2)*SUMIFS('Urban and Rural'!$C$2:$C$53,'Urban and Rural'!$A$2:$A$53,About!$B$1)</f>
        <v>44.094646355243455</v>
      </c>
      <c r="Z8" s="65">
        <f>INDEX('REEDS calc-noIRA'!$C$64:$AG$113,MATCH(About!$B$2,'REEDS calc-noIRA'!$B$64:$B$113,0),MATCH(Z$1,'REEDS calc-noIRA'!$C$63:$AG$63,0))*SUMIFS('res v com'!$E$3:$E$52,'res v com'!$B$3:$B$52,About!$B$2)*SUMIFS('Urban and Rural'!$C$2:$C$53,'Urban and Rural'!$A$2:$A$53,About!$B$1)</f>
        <v>51.058647999412116</v>
      </c>
      <c r="AA8" s="65">
        <f>INDEX('REEDS calc-noIRA'!$C$64:$AG$113,MATCH(About!$B$2,'REEDS calc-noIRA'!$B$64:$B$113,0),MATCH(AA$1,'REEDS calc-noIRA'!$C$63:$AG$63,0))*SUMIFS('res v com'!$E$3:$E$52,'res v com'!$B$3:$B$52,About!$B$2)*SUMIFS('Urban and Rural'!$C$2:$C$53,'Urban and Rural'!$A$2:$A$53,About!$B$1)</f>
        <v>60.461654827713829</v>
      </c>
      <c r="AB8" s="65">
        <f>INDEX('REEDS calc-noIRA'!$C$64:$AG$113,MATCH(About!$B$2,'REEDS calc-noIRA'!$B$64:$B$113,0),MATCH(AB$1,'REEDS calc-noIRA'!$C$63:$AG$63,0))*SUMIFS('res v com'!$E$3:$E$52,'res v com'!$B$3:$B$52,About!$B$2)*SUMIFS('Urban and Rural'!$C$2:$C$53,'Urban and Rural'!$A$2:$A$53,About!$B$1)</f>
        <v>69.864661656015528</v>
      </c>
      <c r="AC8" s="65">
        <f>INDEX('REEDS calc-noIRA'!$C$64:$AG$113,MATCH(About!$B$2,'REEDS calc-noIRA'!$B$64:$B$113,0),MATCH(AC$1,'REEDS calc-noIRA'!$C$63:$AG$63,0))*SUMIFS('res v com'!$E$3:$E$52,'res v com'!$B$3:$B$52,About!$B$2)*SUMIFS('Urban and Rural'!$C$2:$C$53,'Urban and Rural'!$A$2:$A$53,About!$B$1)</f>
        <v>81.979457142991009</v>
      </c>
      <c r="AD8" s="65">
        <f>INDEX('REEDS calc-noIRA'!$C$64:$AG$113,MATCH(About!$B$2,'REEDS calc-noIRA'!$B$64:$B$113,0),MATCH(AD$1,'REEDS calc-noIRA'!$C$63:$AG$63,0))*SUMIFS('res v com'!$E$3:$E$52,'res v com'!$B$3:$B$52,About!$B$2)*SUMIFS('Urban and Rural'!$C$2:$C$53,'Urban and Rural'!$A$2:$A$53,About!$B$1)</f>
        <v>94.094252629966491</v>
      </c>
      <c r="AE8" s="65">
        <f>INDEX('REEDS calc-noIRA'!$C$64:$AG$113,MATCH(About!$B$2,'REEDS calc-noIRA'!$B$64:$B$113,0),MATCH(AE$1,'REEDS calc-noIRA'!$C$63:$AG$63,0))*SUMIFS('res v com'!$E$3:$E$52,'res v com'!$B$3:$B$52,About!$B$2)*SUMIFS('Urban and Rural'!$C$2:$C$53,'Urban and Rural'!$A$2:$A$53,About!$B$1)</f>
        <v>109.56268024512478</v>
      </c>
      <c r="AF8" s="65">
        <f>INDEX('REEDS calc-noIRA'!$C$64:$AG$113,MATCH(About!$B$2,'REEDS calc-noIRA'!$B$64:$B$113,0),MATCH(AF$1,'REEDS calc-noIRA'!$C$63:$AG$63,0))*SUMIFS('res v com'!$E$3:$E$52,'res v com'!$B$3:$B$52,About!$B$2)*SUMIFS('Urban and Rural'!$C$2:$C$53,'Urban and Rural'!$A$2:$A$53,About!$B$1)</f>
        <v>125.03110786028309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7.8391305285564821</v>
      </c>
      <c r="C8" s="65">
        <f>INDEX('REEDS calc-noIRA'!$C$64:$AG$113,MATCH(About!$B$2,'REEDS calc-noIRA'!$B$64:$B$113,0),MATCH(C$1,'REEDS calc-noIRA'!$C$63:$AG$63,0))*SUMIFS('res v com'!$E$3:$E$52,'res v com'!$B$3:$B$52,About!$B$2)*SUMIFS('Urban and Rural'!$B$2:$B$53,'Urban and Rural'!$A$2:$A$53,About!$B$1)</f>
        <v>7.8391305285564821</v>
      </c>
      <c r="D8" s="65">
        <f>INDEX('REEDS calc-noIRA'!$C$64:$AG$113,MATCH(About!$B$2,'REEDS calc-noIRA'!$B$64:$B$113,0),MATCH(D$1,'REEDS calc-noIRA'!$C$63:$AG$63,0))*SUMIFS('res v com'!$E$3:$E$52,'res v com'!$B$3:$B$52,About!$B$2)*SUMIFS('Urban and Rural'!$B$2:$B$53,'Urban and Rural'!$A$2:$A$53,About!$B$1)</f>
        <v>7.8391305285564821</v>
      </c>
      <c r="E8" s="65">
        <f>INDEX('REEDS calc-noIRA'!$C$64:$AG$113,MATCH(About!$B$2,'REEDS calc-noIRA'!$B$64:$B$113,0),MATCH(E$1,'REEDS calc-noIRA'!$C$63:$AG$63,0))*SUMIFS('res v com'!$E$3:$E$52,'res v com'!$B$3:$B$52,About!$B$2)*SUMIFS('Urban and Rural'!$B$2:$B$53,'Urban and Rural'!$A$2:$A$53,About!$B$1)</f>
        <v>7.8391305285564821</v>
      </c>
      <c r="F8" s="65">
        <f>INDEX('REEDS calc-noIRA'!$C$64:$AG$113,MATCH(About!$B$2,'REEDS calc-noIRA'!$B$64:$B$113,0),MATCH(F$1,'REEDS calc-noIRA'!$C$63:$AG$63,0))*SUMIFS('res v com'!$E$3:$E$52,'res v com'!$B$3:$B$52,About!$B$2)*SUMIFS('Urban and Rural'!$B$2:$B$53,'Urban and Rural'!$A$2:$A$53,About!$B$1)</f>
        <v>7.8391305285564821</v>
      </c>
      <c r="G8" s="65">
        <f>INDEX('REEDS calc-noIRA'!$C$64:$AG$113,MATCH(About!$B$2,'REEDS calc-noIRA'!$B$64:$B$113,0),MATCH(G$1,'REEDS calc-noIRA'!$C$63:$AG$63,0))*SUMIFS('res v com'!$E$3:$E$52,'res v com'!$B$3:$B$52,About!$B$2)*SUMIFS('Urban and Rural'!$B$2:$B$53,'Urban and Rural'!$A$2:$A$53,About!$B$1)</f>
        <v>7.8391305285564821</v>
      </c>
      <c r="H8" s="65">
        <f>INDEX('REEDS calc-noIRA'!$C$64:$AG$113,MATCH(About!$B$2,'REEDS calc-noIRA'!$B$64:$B$113,0),MATCH(H$1,'REEDS calc-noIRA'!$C$63:$AG$63,0))*SUMIFS('res v com'!$E$3:$E$52,'res v com'!$B$3:$B$52,About!$B$2)*SUMIFS('Urban and Rural'!$B$2:$B$53,'Urban and Rural'!$A$2:$A$53,About!$B$1)</f>
        <v>7.8391305285564821</v>
      </c>
      <c r="I8" s="65">
        <f>INDEX('REEDS calc-noIRA'!$C$64:$AG$113,MATCH(About!$B$2,'REEDS calc-noIRA'!$B$64:$B$113,0),MATCH(I$1,'REEDS calc-noIRA'!$C$63:$AG$63,0))*SUMIFS('res v com'!$E$3:$E$52,'res v com'!$B$3:$B$52,About!$B$2)*SUMIFS('Urban and Rural'!$B$2:$B$53,'Urban and Rural'!$A$2:$A$53,About!$B$1)</f>
        <v>7.8391305285564821</v>
      </c>
      <c r="J8" s="65">
        <f>INDEX('REEDS calc-noIRA'!$C$64:$AG$113,MATCH(About!$B$2,'REEDS calc-noIRA'!$B$64:$B$113,0),MATCH(J$1,'REEDS calc-noIRA'!$C$63:$AG$63,0))*SUMIFS('res v com'!$E$3:$E$52,'res v com'!$B$3:$B$52,About!$B$2)*SUMIFS('Urban and Rural'!$B$2:$B$53,'Urban and Rural'!$A$2:$A$53,About!$B$1)</f>
        <v>7.8391305285564821</v>
      </c>
      <c r="K8" s="65">
        <f>INDEX('REEDS calc-noIRA'!$C$64:$AG$113,MATCH(About!$B$2,'REEDS calc-noIRA'!$B$64:$B$113,0),MATCH(K$1,'REEDS calc-noIRA'!$C$63:$AG$63,0))*SUMIFS('res v com'!$E$3:$E$52,'res v com'!$B$3:$B$52,About!$B$2)*SUMIFS('Urban and Rural'!$B$2:$B$53,'Urban and Rural'!$A$2:$A$53,About!$B$1)</f>
        <v>8.0643929000667232</v>
      </c>
      <c r="L8" s="65">
        <f>INDEX('REEDS calc-noIRA'!$C$64:$AG$113,MATCH(About!$B$2,'REEDS calc-noIRA'!$B$64:$B$113,0),MATCH(L$1,'REEDS calc-noIRA'!$C$63:$AG$63,0))*SUMIFS('res v com'!$E$3:$E$52,'res v com'!$B$3:$B$52,About!$B$2)*SUMIFS('Urban and Rural'!$B$2:$B$53,'Urban and Rural'!$A$2:$A$53,About!$B$1)</f>
        <v>8.2896552715769651</v>
      </c>
      <c r="M8" s="65">
        <f>INDEX('REEDS calc-noIRA'!$C$64:$AG$113,MATCH(About!$B$2,'REEDS calc-noIRA'!$B$64:$B$113,0),MATCH(M$1,'REEDS calc-noIRA'!$C$63:$AG$63,0))*SUMIFS('res v com'!$E$3:$E$52,'res v com'!$B$3:$B$52,About!$B$2)*SUMIFS('Urban and Rural'!$B$2:$B$53,'Urban and Rural'!$A$2:$A$53,About!$B$1)</f>
        <v>9.3709146548261195</v>
      </c>
      <c r="N8" s="65">
        <f>INDEX('REEDS calc-noIRA'!$C$64:$AG$113,MATCH(About!$B$2,'REEDS calc-noIRA'!$B$64:$B$113,0),MATCH(N$1,'REEDS calc-noIRA'!$C$63:$AG$63,0))*SUMIFS('res v com'!$E$3:$E$52,'res v com'!$B$3:$B$52,About!$B$2)*SUMIFS('Urban and Rural'!$B$2:$B$53,'Urban and Rural'!$A$2:$A$53,About!$B$1)</f>
        <v>10.452174038075276</v>
      </c>
      <c r="O8" s="65">
        <f>INDEX('REEDS calc-noIRA'!$C$64:$AG$113,MATCH(About!$B$2,'REEDS calc-noIRA'!$B$64:$B$113,0),MATCH(O$1,'REEDS calc-noIRA'!$C$63:$AG$63,0))*SUMIFS('res v com'!$E$3:$E$52,'res v com'!$B$3:$B$52,About!$B$2)*SUMIFS('Urban and Rural'!$B$2:$B$53,'Urban and Rural'!$A$2:$A$53,About!$B$1)</f>
        <v>12.299325484459287</v>
      </c>
      <c r="P8" s="65">
        <f>INDEX('REEDS calc-noIRA'!$C$64:$AG$113,MATCH(About!$B$2,'REEDS calc-noIRA'!$B$64:$B$113,0),MATCH(P$1,'REEDS calc-noIRA'!$C$63:$AG$63,0))*SUMIFS('res v com'!$E$3:$E$52,'res v com'!$B$3:$B$52,About!$B$2)*SUMIFS('Urban and Rural'!$B$2:$B$53,'Urban and Rural'!$A$2:$A$53,About!$B$1)</f>
        <v>14.146476930843299</v>
      </c>
      <c r="Q8" s="65">
        <f>INDEX('REEDS calc-noIRA'!$C$64:$AG$113,MATCH(About!$B$2,'REEDS calc-noIRA'!$B$64:$B$113,0),MATCH(Q$1,'REEDS calc-noIRA'!$C$63:$AG$63,0))*SUMIFS('res v com'!$E$3:$E$52,'res v com'!$B$3:$B$52,About!$B$2)*SUMIFS('Urban and Rural'!$B$2:$B$53,'Urban and Rural'!$A$2:$A$53,About!$B$1)</f>
        <v>16.80457291466417</v>
      </c>
      <c r="R8" s="65">
        <f>INDEX('REEDS calc-noIRA'!$C$64:$AG$113,MATCH(About!$B$2,'REEDS calc-noIRA'!$B$64:$B$113,0),MATCH(R$1,'REEDS calc-noIRA'!$C$63:$AG$63,0))*SUMIFS('res v com'!$E$3:$E$52,'res v com'!$B$3:$B$52,About!$B$2)*SUMIFS('Urban and Rural'!$B$2:$B$53,'Urban and Rural'!$A$2:$A$53,About!$B$1)</f>
        <v>19.462668898485045</v>
      </c>
      <c r="S8" s="65">
        <f>INDEX('REEDS calc-noIRA'!$C$64:$AG$113,MATCH(About!$B$2,'REEDS calc-noIRA'!$B$64:$B$113,0),MATCH(S$1,'REEDS calc-noIRA'!$C$63:$AG$63,0))*SUMIFS('res v com'!$E$3:$E$52,'res v com'!$B$3:$B$52,About!$B$2)*SUMIFS('Urban and Rural'!$B$2:$B$53,'Urban and Rural'!$A$2:$A$53,About!$B$1)</f>
        <v>23.202024265555096</v>
      </c>
      <c r="T8" s="65">
        <f>INDEX('REEDS calc-noIRA'!$C$64:$AG$113,MATCH(About!$B$2,'REEDS calc-noIRA'!$B$64:$B$113,0),MATCH(T$1,'REEDS calc-noIRA'!$C$63:$AG$63,0))*SUMIFS('res v com'!$E$3:$E$52,'res v com'!$B$3:$B$52,About!$B$2)*SUMIFS('Urban and Rural'!$B$2:$B$53,'Urban and Rural'!$A$2:$A$53,About!$B$1)</f>
        <v>26.94137963262515</v>
      </c>
      <c r="U8" s="65">
        <f>INDEX('REEDS calc-noIRA'!$C$64:$AG$113,MATCH(About!$B$2,'REEDS calc-noIRA'!$B$64:$B$113,0),MATCH(U$1,'REEDS calc-noIRA'!$C$63:$AG$63,0))*SUMIFS('res v com'!$E$3:$E$52,'res v com'!$B$3:$B$52,About!$B$2)*SUMIFS('Urban and Rural'!$B$2:$B$53,'Urban and Rural'!$A$2:$A$53,About!$B$1)</f>
        <v>32.257571600266914</v>
      </c>
      <c r="V8" s="65">
        <f>INDEX('REEDS calc-noIRA'!$C$64:$AG$113,MATCH(About!$B$2,'REEDS calc-noIRA'!$B$64:$B$113,0),MATCH(V$1,'REEDS calc-noIRA'!$C$63:$AG$63,0))*SUMIFS('res v com'!$E$3:$E$52,'res v com'!$B$3:$B$52,About!$B$2)*SUMIFS('Urban and Rural'!$B$2:$B$53,'Urban and Rural'!$A$2:$A$53,About!$B$1)</f>
        <v>37.573763567908685</v>
      </c>
      <c r="W8" s="65">
        <f>INDEX('REEDS calc-noIRA'!$C$64:$AG$113,MATCH(About!$B$2,'REEDS calc-noIRA'!$B$64:$B$113,0),MATCH(W$1,'REEDS calc-noIRA'!$C$63:$AG$63,0))*SUMIFS('res v com'!$E$3:$E$52,'res v com'!$B$3:$B$52,About!$B$2)*SUMIFS('Urban and Rural'!$B$2:$B$53,'Urban and Rural'!$A$2:$A$53,About!$B$1)</f>
        <v>44.849738167689523</v>
      </c>
      <c r="X8" s="65">
        <f>INDEX('REEDS calc-noIRA'!$C$64:$AG$113,MATCH(About!$B$2,'REEDS calc-noIRA'!$B$64:$B$113,0),MATCH(X$1,'REEDS calc-noIRA'!$C$63:$AG$63,0))*SUMIFS('res v com'!$E$3:$E$52,'res v com'!$B$3:$B$52,About!$B$2)*SUMIFS('Urban and Rural'!$B$2:$B$53,'Urban and Rural'!$A$2:$A$53,About!$B$1)</f>
        <v>52.125712767470368</v>
      </c>
      <c r="Y8" s="65">
        <f>INDEX('REEDS calc-noIRA'!$C$64:$AG$113,MATCH(About!$B$2,'REEDS calc-noIRA'!$B$64:$B$113,0),MATCH(Y$1,'REEDS calc-noIRA'!$C$63:$AG$63,0))*SUMIFS('res v com'!$E$3:$E$52,'res v com'!$B$3:$B$52,About!$B$2)*SUMIFS('Urban and Rural'!$B$2:$B$53,'Urban and Rural'!$A$2:$A$53,About!$B$1)</f>
        <v>61.902099691014847</v>
      </c>
      <c r="Z8" s="65">
        <f>INDEX('REEDS calc-noIRA'!$C$64:$AG$113,MATCH(About!$B$2,'REEDS calc-noIRA'!$B$64:$B$113,0),MATCH(Z$1,'REEDS calc-noIRA'!$C$63:$AG$63,0))*SUMIFS('res v com'!$E$3:$E$52,'res v com'!$B$3:$B$52,About!$B$2)*SUMIFS('Urban and Rural'!$B$2:$B$53,'Urban and Rural'!$A$2:$A$53,About!$B$1)</f>
        <v>71.678486614559318</v>
      </c>
      <c r="AA8" s="65">
        <f>INDEX('REEDS calc-noIRA'!$C$64:$AG$113,MATCH(About!$B$2,'REEDS calc-noIRA'!$B$64:$B$113,0),MATCH(AA$1,'REEDS calc-noIRA'!$C$63:$AG$63,0))*SUMIFS('res v com'!$E$3:$E$52,'res v com'!$B$3:$B$52,About!$B$2)*SUMIFS('Urban and Rural'!$B$2:$B$53,'Urban and Rural'!$A$2:$A$53,About!$B$1)</f>
        <v>84.878861585059795</v>
      </c>
      <c r="AB8" s="65">
        <f>INDEX('REEDS calc-noIRA'!$C$64:$AG$113,MATCH(About!$B$2,'REEDS calc-noIRA'!$B$64:$B$113,0),MATCH(AB$1,'REEDS calc-noIRA'!$C$63:$AG$63,0))*SUMIFS('res v com'!$E$3:$E$52,'res v com'!$B$3:$B$52,About!$B$2)*SUMIFS('Urban and Rural'!$B$2:$B$53,'Urban and Rural'!$A$2:$A$53,About!$B$1)</f>
        <v>98.079236555560257</v>
      </c>
      <c r="AC8" s="65">
        <f>INDEX('REEDS calc-noIRA'!$C$64:$AG$113,MATCH(About!$B$2,'REEDS calc-noIRA'!$B$64:$B$113,0),MATCH(AC$1,'REEDS calc-noIRA'!$C$63:$AG$63,0))*SUMIFS('res v com'!$E$3:$E$52,'res v com'!$B$3:$B$52,About!$B$2)*SUMIFS('Urban and Rural'!$B$2:$B$53,'Urban and Rural'!$A$2:$A$53,About!$B$1)</f>
        <v>115.08654560458352</v>
      </c>
      <c r="AD8" s="65">
        <f>INDEX('REEDS calc-noIRA'!$C$64:$AG$113,MATCH(About!$B$2,'REEDS calc-noIRA'!$B$64:$B$113,0),MATCH(AD$1,'REEDS calc-noIRA'!$C$63:$AG$63,0))*SUMIFS('res v com'!$E$3:$E$52,'res v com'!$B$3:$B$52,About!$B$2)*SUMIFS('Urban and Rural'!$B$2:$B$53,'Urban and Rural'!$A$2:$A$53,About!$B$1)</f>
        <v>132.0938546536068</v>
      </c>
      <c r="AE8" s="65">
        <f>INDEX('REEDS calc-noIRA'!$C$64:$AG$113,MATCH(About!$B$2,'REEDS calc-noIRA'!$B$64:$B$113,0),MATCH(AE$1,'REEDS calc-noIRA'!$C$63:$AG$63,0))*SUMIFS('res v com'!$E$3:$E$52,'res v com'!$B$3:$B$52,About!$B$2)*SUMIFS('Urban and Rural'!$B$2:$B$53,'Urban and Rural'!$A$2:$A$53,About!$B$1)</f>
        <v>153.80914726719442</v>
      </c>
      <c r="AF8" s="65">
        <f>INDEX('REEDS calc-noIRA'!$C$64:$AG$113,MATCH(About!$B$2,'REEDS calc-noIRA'!$B$64:$B$113,0),MATCH(AF$1,'REEDS calc-noIRA'!$C$63:$AG$63,0))*SUMIFS('res v com'!$E$3:$E$52,'res v com'!$B$3:$B$52,About!$B$2)*SUMIFS('Urban and Rural'!$B$2:$B$53,'Urban and Rural'!$A$2:$A$53,About!$B$1)</f>
        <v>175.52443988078204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2.3950131049001517</v>
      </c>
      <c r="C8" s="65">
        <f>INDEX('REEDS calc-noIRA'!$C$64:$AG$113,MATCH(About!$B$2,'REEDS calc-noIRA'!$B$64:$B$113,0),MATCH(C$1,'REEDS calc-noIRA'!$C$63:$AG$63,0))*SUMIFS('res v com'!$F$3:$F$52,'res v com'!$B$3:$B$52,About!$B$2)</f>
        <v>2.3950131049001517</v>
      </c>
      <c r="D8" s="65">
        <f>INDEX('REEDS calc-noIRA'!$C$64:$AG$113,MATCH(About!$B$2,'REEDS calc-noIRA'!$B$64:$B$113,0),MATCH(D$1,'REEDS calc-noIRA'!$C$63:$AG$63,0))*SUMIFS('res v com'!$F$3:$F$52,'res v com'!$B$3:$B$52,About!$B$2)</f>
        <v>2.3950131049001517</v>
      </c>
      <c r="E8" s="65">
        <f>INDEX('REEDS calc-noIRA'!$C$64:$AG$113,MATCH(About!$B$2,'REEDS calc-noIRA'!$B$64:$B$113,0),MATCH(E$1,'REEDS calc-noIRA'!$C$63:$AG$63,0))*SUMIFS('res v com'!$F$3:$F$52,'res v com'!$B$3:$B$52,About!$B$2)</f>
        <v>2.3950131049001517</v>
      </c>
      <c r="F8" s="65">
        <f>INDEX('REEDS calc-noIRA'!$C$64:$AG$113,MATCH(About!$B$2,'REEDS calc-noIRA'!$B$64:$B$113,0),MATCH(F$1,'REEDS calc-noIRA'!$C$63:$AG$63,0))*SUMIFS('res v com'!$F$3:$F$52,'res v com'!$B$3:$B$52,About!$B$2)</f>
        <v>2.3950131049001517</v>
      </c>
      <c r="G8" s="65">
        <f>INDEX('REEDS calc-noIRA'!$C$64:$AG$113,MATCH(About!$B$2,'REEDS calc-noIRA'!$B$64:$B$113,0),MATCH(G$1,'REEDS calc-noIRA'!$C$63:$AG$63,0))*SUMIFS('res v com'!$F$3:$F$52,'res v com'!$B$3:$B$52,About!$B$2)</f>
        <v>2.3950131049001517</v>
      </c>
      <c r="H8" s="65">
        <f>INDEX('REEDS calc-noIRA'!$C$64:$AG$113,MATCH(About!$B$2,'REEDS calc-noIRA'!$B$64:$B$113,0),MATCH(H$1,'REEDS calc-noIRA'!$C$63:$AG$63,0))*SUMIFS('res v com'!$F$3:$F$52,'res v com'!$B$3:$B$52,About!$B$2)</f>
        <v>2.3950131049001517</v>
      </c>
      <c r="I8" s="65">
        <f>INDEX('REEDS calc-noIRA'!$C$64:$AG$113,MATCH(About!$B$2,'REEDS calc-noIRA'!$B$64:$B$113,0),MATCH(I$1,'REEDS calc-noIRA'!$C$63:$AG$63,0))*SUMIFS('res v com'!$F$3:$F$52,'res v com'!$B$3:$B$52,About!$B$2)</f>
        <v>2.3950131049001517</v>
      </c>
      <c r="J8" s="65">
        <f>INDEX('REEDS calc-noIRA'!$C$64:$AG$113,MATCH(About!$B$2,'REEDS calc-noIRA'!$B$64:$B$113,0),MATCH(J$1,'REEDS calc-noIRA'!$C$63:$AG$63,0))*SUMIFS('res v com'!$F$3:$F$52,'res v com'!$B$3:$B$52,About!$B$2)</f>
        <v>2.3950131049001517</v>
      </c>
      <c r="K8" s="65">
        <f>INDEX('REEDS calc-noIRA'!$C$64:$AG$113,MATCH(About!$B$2,'REEDS calc-noIRA'!$B$64:$B$113,0),MATCH(K$1,'REEDS calc-noIRA'!$C$63:$AG$63,0))*SUMIFS('res v com'!$F$3:$F$52,'res v com'!$B$3:$B$52,About!$B$2)</f>
        <v>2.4638353205582018</v>
      </c>
      <c r="L8" s="65">
        <f>INDEX('REEDS calc-noIRA'!$C$64:$AG$113,MATCH(About!$B$2,'REEDS calc-noIRA'!$B$64:$B$113,0),MATCH(L$1,'REEDS calc-noIRA'!$C$63:$AG$63,0))*SUMIFS('res v com'!$F$3:$F$52,'res v com'!$B$3:$B$52,About!$B$2)</f>
        <v>2.5326575362162518</v>
      </c>
      <c r="M8" s="65">
        <f>INDEX('REEDS calc-noIRA'!$C$64:$AG$113,MATCH(About!$B$2,'REEDS calc-noIRA'!$B$64:$B$113,0),MATCH(M$1,'REEDS calc-noIRA'!$C$63:$AG$63,0))*SUMIFS('res v com'!$F$3:$F$52,'res v com'!$B$3:$B$52,About!$B$2)</f>
        <v>2.8630041713748886</v>
      </c>
      <c r="N8" s="65">
        <f>INDEX('REEDS calc-noIRA'!$C$64:$AG$113,MATCH(About!$B$2,'REEDS calc-noIRA'!$B$64:$B$113,0),MATCH(N$1,'REEDS calc-noIRA'!$C$63:$AG$63,0))*SUMIFS('res v com'!$F$3:$F$52,'res v com'!$B$3:$B$52,About!$B$2)</f>
        <v>3.1933508065335259</v>
      </c>
      <c r="O8" s="65">
        <f>INDEX('REEDS calc-noIRA'!$C$64:$AG$113,MATCH(About!$B$2,'REEDS calc-noIRA'!$B$64:$B$113,0),MATCH(O$1,'REEDS calc-noIRA'!$C$63:$AG$63,0))*SUMIFS('res v com'!$F$3:$F$52,'res v com'!$B$3:$B$52,About!$B$2)</f>
        <v>3.7576929749295425</v>
      </c>
      <c r="P8" s="65">
        <f>INDEX('REEDS calc-noIRA'!$C$64:$AG$113,MATCH(About!$B$2,'REEDS calc-noIRA'!$B$64:$B$113,0),MATCH(P$1,'REEDS calc-noIRA'!$C$63:$AG$63,0))*SUMIFS('res v com'!$F$3:$F$52,'res v com'!$B$3:$B$52,About!$B$2)</f>
        <v>4.3220351433255599</v>
      </c>
      <c r="Q8" s="65">
        <f>INDEX('REEDS calc-noIRA'!$C$64:$AG$113,MATCH(About!$B$2,'REEDS calc-noIRA'!$B$64:$B$113,0),MATCH(Q$1,'REEDS calc-noIRA'!$C$63:$AG$63,0))*SUMIFS('res v com'!$F$3:$F$52,'res v com'!$B$3:$B$52,About!$B$2)</f>
        <v>5.1341372880905523</v>
      </c>
      <c r="R8" s="65">
        <f>INDEX('REEDS calc-noIRA'!$C$64:$AG$113,MATCH(About!$B$2,'REEDS calc-noIRA'!$B$64:$B$113,0),MATCH(R$1,'REEDS calc-noIRA'!$C$63:$AG$63,0))*SUMIFS('res v com'!$F$3:$F$52,'res v com'!$B$3:$B$52,About!$B$2)</f>
        <v>5.9462394328555455</v>
      </c>
      <c r="S8" s="65">
        <f>INDEX('REEDS calc-noIRA'!$C$64:$AG$113,MATCH(About!$B$2,'REEDS calc-noIRA'!$B$64:$B$113,0),MATCH(S$1,'REEDS calc-noIRA'!$C$63:$AG$63,0))*SUMIFS('res v com'!$F$3:$F$52,'res v com'!$B$3:$B$52,About!$B$2)</f>
        <v>7.0886882127791839</v>
      </c>
      <c r="T8" s="65">
        <f>INDEX('REEDS calc-noIRA'!$C$64:$AG$113,MATCH(About!$B$2,'REEDS calc-noIRA'!$B$64:$B$113,0),MATCH(T$1,'REEDS calc-noIRA'!$C$63:$AG$63,0))*SUMIFS('res v com'!$F$3:$F$52,'res v com'!$B$3:$B$52,About!$B$2)</f>
        <v>8.2311369927028206</v>
      </c>
      <c r="U8" s="65">
        <f>INDEX('REEDS calc-noIRA'!$C$64:$AG$113,MATCH(About!$B$2,'REEDS calc-noIRA'!$B$64:$B$113,0),MATCH(U$1,'REEDS calc-noIRA'!$C$63:$AG$63,0))*SUMIFS('res v com'!$F$3:$F$52,'res v com'!$B$3:$B$52,About!$B$2)</f>
        <v>9.8553412822328141</v>
      </c>
      <c r="V8" s="65">
        <f>INDEX('REEDS calc-noIRA'!$C$64:$AG$113,MATCH(About!$B$2,'REEDS calc-noIRA'!$B$64:$B$113,0),MATCH(V$1,'REEDS calc-noIRA'!$C$63:$AG$63,0))*SUMIFS('res v com'!$F$3:$F$52,'res v com'!$B$3:$B$52,About!$B$2)</f>
        <v>11.479545571762808</v>
      </c>
      <c r="W8" s="65">
        <f>INDEX('REEDS calc-noIRA'!$C$64:$AG$113,MATCH(About!$B$2,'REEDS calc-noIRA'!$B$64:$B$113,0),MATCH(W$1,'REEDS calc-noIRA'!$C$63:$AG$63,0))*SUMIFS('res v com'!$F$3:$F$52,'res v com'!$B$3:$B$52,About!$B$2)</f>
        <v>13.702503137517823</v>
      </c>
      <c r="X8" s="65">
        <f>INDEX('REEDS calc-noIRA'!$C$64:$AG$113,MATCH(About!$B$2,'REEDS calc-noIRA'!$B$64:$B$113,0),MATCH(X$1,'REEDS calc-noIRA'!$C$63:$AG$63,0))*SUMIFS('res v com'!$F$3:$F$52,'res v com'!$B$3:$B$52,About!$B$2)</f>
        <v>15.92546070327284</v>
      </c>
      <c r="Y8" s="65">
        <f>INDEX('REEDS calc-noIRA'!$C$64:$AG$113,MATCH(About!$B$2,'REEDS calc-noIRA'!$B$64:$B$113,0),MATCH(Y$1,'REEDS calc-noIRA'!$C$63:$AG$63,0))*SUMIFS('res v com'!$F$3:$F$52,'res v com'!$B$3:$B$52,About!$B$2)</f>
        <v>18.912344862832196</v>
      </c>
      <c r="Z8" s="65">
        <f>INDEX('REEDS calc-noIRA'!$C$64:$AG$113,MATCH(About!$B$2,'REEDS calc-noIRA'!$B$64:$B$113,0),MATCH(Z$1,'REEDS calc-noIRA'!$C$63:$AG$63,0))*SUMIFS('res v com'!$F$3:$F$52,'res v com'!$B$3:$B$52,About!$B$2)</f>
        <v>21.899229022391548</v>
      </c>
      <c r="AA8" s="65">
        <f>INDEX('REEDS calc-noIRA'!$C$64:$AG$113,MATCH(About!$B$2,'REEDS calc-noIRA'!$B$64:$B$113,0),MATCH(AA$1,'REEDS calc-noIRA'!$C$63:$AG$63,0))*SUMIFS('res v com'!$F$3:$F$52,'res v com'!$B$3:$B$52,About!$B$2)</f>
        <v>25.932210859953358</v>
      </c>
      <c r="AB8" s="65">
        <f>INDEX('REEDS calc-noIRA'!$C$64:$AG$113,MATCH(About!$B$2,'REEDS calc-noIRA'!$B$64:$B$113,0),MATCH(AB$1,'REEDS calc-noIRA'!$C$63:$AG$63,0))*SUMIFS('res v com'!$F$3:$F$52,'res v com'!$B$3:$B$52,About!$B$2)</f>
        <v>29.965192697515164</v>
      </c>
      <c r="AC8" s="65">
        <f>INDEX('REEDS calc-noIRA'!$C$64:$AG$113,MATCH(About!$B$2,'REEDS calc-noIRA'!$B$64:$B$113,0),MATCH(AC$1,'REEDS calc-noIRA'!$C$63:$AG$63,0))*SUMIFS('res v com'!$F$3:$F$52,'res v com'!$B$3:$B$52,About!$B$2)</f>
        <v>35.161269979697927</v>
      </c>
      <c r="AD8" s="65">
        <f>INDEX('REEDS calc-noIRA'!$C$64:$AG$113,MATCH(About!$B$2,'REEDS calc-noIRA'!$B$64:$B$113,0),MATCH(AD$1,'REEDS calc-noIRA'!$C$63:$AG$63,0))*SUMIFS('res v com'!$F$3:$F$52,'res v com'!$B$3:$B$52,About!$B$2)</f>
        <v>40.357347261880683</v>
      </c>
      <c r="AE8" s="65">
        <f>INDEX('REEDS calc-noIRA'!$C$64:$AG$113,MATCH(About!$B$2,'REEDS calc-noIRA'!$B$64:$B$113,0),MATCH(AE$1,'REEDS calc-noIRA'!$C$63:$AG$63,0))*SUMIFS('res v com'!$F$3:$F$52,'res v com'!$B$3:$B$52,About!$B$2)</f>
        <v>46.991808851316776</v>
      </c>
      <c r="AF8" s="65">
        <f>INDEX('REEDS calc-noIRA'!$C$64:$AG$113,MATCH(About!$B$2,'REEDS calc-noIRA'!$B$64:$B$113,0),MATCH(AF$1,'REEDS calc-noIRA'!$C$63:$AG$63,0))*SUMIFS('res v com'!$F$3:$F$52,'res v com'!$B$3:$B$52,About!$B$2)</f>
        <v>53.626270440752862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-8.8167692209109561</v>
      </c>
      <c r="E8" s="74">
        <f>'DESC-urban-residential'!F8-'BDESC-urban-residential'!F8</f>
        <v>-17.633538441821905</v>
      </c>
      <c r="F8" s="74">
        <f>'DESC-urban-residential'!G8-'BDESC-urban-residential'!G8</f>
        <v>-25.215869866856721</v>
      </c>
      <c r="G8" s="74">
        <f>'DESC-urban-residential'!H8-'BDESC-urban-residential'!H8</f>
        <v>-32.79820129189153</v>
      </c>
      <c r="H8" s="74">
        <f>'DESC-urban-residential'!I8-'BDESC-urban-residential'!I8</f>
        <v>-45.28674716841946</v>
      </c>
      <c r="I8" s="74">
        <f>'DESC-urban-residential'!J8-'BDESC-urban-residential'!J8</f>
        <v>-57.775293044947389</v>
      </c>
      <c r="J8" s="74">
        <f>'DESC-urban-residential'!K8-'BDESC-urban-residential'!K8</f>
        <v>-77.918254305393404</v>
      </c>
      <c r="K8" s="74">
        <f>'DESC-urban-residential'!L8-'BDESC-urban-residential'!L8</f>
        <v>-98.061215565839419</v>
      </c>
      <c r="L8" s="74">
        <f>'DESC-urban-residential'!M8-'BDESC-urban-residential'!M8</f>
        <v>-123.46855844847985</v>
      </c>
      <c r="M8" s="74">
        <f>'DESC-urban-residential'!N8-'BDESC-urban-residential'!N8</f>
        <v>-148.87590133112028</v>
      </c>
      <c r="N8" s="74">
        <f>'DESC-urban-residential'!O8-'BDESC-urban-residential'!O8</f>
        <v>-180.60410635833816</v>
      </c>
      <c r="O8" s="74">
        <f>'DESC-urban-residential'!P8-'BDESC-urban-residential'!P8</f>
        <v>-212.33231138555601</v>
      </c>
      <c r="P8" s="74">
        <f>'DESC-urban-residential'!Q8-'BDESC-urban-residential'!Q8</f>
        <v>-243.8938222578563</v>
      </c>
      <c r="Q8" s="74">
        <f>'DESC-urban-residential'!R8-'BDESC-urban-residential'!R8</f>
        <v>-275.45533313015659</v>
      </c>
      <c r="R8" s="74">
        <f>'DESC-urban-residential'!S8-'BDESC-urban-residential'!S8</f>
        <v>-311.6347226184169</v>
      </c>
      <c r="S8" s="74">
        <f>'DESC-urban-residential'!T8-'BDESC-urban-residential'!T8</f>
        <v>-347.8141121066771</v>
      </c>
      <c r="T8" s="74">
        <f>'DESC-urban-residential'!U8-'BDESC-urban-residential'!U8</f>
        <v>-387.76889894144904</v>
      </c>
      <c r="U8" s="74">
        <f>'DESC-urban-residential'!V8-'BDESC-urban-residential'!V8</f>
        <v>-427.72368577622103</v>
      </c>
      <c r="V8" s="74">
        <f>'DESC-urban-residential'!W8-'BDESC-urban-residential'!W8</f>
        <v>-469.26206708271019</v>
      </c>
      <c r="W8" s="74">
        <f>'DESC-urban-residential'!X8-'BDESC-urban-residential'!X8</f>
        <v>-510.80044838919918</v>
      </c>
      <c r="X8" s="74">
        <f>'DESC-urban-residential'!Y8-'BDESC-urban-residential'!Y8</f>
        <v>-552.68798637152906</v>
      </c>
      <c r="Y8" s="74">
        <f>'DESC-urban-residential'!Z8-'BDESC-urban-residential'!Z8</f>
        <v>-594.57552435385912</v>
      </c>
      <c r="Z8" s="74">
        <f>'DESC-urban-residential'!AA8-'BDESC-urban-residential'!AA8</f>
        <v>-632.93995884576861</v>
      </c>
      <c r="AA8" s="74">
        <f>'DESC-urban-residential'!AB8-'BDESC-urban-residential'!AB8</f>
        <v>-671.30439333767799</v>
      </c>
      <c r="AB8" s="74">
        <f>'DESC-urban-residential'!AC8-'BDESC-urban-residential'!AC8</f>
        <v>-704.92029703815194</v>
      </c>
      <c r="AC8" s="74">
        <f>'DESC-urban-residential'!AD8-'BDESC-urban-residential'!AD8</f>
        <v>-738.53620073862567</v>
      </c>
      <c r="AD8" s="74">
        <f>'DESC-urban-residential'!AE8-'BDESC-urban-residential'!AE8</f>
        <v>-767.1219956832756</v>
      </c>
      <c r="AE8" s="74">
        <f>'DESC-urban-residential'!AF8-'BDESC-urban-residential'!AF8</f>
        <v>-795.70779062792553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-6.2804383491420497</v>
      </c>
      <c r="E8" s="74">
        <f>'DESC-rural-residential'!F8-'BDESC-rural-residential'!F8</f>
        <v>-12.560876698284094</v>
      </c>
      <c r="F8" s="74">
        <f>'DESC-rural-residential'!G8-'BDESC-rural-residential'!G8</f>
        <v>-17.961989494199305</v>
      </c>
      <c r="G8" s="74">
        <f>'DESC-rural-residential'!H8-'BDESC-rural-residential'!H8</f>
        <v>-23.363102290114515</v>
      </c>
      <c r="H8" s="74">
        <f>'DESC-rural-residential'!I8-'BDESC-rural-residential'!I8</f>
        <v>-32.259052777504273</v>
      </c>
      <c r="I8" s="74">
        <f>'DESC-rural-residential'!J8-'BDESC-rural-residential'!J8</f>
        <v>-41.155003264894027</v>
      </c>
      <c r="J8" s="74">
        <f>'DESC-rural-residential'!K8-'BDESC-rural-residential'!K8</f>
        <v>-55.503414025759682</v>
      </c>
      <c r="K8" s="74">
        <f>'DESC-rural-residential'!L8-'BDESC-rural-residential'!L8</f>
        <v>-69.851824786625343</v>
      </c>
      <c r="L8" s="74">
        <f>'DESC-rural-residential'!M8-'BDESC-rural-residential'!M8</f>
        <v>-87.950206018095244</v>
      </c>
      <c r="M8" s="74">
        <f>'DESC-rural-residential'!N8-'BDESC-rural-residential'!N8</f>
        <v>-106.04858724956513</v>
      </c>
      <c r="N8" s="74">
        <f>'DESC-rural-residential'!O8-'BDESC-rural-residential'!O8</f>
        <v>-128.64950041963814</v>
      </c>
      <c r="O8" s="74">
        <f>'DESC-rural-residential'!P8-'BDESC-rural-residential'!P8</f>
        <v>-151.25041358971114</v>
      </c>
      <c r="P8" s="74">
        <f>'DESC-rural-residential'!Q8-'BDESC-rural-residential'!Q8</f>
        <v>-173.73258571792502</v>
      </c>
      <c r="Q8" s="74">
        <f>'DESC-rural-residential'!R8-'BDESC-rural-residential'!R8</f>
        <v>-196.21475784613895</v>
      </c>
      <c r="R8" s="74">
        <f>'DESC-rural-residential'!S8-'BDESC-rural-residential'!S8</f>
        <v>-221.98637775558464</v>
      </c>
      <c r="S8" s="74">
        <f>'DESC-rural-residential'!T8-'BDESC-rural-residential'!T8</f>
        <v>-247.7579976650303</v>
      </c>
      <c r="T8" s="74">
        <f>'DESC-rural-residential'!U8-'BDESC-rural-residential'!U8</f>
        <v>-276.21894171171715</v>
      </c>
      <c r="U8" s="74">
        <f>'DESC-rural-residential'!V8-'BDESC-rural-residential'!V8</f>
        <v>-304.67988575840405</v>
      </c>
      <c r="V8" s="74">
        <f>'DESC-rural-residential'!W8-'BDESC-rural-residential'!W8</f>
        <v>-334.26886970275245</v>
      </c>
      <c r="W8" s="74">
        <f>'DESC-rural-residential'!X8-'BDESC-rural-residential'!X8</f>
        <v>-363.8578536471008</v>
      </c>
      <c r="X8" s="74">
        <f>'DESC-rural-residential'!Y8-'BDESC-rural-residential'!Y8</f>
        <v>-393.69555193588371</v>
      </c>
      <c r="Y8" s="74">
        <f>'DESC-rural-residential'!Z8-'BDESC-rural-residential'!Z8</f>
        <v>-423.53325022466674</v>
      </c>
      <c r="Z8" s="74">
        <f>'DESC-rural-residential'!AA8-'BDESC-rural-residential'!AA8</f>
        <v>-450.86134054767081</v>
      </c>
      <c r="AA8" s="74">
        <f>'DESC-rural-residential'!AB8-'BDESC-rural-residential'!AB8</f>
        <v>-478.18943087067476</v>
      </c>
      <c r="AB8" s="74">
        <f>'DESC-rural-residential'!AC8-'BDESC-rural-residential'!AC8</f>
        <v>-502.13500610936853</v>
      </c>
      <c r="AC8" s="74">
        <f>'DESC-rural-residential'!AD8-'BDESC-rural-residential'!AD8</f>
        <v>-526.0805813480622</v>
      </c>
      <c r="AD8" s="74">
        <f>'DESC-rural-residential'!AE8-'BDESC-rural-residential'!AE8</f>
        <v>-546.4430654182238</v>
      </c>
      <c r="AE8" s="74">
        <f>'DESC-rural-residential'!AF8-'BDESC-rural-residential'!AF8</f>
        <v>-566.80554948838528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-2.6937015208560955</v>
      </c>
      <c r="E8" s="74">
        <f>'DESC-commercial'!F8-'BDESC-commercial'!F8</f>
        <v>-5.3874030417121901</v>
      </c>
      <c r="F8" s="74">
        <f>'DESC-commercial'!G8-'BDESC-commercial'!G8</f>
        <v>-7.7039588207621676</v>
      </c>
      <c r="G8" s="74">
        <f>'DESC-commercial'!H8-'BDESC-commercial'!H8</f>
        <v>-10.020514599812145</v>
      </c>
      <c r="H8" s="74">
        <f>'DESC-commercial'!I8-'BDESC-commercial'!I8</f>
        <v>-13.836018235894461</v>
      </c>
      <c r="I8" s="74">
        <f>'DESC-commercial'!J8-'BDESC-commercial'!J8</f>
        <v>-17.651521871976776</v>
      </c>
      <c r="J8" s="74">
        <f>'DESC-commercial'!K8-'BDESC-commercial'!K8</f>
        <v>-23.805604396119641</v>
      </c>
      <c r="K8" s="74">
        <f>'DESC-commercial'!L8-'BDESC-commercial'!L8</f>
        <v>-29.959686920262509</v>
      </c>
      <c r="L8" s="74">
        <f>'DESC-commercial'!M8-'BDESC-commercial'!M8</f>
        <v>-37.722144624334028</v>
      </c>
      <c r="M8" s="74">
        <f>'DESC-commercial'!N8-'BDESC-commercial'!N8</f>
        <v>-45.484602328405536</v>
      </c>
      <c r="N8" s="74">
        <f>'DESC-commercial'!O8-'BDESC-commercial'!O8</f>
        <v>-55.178211403841935</v>
      </c>
      <c r="O8" s="74">
        <f>'DESC-commercial'!P8-'BDESC-commercial'!P8</f>
        <v>-64.871820479278327</v>
      </c>
      <c r="P8" s="74">
        <f>'DESC-commercial'!Q8-'BDESC-commercial'!Q8</f>
        <v>-74.514501115127771</v>
      </c>
      <c r="Q8" s="74">
        <f>'DESC-commercial'!R8-'BDESC-commercial'!R8</f>
        <v>-84.15718175097723</v>
      </c>
      <c r="R8" s="74">
        <f>'DESC-commercial'!S8-'BDESC-commercial'!S8</f>
        <v>-95.210717807816707</v>
      </c>
      <c r="S8" s="74">
        <f>'DESC-commercial'!T8-'BDESC-commercial'!T8</f>
        <v>-106.2642538646562</v>
      </c>
      <c r="T8" s="74">
        <f>'DESC-commercial'!U8-'BDESC-commercial'!U8</f>
        <v>-118.47125025592456</v>
      </c>
      <c r="U8" s="74">
        <f>'DESC-commercial'!V8-'BDESC-commercial'!V8</f>
        <v>-130.67824664719299</v>
      </c>
      <c r="V8" s="74">
        <f>'DESC-commercial'!W8-'BDESC-commercial'!W8</f>
        <v>-143.3690632145375</v>
      </c>
      <c r="W8" s="74">
        <f>'DESC-commercial'!X8-'BDESC-commercial'!X8</f>
        <v>-156.05987978188202</v>
      </c>
      <c r="X8" s="74">
        <f>'DESC-commercial'!Y8-'BDESC-commercial'!Y8</f>
        <v>-168.85737078349652</v>
      </c>
      <c r="Y8" s="74">
        <f>'DESC-commercial'!Z8-'BDESC-commercial'!Z8</f>
        <v>-181.65486178511102</v>
      </c>
      <c r="Z8" s="74">
        <f>'DESC-commercial'!AA8-'BDESC-commercial'!AA8</f>
        <v>-193.37597333383354</v>
      </c>
      <c r="AA8" s="74">
        <f>'DESC-commercial'!AB8-'BDESC-commercial'!AB8</f>
        <v>-205.09708488255603</v>
      </c>
      <c r="AB8" s="74">
        <f>'DESC-commercial'!AC8-'BDESC-commercial'!AC8</f>
        <v>-215.36742412520698</v>
      </c>
      <c r="AC8" s="74">
        <f>'DESC-commercial'!AD8-'BDESC-commercial'!AD8</f>
        <v>-225.63776336785784</v>
      </c>
      <c r="AD8" s="74">
        <f>'DESC-commercial'!AE8-'BDESC-commercial'!AE8</f>
        <v>-234.37130253486441</v>
      </c>
      <c r="AE8" s="74">
        <f>'DESC-commercial'!AF8-'BDESC-commercial'!AF8</f>
        <v>-243.10484170187101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2025-01-29T23:36:52Z</dcterms:modified>
</cp:coreProperties>
</file>