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KY\webappdata\"/>
    </mc:Choice>
  </mc:AlternateContent>
  <xr:revisionPtr revIDLastSave="0" documentId="8_{2A3B3600-FFAB-41BB-BD55-1C4F348A1C4C}"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19" i="23" s="1"/>
  <c r="J19" i="23" s="1"/>
  <c r="K19" i="23" s="1"/>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<sst xmlns="http://schemas.openxmlformats.org/spreadsheetml/2006/main" count="43096" uniqueCount="4487">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</sst>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4019</v>
      </c>
      <c r="C1" s="380">
        <v>46294</v>
      </c>
      <c r="G1" s="381" t="s">
        <v>3985</v>
      </c>
      <c r="H1" s="381" t="s">
        <v>3986</v>
      </c>
    </row>
    <row r="2" spans="1:8" x14ac:dyDescent="0.25">
      <c r="B2" t="str">
        <f>_xlfn.XLOOKUP(B1,H:H,G:G,0,0,1)</f>
        <v>KY</v>
      </c>
      <c r="C2" t="str">
        <f>_xlfn.XLOOKUP(B2,G:G, H:H, 0,0,1)</f>
        <v>Kentucky</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136.57910700000002</v>
      </c>
      <c r="E2" s="436">
        <f>SUMIFS('frozen policy trendline'!E:E,'frozen policy trendline'!$A:$A,About!$B$2)-SUMIFS('frozen policy trendline'!E:E,'frozen policy trendline'!$A:$A,About!$B$2,'frozen policy trendline'!$B:$B,"Output Total CO2e Emissions by Sector[LULUCF sector]")</f>
        <v>136.36576800000003</v>
      </c>
      <c r="F2" s="436">
        <f>SUMIFS('frozen policy trendline'!F:F,'frozen policy trendline'!$A:$A,About!$B$2)-SUMIFS('frozen policy trendline'!F:F,'frozen policy trendline'!$A:$A,About!$B$2,'frozen policy trendline'!$B:$B,"Output Total CO2e Emissions by Sector[LULUCF sector]")</f>
        <v>130.56910399999998</v>
      </c>
      <c r="G2" s="436">
        <f>SUMIFS('frozen policy trendline'!G:G,'frozen policy trendline'!$A:$A,About!$B$2)-SUMIFS('frozen policy trendline'!G:G,'frozen policy trendline'!$A:$A,About!$B$2,'frozen policy trendline'!$B:$B,"Output Total CO2e Emissions by Sector[LULUCF sector]")</f>
        <v>127.97756200000001</v>
      </c>
      <c r="H2" s="436">
        <f>SUMIFS('frozen policy trendline'!H:H,'frozen policy trendline'!$A:$A,About!$B$2)-SUMIFS('frozen policy trendline'!H:H,'frozen policy trendline'!$A:$A,About!$B$2,'frozen policy trendline'!$B:$B,"Output Total CO2e Emissions by Sector[LULUCF sector]")</f>
        <v>126.197817</v>
      </c>
      <c r="I2" s="436">
        <f>SUMIFS('frozen policy trendline'!I:I,'frozen policy trendline'!$A:$A,About!$B$2)-SUMIFS('frozen policy trendline'!I:I,'frozen policy trendline'!$A:$A,About!$B$2,'frozen policy trendline'!$B:$B,"Output Total CO2e Emissions by Sector[LULUCF sector]")</f>
        <v>121.74112940000001</v>
      </c>
      <c r="J2" s="436">
        <f>SUMIFS('frozen policy trendline'!J:J,'frozen policy trendline'!$A:$A,About!$B$2)-SUMIFS('frozen policy trendline'!J:J,'frozen policy trendline'!$A:$A,About!$B$2,'frozen policy trendline'!$B:$B,"Output Total CO2e Emissions by Sector[LULUCF sector]")</f>
        <v>118.132076</v>
      </c>
      <c r="K2" s="436">
        <f>SUMIFS('frozen policy trendline'!K:K,'frozen policy trendline'!$A:$A,About!$B$2)-SUMIFS('frozen policy trendline'!K:K,'frozen policy trendline'!$A:$A,About!$B$2,'frozen policy trendline'!$B:$B,"Output Total CO2e Emissions by Sector[LULUCF sector]")</f>
        <v>113.70859229999999</v>
      </c>
      <c r="L2" s="436">
        <f>SUMIFS('frozen policy trendline'!L:L,'frozen policy trendline'!$A:$A,About!$B$2)-SUMIFS('frozen policy trendline'!L:L,'frozen policy trendline'!$A:$A,About!$B$2,'frozen policy trendline'!$B:$B,"Output Total CO2e Emissions by Sector[LULUCF sector]")</f>
        <v>106.33314009999998</v>
      </c>
      <c r="M2" s="436">
        <f>SUMIFS('frozen policy trendline'!M:M,'frozen policy trendline'!$A:$A,About!$B$2)-SUMIFS('frozen policy trendline'!M:M,'frozen policy trendline'!$A:$A,About!$B$2,'frozen policy trendline'!$B:$B,"Output Total CO2e Emissions by Sector[LULUCF sector]")</f>
        <v>100.62737159999999</v>
      </c>
      <c r="N2" s="436">
        <f>SUMIFS('frozen policy trendline'!N:N,'frozen policy trendline'!$A:$A,About!$B$2)-SUMIFS('frozen policy trendline'!N:N,'frozen policy trendline'!$A:$A,About!$B$2,'frozen policy trendline'!$B:$B,"Output Total CO2e Emissions by Sector[LULUCF sector]")</f>
        <v>81.634818299999992</v>
      </c>
      <c r="O2" s="436">
        <f>SUMIFS('frozen policy trendline'!O:O,'frozen policy trendline'!$A:$A,About!$B$2)-SUMIFS('frozen policy trendline'!O:O,'frozen policy trendline'!$A:$A,About!$B$2,'frozen policy trendline'!$B:$B,"Output Total CO2e Emissions by Sector[LULUCF sector]")</f>
        <v>78.488996999999998</v>
      </c>
      <c r="P2" s="436">
        <f>SUMIFS('frozen policy trendline'!P:P,'frozen policy trendline'!$A:$A,About!$B$2)-SUMIFS('frozen policy trendline'!P:P,'frozen policy trendline'!$A:$A,About!$B$2,'frozen policy trendline'!$B:$B,"Output Total CO2e Emissions by Sector[LULUCF sector]")</f>
        <v>75.7337031</v>
      </c>
      <c r="Q2" s="436">
        <f>SUMIFS('frozen policy trendline'!Q:Q,'frozen policy trendline'!$A:$A,About!$B$2)-SUMIFS('frozen policy trendline'!Q:Q,'frozen policy trendline'!$A:$A,About!$B$2,'frozen policy trendline'!$B:$B,"Output Total CO2e Emissions by Sector[LULUCF sector]")</f>
        <v>73.600326100000004</v>
      </c>
      <c r="R2" s="436">
        <f>SUMIFS('frozen policy trendline'!R:R,'frozen policy trendline'!$A:$A,About!$B$2)-SUMIFS('frozen policy trendline'!R:R,'frozen policy trendline'!$A:$A,About!$B$2,'frozen policy trendline'!$B:$B,"Output Total CO2e Emissions by Sector[LULUCF sector]")</f>
        <v>72.478757900000005</v>
      </c>
      <c r="S2" s="436">
        <f>SUMIFS('frozen policy trendline'!S:S,'frozen policy trendline'!$A:$A,About!$B$2)-SUMIFS('frozen policy trendline'!S:S,'frozen policy trendline'!$A:$A,About!$B$2,'frozen policy trendline'!$B:$B,"Output Total CO2e Emissions by Sector[LULUCF sector]")</f>
        <v>71.818929800000006</v>
      </c>
      <c r="T2" s="436">
        <f>SUMIFS('frozen policy trendline'!T:T,'frozen policy trendline'!$A:$A,About!$B$2)-SUMIFS('frozen policy trendline'!T:T,'frozen policy trendline'!$A:$A,About!$B$2,'frozen policy trendline'!$B:$B,"Output Total CO2e Emissions by Sector[LULUCF sector]")</f>
        <v>71.214424399999999</v>
      </c>
      <c r="U2" s="436">
        <f>SUMIFS('frozen policy trendline'!U:U,'frozen policy trendline'!$A:$A,About!$B$2)-SUMIFS('frozen policy trendline'!U:U,'frozen policy trendline'!$A:$A,About!$B$2,'frozen policy trendline'!$B:$B,"Output Total CO2e Emissions by Sector[LULUCF sector]")</f>
        <v>70.6396084</v>
      </c>
      <c r="V2" s="436">
        <f>SUMIFS('frozen policy trendline'!V:V,'frozen policy trendline'!$A:$A,About!$B$2)-SUMIFS('frozen policy trendline'!V:V,'frozen policy trendline'!$A:$A,About!$B$2,'frozen policy trendline'!$B:$B,"Output Total CO2e Emissions by Sector[LULUCF sector]")</f>
        <v>70.088987200000005</v>
      </c>
      <c r="W2" s="436">
        <f>SUMIFS('frozen policy trendline'!W:W,'frozen policy trendline'!$A:$A,About!$B$2)-SUMIFS('frozen policy trendline'!W:W,'frozen policy trendline'!$A:$A,About!$B$2,'frozen policy trendline'!$B:$B,"Output Total CO2e Emissions by Sector[LULUCF sector]")</f>
        <v>69.699306300000003</v>
      </c>
      <c r="X2" s="436">
        <f>SUMIFS('frozen policy trendline'!X:X,'frozen policy trendline'!$A:$A,About!$B$2)-SUMIFS('frozen policy trendline'!X:X,'frozen policy trendline'!$A:$A,About!$B$2,'frozen policy trendline'!$B:$B,"Output Total CO2e Emissions by Sector[LULUCF sector]")</f>
        <v>74.082610399999993</v>
      </c>
      <c r="Y2" s="436">
        <f>SUMIFS('frozen policy trendline'!Y:Y,'frozen policy trendline'!$A:$A,About!$B$2)-SUMIFS('frozen policy trendline'!Y:Y,'frozen policy trendline'!$A:$A,About!$B$2,'frozen policy trendline'!$B:$B,"Output Total CO2e Emissions by Sector[LULUCF sector]")</f>
        <v>74.933210400000007</v>
      </c>
      <c r="Z2" s="436">
        <f>SUMIFS('frozen policy trendline'!Z:Z,'frozen policy trendline'!$A:$A,About!$B$2)-SUMIFS('frozen policy trendline'!Z:Z,'frozen policy trendline'!$A:$A,About!$B$2,'frozen policy trendline'!$B:$B,"Output Total CO2e Emissions by Sector[LULUCF sector]")</f>
        <v>74.865043799999995</v>
      </c>
      <c r="AA2" s="436">
        <f>SUMIFS('frozen policy trendline'!AA:AA,'frozen policy trendline'!$A:$A,About!$B$2)-SUMIFS('frozen policy trendline'!AA:AA,'frozen policy trendline'!$A:$A,About!$B$2,'frozen policy trendline'!$B:$B,"Output Total CO2e Emissions by Sector[LULUCF sector]")</f>
        <v>74.157471600000008</v>
      </c>
      <c r="AB2" s="436">
        <f>SUMIFS('frozen policy trendline'!AB:AB,'frozen policy trendline'!$A:$A,About!$B$2)-SUMIFS('frozen policy trendline'!AB:AB,'frozen policy trendline'!$A:$A,About!$B$2,'frozen policy trendline'!$B:$B,"Output Total CO2e Emissions by Sector[LULUCF sector]")</f>
        <v>73.9212299</v>
      </c>
      <c r="AC2" s="436">
        <f>SUMIFS('frozen policy trendline'!AC:AC,'frozen policy trendline'!$A:$A,About!$B$2)-SUMIFS('frozen policy trendline'!AC:AC,'frozen policy trendline'!$A:$A,About!$B$2,'frozen policy trendline'!$B:$B,"Output Total CO2e Emissions by Sector[LULUCF sector]")</f>
        <v>73.378509099999988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20% below 1990 levels by 2030</v>
      </c>
      <c r="C2" s="1">
        <f>IF(INDEX('State Targets'!I:I,MATCH(About!$C$2,'State Targets'!$B:$B,0))=0,"",INDEX('State Targets'!I:I,MATCH(About!$C$2,'State Targets'!$B:$B,0)))</f>
        <v>2030</v>
      </c>
      <c r="D2" s="1">
        <f>INDEX('State Targets'!J:J,MATCH(About!$C$2,'State Targets'!$B:$B,0))</f>
        <v>99.2</v>
      </c>
      <c r="E2" s="1">
        <f>INDEX('State Targets'!K:K,MATCH(About!$C$2,'State Targets'!$B:$B,0))</f>
        <v>99.2</v>
      </c>
      <c r="F2" s="1" t="str">
        <f>IF(INDEX('State Targets'!C:C,MATCH(About!$C$2,'State Targets'!$B:$B,0))=0,"",INDEX('State Targets'!C:C,MATCH(About!$C$2,'State Targets'!$B:$B,0)))</f>
        <v>The Kentucky Climate Action Plan Council, created by a Governor-issued report, recommended a target in 2011 to achieve a 20% reduction in GHG emissions below 1990 levels by 2030.</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The Kentucky Climate Action Plan Council, created by a Governor-issued report, recommended a target in 2011 to achieve a 20% reduction in GHG emissions below 1990 levels by 2030.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124</v>
      </c>
      <c r="H19" t="s">
        <v>4133</v>
      </c>
      <c r="I19" s="402">
        <v>2030</v>
      </c>
      <c r="J19" s="402">
        <f t="shared" si="0"/>
        <v>99.2</v>
      </c>
      <c r="K19" s="402">
        <f t="shared" si="1"/>
        <v>99.2</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KY</v>
      </c>
      <c r="C1" s="409">
        <f>SUM(C4:C87)</f>
        <v>123.70037123775489</v>
      </c>
      <c r="D1" s="409">
        <f t="shared" ref="D1:AG1" si="0">SUM(D4:D87)</f>
        <v>122.75795790609129</v>
      </c>
      <c r="E1" s="409">
        <f t="shared" si="0"/>
        <v>126.49207997035052</v>
      </c>
      <c r="F1" s="409">
        <f t="shared" si="0"/>
        <v>136.53502584521596</v>
      </c>
      <c r="G1" s="409">
        <f t="shared" si="0"/>
        <v>134.72063674031591</v>
      </c>
      <c r="H1" s="409">
        <f t="shared" si="0"/>
        <v>139.42618184666438</v>
      </c>
      <c r="I1" s="409">
        <f t="shared" si="0"/>
        <v>141.16339176598638</v>
      </c>
      <c r="J1" s="409">
        <f t="shared" si="0"/>
        <v>145.64431081111616</v>
      </c>
      <c r="K1" s="409">
        <f t="shared" si="0"/>
        <v>144.31755527322491</v>
      </c>
      <c r="L1" s="409">
        <f t="shared" si="0"/>
        <v>148.66426701912144</v>
      </c>
      <c r="M1" s="409">
        <f t="shared" si="0"/>
        <v>150.38158625121631</v>
      </c>
      <c r="N1" s="409">
        <f t="shared" si="0"/>
        <v>153.97343227088169</v>
      </c>
      <c r="O1" s="409">
        <f t="shared" si="0"/>
        <v>154.03753075700837</v>
      </c>
      <c r="P1" s="409">
        <f t="shared" si="0"/>
        <v>152.05425572209165</v>
      </c>
      <c r="Q1" s="409">
        <f t="shared" si="0"/>
        <v>157.47521822685368</v>
      </c>
      <c r="R1" s="409">
        <f t="shared" si="0"/>
        <v>159.11576515511661</v>
      </c>
      <c r="S1" s="409">
        <f t="shared" si="0"/>
        <v>162.30352842847196</v>
      </c>
      <c r="T1" s="409">
        <f t="shared" si="0"/>
        <v>160.83285968970804</v>
      </c>
      <c r="U1" s="409">
        <f t="shared" si="0"/>
        <v>158.73382961265781</v>
      </c>
      <c r="V1" s="409">
        <f t="shared" si="0"/>
        <v>149.37138495334645</v>
      </c>
      <c r="W1" s="409">
        <f t="shared" si="0"/>
        <v>157.25086204314454</v>
      </c>
      <c r="X1" s="409">
        <f t="shared" si="0"/>
        <v>156.7950846576789</v>
      </c>
      <c r="Y1" s="409">
        <f t="shared" si="0"/>
        <v>146.5623006930426</v>
      </c>
      <c r="Z1" s="409">
        <f t="shared" si="0"/>
        <v>145.2798816411096</v>
      </c>
      <c r="AA1" s="409">
        <f t="shared" si="0"/>
        <v>146.1602563480065</v>
      </c>
      <c r="AB1" s="409">
        <f t="shared" si="0"/>
        <v>136.25190135953105</v>
      </c>
      <c r="AC1" s="409">
        <f t="shared" si="0"/>
        <v>130.75848282775024</v>
      </c>
      <c r="AD1" s="409">
        <f t="shared" si="0"/>
        <v>120.96717554127612</v>
      </c>
      <c r="AE1" s="409">
        <f t="shared" si="0"/>
        <v>126.66931284995337</v>
      </c>
      <c r="AF1" s="409">
        <f t="shared" si="0"/>
        <v>118.57766415574761</v>
      </c>
      <c r="AG1" s="409">
        <f t="shared" si="0"/>
        <v>105.92458551123912</v>
      </c>
      <c r="AH1" s="409">
        <f>SUM(AH4:AH87)</f>
        <v>116.1526153077222</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67.902627103693007</v>
      </c>
      <c r="D4">
        <f>SUMIFS('EPA Export Aggregation'!G:G,'EPA Export Aggregation'!$A:$A,$B4,'EPA Export Aggregation'!$D:$D,$A$1)*IF($A4="CH4",About!$D$58,IF($A4="N2O",About!$D$59,1))</f>
        <v>69.085019515200202</v>
      </c>
      <c r="E4">
        <f>SUMIFS('EPA Export Aggregation'!H:H,'EPA Export Aggregation'!$A:$A,$B4,'EPA Export Aggregation'!$D:$D,$A$1)*IF($A4="CH4",About!$D$58,IF($A4="N2O",About!$D$59,1))</f>
        <v>70.258144188054104</v>
      </c>
      <c r="F4">
        <f>SUMIFS('EPA Export Aggregation'!I:I,'EPA Export Aggregation'!$A:$A,$B4,'EPA Export Aggregation'!$D:$D,$A$1)*IF($A4="CH4",About!$D$58,IF($A4="N2O",About!$D$59,1))</f>
        <v>78.268398738182597</v>
      </c>
      <c r="G4">
        <f>SUMIFS('EPA Export Aggregation'!J:J,'EPA Export Aggregation'!$A:$A,$B4,'EPA Export Aggregation'!$D:$D,$A$1)*IF($A4="CH4",About!$D$58,IF($A4="N2O",About!$D$59,1))</f>
        <v>76.693162998057403</v>
      </c>
      <c r="H4">
        <f>SUMIFS('EPA Export Aggregation'!K:K,'EPA Export Aggregation'!$A:$A,$B4,'EPA Export Aggregation'!$D:$D,$A$1)*IF($A4="CH4",About!$D$58,IF($A4="N2O",About!$D$59,1))</f>
        <v>79.234584515764496</v>
      </c>
      <c r="I4">
        <f>SUMIFS('EPA Export Aggregation'!L:L,'EPA Export Aggregation'!$A:$A,$B4,'EPA Export Aggregation'!$D:$D,$A$1)*IF($A4="CH4",About!$D$58,IF($A4="N2O",About!$D$59,1))</f>
        <v>81.552850352293106</v>
      </c>
      <c r="J4">
        <f>SUMIFS('EPA Export Aggregation'!M:M,'EPA Export Aggregation'!$A:$A,$B4,'EPA Export Aggregation'!$D:$D,$A$1)*IF($A4="CH4",About!$D$58,IF($A4="N2O",About!$D$59,1))</f>
        <v>84.485712810015997</v>
      </c>
      <c r="K4">
        <f>SUMIFS('EPA Export Aggregation'!N:N,'EPA Export Aggregation'!$A:$A,$B4,'EPA Export Aggregation'!$D:$D,$A$1)*IF($A4="CH4",About!$D$58,IF($A4="N2O",About!$D$59,1))</f>
        <v>84.764064590165503</v>
      </c>
      <c r="L4">
        <f>SUMIFS('EPA Export Aggregation'!O:O,'EPA Export Aggregation'!$A:$A,$B4,'EPA Export Aggregation'!$D:$D,$A$1)*IF($A4="CH4",About!$D$58,IF($A4="N2O",About!$D$59,1))</f>
        <v>87.507828167620204</v>
      </c>
      <c r="M4">
        <f>SUMIFS('EPA Export Aggregation'!P:P,'EPA Export Aggregation'!$A:$A,$B4,'EPA Export Aggregation'!$D:$D,$A$1)*IF($A4="CH4",About!$D$58,IF($A4="N2O",About!$D$59,1))</f>
        <v>89.248650920730299</v>
      </c>
      <c r="N4">
        <f>SUMIFS('EPA Export Aggregation'!Q:Q,'EPA Export Aggregation'!$A:$A,$B4,'EPA Export Aggregation'!$D:$D,$A$1)*IF($A4="CH4",About!$D$58,IF($A4="N2O",About!$D$59,1))</f>
        <v>90.292981480498099</v>
      </c>
      <c r="O4">
        <f>SUMIFS('EPA Export Aggregation'!R:R,'EPA Export Aggregation'!$A:$A,$B4,'EPA Export Aggregation'!$D:$D,$A$1)*IF($A4="CH4",About!$D$58,IF($A4="N2O",About!$D$59,1))</f>
        <v>90.017400906175695</v>
      </c>
      <c r="P4">
        <f>SUMIFS('EPA Export Aggregation'!S:S,'EPA Export Aggregation'!$A:$A,$B4,'EPA Export Aggregation'!$D:$D,$A$1)*IF($A4="CH4",About!$D$58,IF($A4="N2O",About!$D$59,1))</f>
        <v>88.261628847366893</v>
      </c>
      <c r="Q4">
        <f>SUMIFS('EPA Export Aggregation'!T:T,'EPA Export Aggregation'!$A:$A,$B4,'EPA Export Aggregation'!$D:$D,$A$1)*IF($A4="CH4",About!$D$58,IF($A4="N2O",About!$D$59,1))</f>
        <v>90.099527143561403</v>
      </c>
      <c r="R4">
        <f>SUMIFS('EPA Export Aggregation'!U:U,'EPA Export Aggregation'!$A:$A,$B4,'EPA Export Aggregation'!$D:$D,$A$1)*IF($A4="CH4",About!$D$58,IF($A4="N2O",About!$D$59,1))</f>
        <v>93.267899769578307</v>
      </c>
      <c r="S4">
        <f>SUMIFS('EPA Export Aggregation'!V:V,'EPA Export Aggregation'!$A:$A,$B4,'EPA Export Aggregation'!$D:$D,$A$1)*IF($A4="CH4",About!$D$58,IF($A4="N2O",About!$D$59,1))</f>
        <v>96.066587491403396</v>
      </c>
      <c r="T4">
        <f>SUMIFS('EPA Export Aggregation'!W:W,'EPA Export Aggregation'!$A:$A,$B4,'EPA Export Aggregation'!$D:$D,$A$1)*IF($A4="CH4",About!$D$58,IF($A4="N2O",About!$D$59,1))</f>
        <v>95.316901884080394</v>
      </c>
      <c r="U4">
        <f>SUMIFS('EPA Export Aggregation'!X:X,'EPA Export Aggregation'!$A:$A,$B4,'EPA Export Aggregation'!$D:$D,$A$1)*IF($A4="CH4",About!$D$58,IF($A4="N2O",About!$D$59,1))</f>
        <v>96.039431895492598</v>
      </c>
      <c r="V4">
        <f>SUMIFS('EPA Export Aggregation'!Y:Y,'EPA Export Aggregation'!$A:$A,$B4,'EPA Export Aggregation'!$D:$D,$A$1)*IF($A4="CH4",About!$D$58,IF($A4="N2O",About!$D$59,1))</f>
        <v>87.985296118262994</v>
      </c>
      <c r="W4">
        <f>SUMIFS('EPA Export Aggregation'!Z:Z,'EPA Export Aggregation'!$A:$A,$B4,'EPA Export Aggregation'!$D:$D,$A$1)*IF($A4="CH4",About!$D$58,IF($A4="N2O",About!$D$59,1))</f>
        <v>95.1015736919246</v>
      </c>
      <c r="X4">
        <f>SUMIFS('EPA Export Aggregation'!AA:AA,'EPA Export Aggregation'!$A:$A,$B4,'EPA Export Aggregation'!$D:$D,$A$1)*IF($A4="CH4",About!$D$58,IF($A4="N2O",About!$D$59,1))</f>
        <v>94.561186526646694</v>
      </c>
      <c r="Y4">
        <f>SUMIFS('EPA Export Aggregation'!AB:AB,'EPA Export Aggregation'!$A:$A,$B4,'EPA Export Aggregation'!$D:$D,$A$1)*IF($A4="CH4",About!$D$58,IF($A4="N2O",About!$D$59,1))</f>
        <v>87.434343975008403</v>
      </c>
      <c r="Z4">
        <f>SUMIFS('EPA Export Aggregation'!AC:AC,'EPA Export Aggregation'!$A:$A,$B4,'EPA Export Aggregation'!$D:$D,$A$1)*IF($A4="CH4",About!$D$58,IF($A4="N2O",About!$D$59,1))</f>
        <v>87.029723335725805</v>
      </c>
      <c r="AA4">
        <f>SUMIFS('EPA Export Aggregation'!AD:AD,'EPA Export Aggregation'!$A:$A,$B4,'EPA Export Aggregation'!$D:$D,$A$1)*IF($A4="CH4",About!$D$58,IF($A4="N2O",About!$D$59,1))</f>
        <v>87.376664391912598</v>
      </c>
      <c r="AB4">
        <f>SUMIFS('EPA Export Aggregation'!AE:AE,'EPA Export Aggregation'!$A:$A,$B4,'EPA Export Aggregation'!$D:$D,$A$1)*IF($A4="CH4",About!$D$58,IF($A4="N2O",About!$D$59,1))</f>
        <v>77.560290390046802</v>
      </c>
      <c r="AC4">
        <f>SUMIFS('EPA Export Aggregation'!AF:AF,'EPA Export Aggregation'!$A:$A,$B4,'EPA Export Aggregation'!$D:$D,$A$1)*IF($A4="CH4",About!$D$58,IF($A4="N2O",About!$D$59,1))</f>
        <v>73.396952437032198</v>
      </c>
      <c r="AD4">
        <f>SUMIFS('EPA Export Aggregation'!AG:AG,'EPA Export Aggregation'!$A:$A,$B4,'EPA Export Aggregation'!$D:$D,$A$1)*IF($A4="CH4",About!$D$58,IF($A4="N2O",About!$D$59,1))</f>
        <v>64.052256422773695</v>
      </c>
      <c r="AE4">
        <f>SUMIFS('EPA Export Aggregation'!AH:AH,'EPA Export Aggregation'!$A:$A,$B4,'EPA Export Aggregation'!$D:$D,$A$1)*IF($A4="CH4",About!$D$58,IF($A4="N2O",About!$D$59,1))</f>
        <v>67.124296659307703</v>
      </c>
      <c r="AF4">
        <f>SUMIFS('EPA Export Aggregation'!AI:AI,'EPA Export Aggregation'!$A:$A,$B4,'EPA Export Aggregation'!$D:$D,$A$1)*IF($A4="CH4",About!$D$58,IF($A4="N2O",About!$D$59,1))</f>
        <v>59.5021635069089</v>
      </c>
      <c r="AG4">
        <f>SUMIFS('EPA Export Aggregation'!AJ:AJ,'EPA Export Aggregation'!$A:$A,$B4,'EPA Export Aggregation'!$D:$D,$A$1)*IF($A4="CH4",About!$D$58,IF($A4="N2O",About!$D$59,1))</f>
        <v>50.470182043941499</v>
      </c>
      <c r="AH4">
        <f>SUMIFS('EPA Export Aggregation'!AK:AK,'EPA Export Aggregation'!$A:$A,$B4,'EPA Export Aggregation'!$D:$D,$A$1)*IF($A4="CH4",About!$D$58,IF($A4="N2O",About!$D$59,1))</f>
        <v>56.894727510009098</v>
      </c>
    </row>
    <row r="5" spans="1:34" x14ac:dyDescent="0.25">
      <c r="A5" s="413" t="s">
        <v>2215</v>
      </c>
      <c r="B5" s="414" t="s">
        <v>4198</v>
      </c>
      <c r="C5">
        <f>SUMIFS('EPA Export Aggregation'!F:F,'EPA Export Aggregation'!$A:$A,$B5,'EPA Export Aggregation'!$D:$D,$A$1)*IF($A5="CH4",About!$D$58,IF($A5="N2O",About!$D$59,1))</f>
        <v>24.7594229946904</v>
      </c>
      <c r="D5">
        <f>SUMIFS('EPA Export Aggregation'!G:G,'EPA Export Aggregation'!$A:$A,$B5,'EPA Export Aggregation'!$D:$D,$A$1)*IF($A5="CH4",About!$D$58,IF($A5="N2O",About!$D$59,1))</f>
        <v>23.587427351530401</v>
      </c>
      <c r="E5">
        <f>SUMIFS('EPA Export Aggregation'!H:H,'EPA Export Aggregation'!$A:$A,$B5,'EPA Export Aggregation'!$D:$D,$A$1)*IF($A5="CH4",About!$D$58,IF($A5="N2O",About!$D$59,1))</f>
        <v>25.761903865511201</v>
      </c>
      <c r="F5">
        <f>SUMIFS('EPA Export Aggregation'!I:I,'EPA Export Aggregation'!$A:$A,$B5,'EPA Export Aggregation'!$D:$D,$A$1)*IF($A5="CH4",About!$D$58,IF($A5="N2O",About!$D$59,1))</f>
        <v>26.615344303949598</v>
      </c>
      <c r="G5">
        <f>SUMIFS('EPA Export Aggregation'!J:J,'EPA Export Aggregation'!$A:$A,$B5,'EPA Export Aggregation'!$D:$D,$A$1)*IF($A5="CH4",About!$D$58,IF($A5="N2O",About!$D$59,1))</f>
        <v>26.732250403266299</v>
      </c>
      <c r="H5">
        <f>SUMIFS('EPA Export Aggregation'!K:K,'EPA Export Aggregation'!$A:$A,$B5,'EPA Export Aggregation'!$D:$D,$A$1)*IF($A5="CH4",About!$D$58,IF($A5="N2O",About!$D$59,1))</f>
        <v>27.107351817361899</v>
      </c>
      <c r="I5">
        <f>SUMIFS('EPA Export Aggregation'!L:L,'EPA Export Aggregation'!$A:$A,$B5,'EPA Export Aggregation'!$D:$D,$A$1)*IF($A5="CH4",About!$D$58,IF($A5="N2O",About!$D$59,1))</f>
        <v>25.801889501908502</v>
      </c>
      <c r="J5">
        <f>SUMIFS('EPA Export Aggregation'!M:M,'EPA Export Aggregation'!$A:$A,$B5,'EPA Export Aggregation'!$D:$D,$A$1)*IF($A5="CH4",About!$D$58,IF($A5="N2O",About!$D$59,1))</f>
        <v>28.552540782662302</v>
      </c>
      <c r="K5">
        <f>SUMIFS('EPA Export Aggregation'!N:N,'EPA Export Aggregation'!$A:$A,$B5,'EPA Export Aggregation'!$D:$D,$A$1)*IF($A5="CH4",About!$D$58,IF($A5="N2O",About!$D$59,1))</f>
        <v>28.900837696000799</v>
      </c>
      <c r="L5">
        <f>SUMIFS('EPA Export Aggregation'!O:O,'EPA Export Aggregation'!$A:$A,$B5,'EPA Export Aggregation'!$D:$D,$A$1)*IF($A5="CH4",About!$D$58,IF($A5="N2O",About!$D$59,1))</f>
        <v>29.873965632717301</v>
      </c>
      <c r="M5">
        <f>SUMIFS('EPA Export Aggregation'!P:P,'EPA Export Aggregation'!$A:$A,$B5,'EPA Export Aggregation'!$D:$D,$A$1)*IF($A5="CH4",About!$D$58,IF($A5="N2O",About!$D$59,1))</f>
        <v>30.396851865248799</v>
      </c>
      <c r="N5">
        <f>SUMIFS('EPA Export Aggregation'!Q:Q,'EPA Export Aggregation'!$A:$A,$B5,'EPA Export Aggregation'!$D:$D,$A$1)*IF($A5="CH4",About!$D$58,IF($A5="N2O",About!$D$59,1))</f>
        <v>30.515296364162101</v>
      </c>
      <c r="O5">
        <f>SUMIFS('EPA Export Aggregation'!R:R,'EPA Export Aggregation'!$A:$A,$B5,'EPA Export Aggregation'!$D:$D,$A$1)*IF($A5="CH4",About!$D$58,IF($A5="N2O",About!$D$59,1))</f>
        <v>31.418244469960701</v>
      </c>
      <c r="P5">
        <f>SUMIFS('EPA Export Aggregation'!S:S,'EPA Export Aggregation'!$A:$A,$B5,'EPA Export Aggregation'!$D:$D,$A$1)*IF($A5="CH4",About!$D$58,IF($A5="N2O",About!$D$59,1))</f>
        <v>31.303475790137899</v>
      </c>
      <c r="Q5">
        <f>SUMIFS('EPA Export Aggregation'!T:T,'EPA Export Aggregation'!$A:$A,$B5,'EPA Export Aggregation'!$D:$D,$A$1)*IF($A5="CH4",About!$D$58,IF($A5="N2O",About!$D$59,1))</f>
        <v>32.392661104208898</v>
      </c>
      <c r="R5">
        <f>SUMIFS('EPA Export Aggregation'!U:U,'EPA Export Aggregation'!$A:$A,$B5,'EPA Export Aggregation'!$D:$D,$A$1)*IF($A5="CH4",About!$D$58,IF($A5="N2O",About!$D$59,1))</f>
        <v>31.215063125648602</v>
      </c>
      <c r="S5">
        <f>SUMIFS('EPA Export Aggregation'!V:V,'EPA Export Aggregation'!$A:$A,$B5,'EPA Export Aggregation'!$D:$D,$A$1)*IF($A5="CH4",About!$D$58,IF($A5="N2O",About!$D$59,1))</f>
        <v>30.736141548142399</v>
      </c>
      <c r="T5">
        <f>SUMIFS('EPA Export Aggregation'!W:W,'EPA Export Aggregation'!$A:$A,$B5,'EPA Export Aggregation'!$D:$D,$A$1)*IF($A5="CH4",About!$D$58,IF($A5="N2O",About!$D$59,1))</f>
        <v>31.292270383452401</v>
      </c>
      <c r="U5">
        <f>SUMIFS('EPA Export Aggregation'!X:X,'EPA Export Aggregation'!$A:$A,$B5,'EPA Export Aggregation'!$D:$D,$A$1)*IF($A5="CH4",About!$D$58,IF($A5="N2O",About!$D$59,1))</f>
        <v>29.2988273639852</v>
      </c>
      <c r="V5">
        <f>SUMIFS('EPA Export Aggregation'!Y:Y,'EPA Export Aggregation'!$A:$A,$B5,'EPA Export Aggregation'!$D:$D,$A$1)*IF($A5="CH4",About!$D$58,IF($A5="N2O",About!$D$59,1))</f>
        <v>29.446533946357999</v>
      </c>
      <c r="W5">
        <f>SUMIFS('EPA Export Aggregation'!Z:Z,'EPA Export Aggregation'!$A:$A,$B5,'EPA Export Aggregation'!$D:$D,$A$1)*IF($A5="CH4",About!$D$58,IF($A5="N2O",About!$D$59,1))</f>
        <v>29.644546575926</v>
      </c>
      <c r="X5">
        <f>SUMIFS('EPA Export Aggregation'!AA:AA,'EPA Export Aggregation'!$A:$A,$B5,'EPA Export Aggregation'!$D:$D,$A$1)*IF($A5="CH4",About!$D$58,IF($A5="N2O",About!$D$59,1))</f>
        <v>28.993551861294002</v>
      </c>
      <c r="Y5">
        <f>SUMIFS('EPA Export Aggregation'!AB:AB,'EPA Export Aggregation'!$A:$A,$B5,'EPA Export Aggregation'!$D:$D,$A$1)*IF($A5="CH4",About!$D$58,IF($A5="N2O",About!$D$59,1))</f>
        <v>28.342594265429199</v>
      </c>
      <c r="Z5">
        <f>SUMIFS('EPA Export Aggregation'!AC:AC,'EPA Export Aggregation'!$A:$A,$B5,'EPA Export Aggregation'!$D:$D,$A$1)*IF($A5="CH4",About!$D$58,IF($A5="N2O",About!$D$59,1))</f>
        <v>27.685342632497001</v>
      </c>
      <c r="AA5">
        <f>SUMIFS('EPA Export Aggregation'!AD:AD,'EPA Export Aggregation'!$A:$A,$B5,'EPA Export Aggregation'!$D:$D,$A$1)*IF($A5="CH4",About!$D$58,IF($A5="N2O",About!$D$59,1))</f>
        <v>28.812986229880501</v>
      </c>
      <c r="AB5">
        <f>SUMIFS('EPA Export Aggregation'!AE:AE,'EPA Export Aggregation'!$A:$A,$B5,'EPA Export Aggregation'!$D:$D,$A$1)*IF($A5="CH4",About!$D$58,IF($A5="N2O",About!$D$59,1))</f>
        <v>28.8289279583806</v>
      </c>
      <c r="AC5">
        <f>SUMIFS('EPA Export Aggregation'!AF:AF,'EPA Export Aggregation'!$A:$A,$B5,'EPA Export Aggregation'!$D:$D,$A$1)*IF($A5="CH4",About!$D$58,IF($A5="N2O",About!$D$59,1))</f>
        <v>29.056540794707001</v>
      </c>
      <c r="AD5">
        <f>SUMIFS('EPA Export Aggregation'!AG:AG,'EPA Export Aggregation'!$A:$A,$B5,'EPA Export Aggregation'!$D:$D,$A$1)*IF($A5="CH4",About!$D$58,IF($A5="N2O",About!$D$59,1))</f>
        <v>29.680419747565502</v>
      </c>
      <c r="AE5">
        <f>SUMIFS('EPA Export Aggregation'!AH:AH,'EPA Export Aggregation'!$A:$A,$B5,'EPA Export Aggregation'!$D:$D,$A$1)*IF($A5="CH4",About!$D$58,IF($A5="N2O",About!$D$59,1))</f>
        <v>30.971212978570598</v>
      </c>
      <c r="AF5">
        <f>SUMIFS('EPA Export Aggregation'!AI:AI,'EPA Export Aggregation'!$A:$A,$B5,'EPA Export Aggregation'!$D:$D,$A$1)*IF($A5="CH4",About!$D$58,IF($A5="N2O",About!$D$59,1))</f>
        <v>30.760994486270199</v>
      </c>
      <c r="AG5">
        <f>SUMIFS('EPA Export Aggregation'!AJ:AJ,'EPA Export Aggregation'!$A:$A,$B5,'EPA Export Aggregation'!$D:$D,$A$1)*IF($A5="CH4",About!$D$58,IF($A5="N2O",About!$D$59,1))</f>
        <v>28.918244903846599</v>
      </c>
      <c r="AH5">
        <f>SUMIFS('EPA Export Aggregation'!AK:AK,'EPA Export Aggregation'!$A:$A,$B5,'EPA Export Aggregation'!$D:$D,$A$1)*IF($A5="CH4",About!$D$58,IF($A5="N2O",About!$D$59,1))</f>
        <v>31.716190689425499</v>
      </c>
    </row>
    <row r="6" spans="1:34" x14ac:dyDescent="0.25">
      <c r="A6" s="413" t="s">
        <v>2215</v>
      </c>
      <c r="B6" s="414" t="s">
        <v>4202</v>
      </c>
      <c r="C6">
        <f>SUMIFS('EPA Export Aggregation'!F:F,'EPA Export Aggregation'!$A:$A,$B6,'EPA Export Aggregation'!$D:$D,$A$1)*IF($A6="CH4",About!$D$58,IF($A6="N2O",About!$D$59,1))</f>
        <v>15.213472871224401</v>
      </c>
      <c r="D6">
        <f>SUMIFS('EPA Export Aggregation'!G:G,'EPA Export Aggregation'!$A:$A,$B6,'EPA Export Aggregation'!$D:$D,$A$1)*IF($A6="CH4",About!$D$58,IF($A6="N2O",About!$D$59,1))</f>
        <v>14.3438554706877</v>
      </c>
      <c r="E6">
        <f>SUMIFS('EPA Export Aggregation'!H:H,'EPA Export Aggregation'!$A:$A,$B6,'EPA Export Aggregation'!$D:$D,$A$1)*IF($A6="CH4",About!$D$58,IF($A6="N2O",About!$D$59,1))</f>
        <v>14.173536199200299</v>
      </c>
      <c r="F6">
        <f>SUMIFS('EPA Export Aggregation'!I:I,'EPA Export Aggregation'!$A:$A,$B6,'EPA Export Aggregation'!$D:$D,$A$1)*IF($A6="CH4",About!$D$58,IF($A6="N2O",About!$D$59,1))</f>
        <v>15.4314529089853</v>
      </c>
      <c r="G6">
        <f>SUMIFS('EPA Export Aggregation'!J:J,'EPA Export Aggregation'!$A:$A,$B6,'EPA Export Aggregation'!$D:$D,$A$1)*IF($A6="CH4",About!$D$58,IF($A6="N2O",About!$D$59,1))</f>
        <v>15.081718391828399</v>
      </c>
      <c r="H6">
        <f>SUMIFS('EPA Export Aggregation'!K:K,'EPA Export Aggregation'!$A:$A,$B6,'EPA Export Aggregation'!$D:$D,$A$1)*IF($A6="CH4",About!$D$58,IF($A6="N2O",About!$D$59,1))</f>
        <v>16.332384144850899</v>
      </c>
      <c r="I6">
        <f>SUMIFS('EPA Export Aggregation'!L:L,'EPA Export Aggregation'!$A:$A,$B6,'EPA Export Aggregation'!$D:$D,$A$1)*IF($A6="CH4",About!$D$58,IF($A6="N2O",About!$D$59,1))</f>
        <v>16.700884499356501</v>
      </c>
      <c r="J6">
        <f>SUMIFS('EPA Export Aggregation'!M:M,'EPA Export Aggregation'!$A:$A,$B6,'EPA Export Aggregation'!$D:$D,$A$1)*IF($A6="CH4",About!$D$58,IF($A6="N2O",About!$D$59,1))</f>
        <v>15.0989999286443</v>
      </c>
      <c r="K6">
        <f>SUMIFS('EPA Export Aggregation'!N:N,'EPA Export Aggregation'!$A:$A,$B6,'EPA Export Aggregation'!$D:$D,$A$1)*IF($A6="CH4",About!$D$58,IF($A6="N2O",About!$D$59,1))</f>
        <v>14.613838901032301</v>
      </c>
      <c r="L6">
        <f>SUMIFS('EPA Export Aggregation'!O:O,'EPA Export Aggregation'!$A:$A,$B6,'EPA Export Aggregation'!$D:$D,$A$1)*IF($A6="CH4",About!$D$58,IF($A6="N2O",About!$D$59,1))</f>
        <v>13.9263743850283</v>
      </c>
      <c r="M6">
        <f>SUMIFS('EPA Export Aggregation'!P:P,'EPA Export Aggregation'!$A:$A,$B6,'EPA Export Aggregation'!$D:$D,$A$1)*IF($A6="CH4",About!$D$58,IF($A6="N2O",About!$D$59,1))</f>
        <v>14.2028958208394</v>
      </c>
      <c r="N6">
        <f>SUMIFS('EPA Export Aggregation'!Q:Q,'EPA Export Aggregation'!$A:$A,$B6,'EPA Export Aggregation'!$D:$D,$A$1)*IF($A6="CH4",About!$D$58,IF($A6="N2O",About!$D$59,1))</f>
        <v>17.546191572801401</v>
      </c>
      <c r="O6">
        <f>SUMIFS('EPA Export Aggregation'!R:R,'EPA Export Aggregation'!$A:$A,$B6,'EPA Export Aggregation'!$D:$D,$A$1)*IF($A6="CH4",About!$D$58,IF($A6="N2O",About!$D$59,1))</f>
        <v>17.226238983240101</v>
      </c>
      <c r="P6">
        <f>SUMIFS('EPA Export Aggregation'!S:S,'EPA Export Aggregation'!$A:$A,$B6,'EPA Export Aggregation'!$D:$D,$A$1)*IF($A6="CH4",About!$D$58,IF($A6="N2O",About!$D$59,1))</f>
        <v>16.963890306382901</v>
      </c>
      <c r="Q6">
        <f>SUMIFS('EPA Export Aggregation'!T:T,'EPA Export Aggregation'!$A:$A,$B6,'EPA Export Aggregation'!$D:$D,$A$1)*IF($A6="CH4",About!$D$58,IF($A6="N2O",About!$D$59,1))</f>
        <v>18.9071655052491</v>
      </c>
      <c r="R6">
        <f>SUMIFS('EPA Export Aggregation'!U:U,'EPA Export Aggregation'!$A:$A,$B6,'EPA Export Aggregation'!$D:$D,$A$1)*IF($A6="CH4",About!$D$58,IF($A6="N2O",About!$D$59,1))</f>
        <v>18.866487334699201</v>
      </c>
      <c r="S6">
        <f>SUMIFS('EPA Export Aggregation'!V:V,'EPA Export Aggregation'!$A:$A,$B6,'EPA Export Aggregation'!$D:$D,$A$1)*IF($A6="CH4",About!$D$58,IF($A6="N2O",About!$D$59,1))</f>
        <v>20.450623911047501</v>
      </c>
      <c r="T6">
        <f>SUMIFS('EPA Export Aggregation'!W:W,'EPA Export Aggregation'!$A:$A,$B6,'EPA Export Aggregation'!$D:$D,$A$1)*IF($A6="CH4",About!$D$58,IF($A6="N2O",About!$D$59,1))</f>
        <v>18.763678898622</v>
      </c>
      <c r="U6">
        <f>SUMIFS('EPA Export Aggregation'!X:X,'EPA Export Aggregation'!$A:$A,$B6,'EPA Export Aggregation'!$D:$D,$A$1)*IF($A6="CH4",About!$D$58,IF($A6="N2O",About!$D$59,1))</f>
        <v>17.7896512116669</v>
      </c>
      <c r="V6">
        <f>SUMIFS('EPA Export Aggregation'!Y:Y,'EPA Export Aggregation'!$A:$A,$B6,'EPA Export Aggregation'!$D:$D,$A$1)*IF($A6="CH4",About!$D$58,IF($A6="N2O",About!$D$59,1))</f>
        <v>17.193242979319301</v>
      </c>
      <c r="W6">
        <f>SUMIFS('EPA Export Aggregation'!Z:Z,'EPA Export Aggregation'!$A:$A,$B6,'EPA Export Aggregation'!$D:$D,$A$1)*IF($A6="CH4",About!$D$58,IF($A6="N2O",About!$D$59,1))</f>
        <v>16.602201526224899</v>
      </c>
      <c r="X6">
        <f>SUMIFS('EPA Export Aggregation'!AA:AA,'EPA Export Aggregation'!$A:$A,$B6,'EPA Export Aggregation'!$D:$D,$A$1)*IF($A6="CH4",About!$D$58,IF($A6="N2O",About!$D$59,1))</f>
        <v>16.5681556880748</v>
      </c>
      <c r="Y6">
        <f>SUMIFS('EPA Export Aggregation'!AB:AB,'EPA Export Aggregation'!$A:$A,$B6,'EPA Export Aggregation'!$D:$D,$A$1)*IF($A6="CH4",About!$D$58,IF($A6="N2O",About!$D$59,1))</f>
        <v>16.332267113585701</v>
      </c>
      <c r="Z6">
        <f>SUMIFS('EPA Export Aggregation'!AC:AC,'EPA Export Aggregation'!$A:$A,$B6,'EPA Export Aggregation'!$D:$D,$A$1)*IF($A6="CH4",About!$D$58,IF($A6="N2O",About!$D$59,1))</f>
        <v>15.3709230100923</v>
      </c>
      <c r="AA6">
        <f>SUMIFS('EPA Export Aggregation'!AD:AD,'EPA Export Aggregation'!$A:$A,$B6,'EPA Export Aggregation'!$D:$D,$A$1)*IF($A6="CH4",About!$D$58,IF($A6="N2O",About!$D$59,1))</f>
        <v>14.586473213424201</v>
      </c>
      <c r="AB6">
        <f>SUMIFS('EPA Export Aggregation'!AE:AE,'EPA Export Aggregation'!$A:$A,$B6,'EPA Export Aggregation'!$D:$D,$A$1)*IF($A6="CH4",About!$D$58,IF($A6="N2O",About!$D$59,1))</f>
        <v>15.2667759556833</v>
      </c>
      <c r="AC6">
        <f>SUMIFS('EPA Export Aggregation'!AF:AF,'EPA Export Aggregation'!$A:$A,$B6,'EPA Export Aggregation'!$D:$D,$A$1)*IF($A6="CH4",About!$D$58,IF($A6="N2O",About!$D$59,1))</f>
        <v>14.8618075254775</v>
      </c>
      <c r="AD6">
        <f>SUMIFS('EPA Export Aggregation'!AG:AG,'EPA Export Aggregation'!$A:$A,$B6,'EPA Export Aggregation'!$D:$D,$A$1)*IF($A6="CH4",About!$D$58,IF($A6="N2O",About!$D$59,1))</f>
        <v>13.9739048046818</v>
      </c>
      <c r="AE6">
        <f>SUMIFS('EPA Export Aggregation'!AH:AH,'EPA Export Aggregation'!$A:$A,$B6,'EPA Export Aggregation'!$D:$D,$A$1)*IF($A6="CH4",About!$D$58,IF($A6="N2O",About!$D$59,1))</f>
        <v>14.3153278265137</v>
      </c>
      <c r="AF6">
        <f>SUMIFS('EPA Export Aggregation'!AI:AI,'EPA Export Aggregation'!$A:$A,$B6,'EPA Export Aggregation'!$D:$D,$A$1)*IF($A6="CH4",About!$D$58,IF($A6="N2O",About!$D$59,1))</f>
        <v>14.4553099566351</v>
      </c>
      <c r="AG6">
        <f>SUMIFS('EPA Export Aggregation'!AJ:AJ,'EPA Export Aggregation'!$A:$A,$B6,'EPA Export Aggregation'!$D:$D,$A$1)*IF($A6="CH4",About!$D$58,IF($A6="N2O",About!$D$59,1))</f>
        <v>12.9578975623714</v>
      </c>
      <c r="AH6">
        <f>SUMIFS('EPA Export Aggregation'!AK:AK,'EPA Export Aggregation'!$A:$A,$B6,'EPA Export Aggregation'!$D:$D,$A$1)*IF($A6="CH4",About!$D$58,IF($A6="N2O",About!$D$59,1))</f>
        <v>13.5950158414261</v>
      </c>
    </row>
    <row r="7" spans="1:34" x14ac:dyDescent="0.25">
      <c r="A7" s="413" t="s">
        <v>2215</v>
      </c>
      <c r="B7" s="414" t="s">
        <v>4204</v>
      </c>
      <c r="C7">
        <f>SUMIFS('EPA Export Aggregation'!F:F,'EPA Export Aggregation'!$A:$A,$B7,'EPA Export Aggregation'!$D:$D,$A$1)*IF($A7="CH4",About!$D$58,IF($A7="N2O",About!$D$59,1))</f>
        <v>4.066894486771</v>
      </c>
      <c r="D7">
        <f>SUMIFS('EPA Export Aggregation'!G:G,'EPA Export Aggregation'!$A:$A,$B7,'EPA Export Aggregation'!$D:$D,$A$1)*IF($A7="CH4",About!$D$58,IF($A7="N2O",About!$D$59,1))</f>
        <v>4.3828431639101</v>
      </c>
      <c r="E7">
        <f>SUMIFS('EPA Export Aggregation'!H:H,'EPA Export Aggregation'!$A:$A,$B7,'EPA Export Aggregation'!$D:$D,$A$1)*IF($A7="CH4",About!$D$58,IF($A7="N2O",About!$D$59,1))</f>
        <v>4.5421855303285996</v>
      </c>
      <c r="F7">
        <f>SUMIFS('EPA Export Aggregation'!I:I,'EPA Export Aggregation'!$A:$A,$B7,'EPA Export Aggregation'!$D:$D,$A$1)*IF($A7="CH4",About!$D$58,IF($A7="N2O",About!$D$59,1))</f>
        <v>4.8807761293467999</v>
      </c>
      <c r="G7">
        <f>SUMIFS('EPA Export Aggregation'!J:J,'EPA Export Aggregation'!$A:$A,$B7,'EPA Export Aggregation'!$D:$D,$A$1)*IF($A7="CH4",About!$D$58,IF($A7="N2O",About!$D$59,1))</f>
        <v>4.6390480794219</v>
      </c>
      <c r="H7">
        <f>SUMIFS('EPA Export Aggregation'!K:K,'EPA Export Aggregation'!$A:$A,$B7,'EPA Export Aggregation'!$D:$D,$A$1)*IF($A7="CH4",About!$D$58,IF($A7="N2O",About!$D$59,1))</f>
        <v>4.8920123909282003</v>
      </c>
      <c r="I7">
        <f>SUMIFS('EPA Export Aggregation'!L:L,'EPA Export Aggregation'!$A:$A,$B7,'EPA Export Aggregation'!$D:$D,$A$1)*IF($A7="CH4",About!$D$58,IF($A7="N2O",About!$D$59,1))</f>
        <v>5.1262879748458001</v>
      </c>
      <c r="J7">
        <f>SUMIFS('EPA Export Aggregation'!M:M,'EPA Export Aggregation'!$A:$A,$B7,'EPA Export Aggregation'!$D:$D,$A$1)*IF($A7="CH4",About!$D$58,IF($A7="N2O",About!$D$59,1))</f>
        <v>4.9627120332789003</v>
      </c>
      <c r="K7">
        <f>SUMIFS('EPA Export Aggregation'!N:N,'EPA Export Aggregation'!$A:$A,$B7,'EPA Export Aggregation'!$D:$D,$A$1)*IF($A7="CH4",About!$D$58,IF($A7="N2O",About!$D$59,1))</f>
        <v>4.1409598098261</v>
      </c>
      <c r="L7">
        <f>SUMIFS('EPA Export Aggregation'!O:O,'EPA Export Aggregation'!$A:$A,$B7,'EPA Export Aggregation'!$D:$D,$A$1)*IF($A7="CH4",About!$D$58,IF($A7="N2O",About!$D$59,1))</f>
        <v>4.6066104372080003</v>
      </c>
      <c r="M7">
        <f>SUMIFS('EPA Export Aggregation'!P:P,'EPA Export Aggregation'!$A:$A,$B7,'EPA Export Aggregation'!$D:$D,$A$1)*IF($A7="CH4",About!$D$58,IF($A7="N2O",About!$D$59,1))</f>
        <v>4.6560357771112004</v>
      </c>
      <c r="N7">
        <f>SUMIFS('EPA Export Aggregation'!Q:Q,'EPA Export Aggregation'!$A:$A,$B7,'EPA Export Aggregation'!$D:$D,$A$1)*IF($A7="CH4",About!$D$58,IF($A7="N2O",About!$D$59,1))</f>
        <v>3.9515306588492001</v>
      </c>
      <c r="O7">
        <f>SUMIFS('EPA Export Aggregation'!R:R,'EPA Export Aggregation'!$A:$A,$B7,'EPA Export Aggregation'!$D:$D,$A$1)*IF($A7="CH4",About!$D$58,IF($A7="N2O",About!$D$59,1))</f>
        <v>4.0472899722277997</v>
      </c>
      <c r="P7">
        <f>SUMIFS('EPA Export Aggregation'!S:S,'EPA Export Aggregation'!$A:$A,$B7,'EPA Export Aggregation'!$D:$D,$A$1)*IF($A7="CH4",About!$D$58,IF($A7="N2O",About!$D$59,1))</f>
        <v>4.3094112625043</v>
      </c>
      <c r="Q7">
        <f>SUMIFS('EPA Export Aggregation'!T:T,'EPA Export Aggregation'!$A:$A,$B7,'EPA Export Aggregation'!$D:$D,$A$1)*IF($A7="CH4",About!$D$58,IF($A7="N2O",About!$D$59,1))</f>
        <v>3.9765446305737999</v>
      </c>
      <c r="R7">
        <f>SUMIFS('EPA Export Aggregation'!U:U,'EPA Export Aggregation'!$A:$A,$B7,'EPA Export Aggregation'!$D:$D,$A$1)*IF($A7="CH4",About!$D$58,IF($A7="N2O",About!$D$59,1))</f>
        <v>3.8891412639354002</v>
      </c>
      <c r="S7">
        <f>SUMIFS('EPA Export Aggregation'!V:V,'EPA Export Aggregation'!$A:$A,$B7,'EPA Export Aggregation'!$D:$D,$A$1)*IF($A7="CH4",About!$D$58,IF($A7="N2O",About!$D$59,1))</f>
        <v>3.2642886446711001</v>
      </c>
      <c r="T7">
        <f>SUMIFS('EPA Export Aggregation'!W:W,'EPA Export Aggregation'!$A:$A,$B7,'EPA Export Aggregation'!$D:$D,$A$1)*IF($A7="CH4",About!$D$58,IF($A7="N2O",About!$D$59,1))</f>
        <v>3.4891830415923999</v>
      </c>
      <c r="U7">
        <f>SUMIFS('EPA Export Aggregation'!X:X,'EPA Export Aggregation'!$A:$A,$B7,'EPA Export Aggregation'!$D:$D,$A$1)*IF($A7="CH4",About!$D$58,IF($A7="N2O",About!$D$59,1))</f>
        <v>3.7205703929417999</v>
      </c>
      <c r="V7">
        <f>SUMIFS('EPA Export Aggregation'!Y:Y,'EPA Export Aggregation'!$A:$A,$B7,'EPA Export Aggregation'!$D:$D,$A$1)*IF($A7="CH4",About!$D$58,IF($A7="N2O",About!$D$59,1))</f>
        <v>3.6411076985517998</v>
      </c>
      <c r="W7">
        <f>SUMIFS('EPA Export Aggregation'!Z:Z,'EPA Export Aggregation'!$A:$A,$B7,'EPA Export Aggregation'!$D:$D,$A$1)*IF($A7="CH4",About!$D$58,IF($A7="N2O",About!$D$59,1))</f>
        <v>3.7135908863950999</v>
      </c>
      <c r="X7">
        <f>SUMIFS('EPA Export Aggregation'!AA:AA,'EPA Export Aggregation'!$A:$A,$B7,'EPA Export Aggregation'!$D:$D,$A$1)*IF($A7="CH4",About!$D$58,IF($A7="N2O",About!$D$59,1))</f>
        <v>3.4927363033240999</v>
      </c>
      <c r="Y7">
        <f>SUMIFS('EPA Export Aggregation'!AB:AB,'EPA Export Aggregation'!$A:$A,$B7,'EPA Export Aggregation'!$D:$D,$A$1)*IF($A7="CH4",About!$D$58,IF($A7="N2O",About!$D$59,1))</f>
        <v>2.7904957190412998</v>
      </c>
      <c r="Z7">
        <f>SUMIFS('EPA Export Aggregation'!AC:AC,'EPA Export Aggregation'!$A:$A,$B7,'EPA Export Aggregation'!$D:$D,$A$1)*IF($A7="CH4",About!$D$58,IF($A7="N2O",About!$D$59,1))</f>
        <v>3.4328418249880999</v>
      </c>
      <c r="AA7">
        <f>SUMIFS('EPA Export Aggregation'!AD:AD,'EPA Export Aggregation'!$A:$A,$B7,'EPA Export Aggregation'!$D:$D,$A$1)*IF($A7="CH4",About!$D$58,IF($A7="N2O",About!$D$59,1))</f>
        <v>3.7171318139461</v>
      </c>
      <c r="AB7">
        <f>SUMIFS('EPA Export Aggregation'!AE:AE,'EPA Export Aggregation'!$A:$A,$B7,'EPA Export Aggregation'!$D:$D,$A$1)*IF($A7="CH4",About!$D$58,IF($A7="N2O",About!$D$59,1))</f>
        <v>3.2234542142885001</v>
      </c>
      <c r="AC7">
        <f>SUMIFS('EPA Export Aggregation'!AF:AF,'EPA Export Aggregation'!$A:$A,$B7,'EPA Export Aggregation'!$D:$D,$A$1)*IF($A7="CH4",About!$D$58,IF($A7="N2O",About!$D$59,1))</f>
        <v>2.8847317172570999</v>
      </c>
      <c r="AD7">
        <f>SUMIFS('EPA Export Aggregation'!AG:AG,'EPA Export Aggregation'!$A:$A,$B7,'EPA Export Aggregation'!$D:$D,$A$1)*IF($A7="CH4",About!$D$58,IF($A7="N2O",About!$D$59,1))</f>
        <v>2.7032832952533998</v>
      </c>
      <c r="AE7">
        <f>SUMIFS('EPA Export Aggregation'!AH:AH,'EPA Export Aggregation'!$A:$A,$B7,'EPA Export Aggregation'!$D:$D,$A$1)*IF($A7="CH4",About!$D$58,IF($A7="N2O",About!$D$59,1))</f>
        <v>3.2621726678608001</v>
      </c>
      <c r="AF7">
        <f>SUMIFS('EPA Export Aggregation'!AI:AI,'EPA Export Aggregation'!$A:$A,$B7,'EPA Export Aggregation'!$D:$D,$A$1)*IF($A7="CH4",About!$D$58,IF($A7="N2O",About!$D$59,1))</f>
        <v>3.2579504345912</v>
      </c>
      <c r="AG7">
        <f>SUMIFS('EPA Export Aggregation'!AJ:AJ,'EPA Export Aggregation'!$A:$A,$B7,'EPA Export Aggregation'!$D:$D,$A$1)*IF($A7="CH4",About!$D$58,IF($A7="N2O",About!$D$59,1))</f>
        <v>2.9539503205947999</v>
      </c>
      <c r="AH7">
        <f>SUMIFS('EPA Export Aggregation'!AK:AK,'EPA Export Aggregation'!$A:$A,$B7,'EPA Export Aggregation'!$D:$D,$A$1)*IF($A7="CH4",About!$D$58,IF($A7="N2O",About!$D$59,1))</f>
        <v>3.0704732288515002</v>
      </c>
    </row>
    <row r="8" spans="1:34" x14ac:dyDescent="0.25">
      <c r="A8" s="413" t="s">
        <v>2215</v>
      </c>
      <c r="B8" s="414" t="s">
        <v>4206</v>
      </c>
      <c r="C8">
        <f>SUMIFS('EPA Export Aggregation'!F:F,'EPA Export Aggregation'!$A:$A,$B8,'EPA Export Aggregation'!$D:$D,$A$1)*IF($A8="CH4",About!$D$58,IF($A8="N2O",About!$D$59,1))</f>
        <v>2.7073225271717001</v>
      </c>
      <c r="D8">
        <f>SUMIFS('EPA Export Aggregation'!G:G,'EPA Export Aggregation'!$A:$A,$B8,'EPA Export Aggregation'!$D:$D,$A$1)*IF($A8="CH4",About!$D$58,IF($A8="N2O",About!$D$59,1))</f>
        <v>2.9065355447821002</v>
      </c>
      <c r="E8">
        <f>SUMIFS('EPA Export Aggregation'!H:H,'EPA Export Aggregation'!$A:$A,$B8,'EPA Export Aggregation'!$D:$D,$A$1)*IF($A8="CH4",About!$D$58,IF($A8="N2O",About!$D$59,1))</f>
        <v>3.0055541572319</v>
      </c>
      <c r="F8">
        <f>SUMIFS('EPA Export Aggregation'!I:I,'EPA Export Aggregation'!$A:$A,$B8,'EPA Export Aggregation'!$D:$D,$A$1)*IF($A8="CH4",About!$D$58,IF($A8="N2O",About!$D$59,1))</f>
        <v>3.034088036175</v>
      </c>
      <c r="G8">
        <f>SUMIFS('EPA Export Aggregation'!J:J,'EPA Export Aggregation'!$A:$A,$B8,'EPA Export Aggregation'!$D:$D,$A$1)*IF($A8="CH4",About!$D$58,IF($A8="N2O",About!$D$59,1))</f>
        <v>3.1412886510388001</v>
      </c>
      <c r="H8">
        <f>SUMIFS('EPA Export Aggregation'!K:K,'EPA Export Aggregation'!$A:$A,$B8,'EPA Export Aggregation'!$D:$D,$A$1)*IF($A8="CH4",About!$D$58,IF($A8="N2O",About!$D$59,1))</f>
        <v>3.1053733097195</v>
      </c>
      <c r="I8">
        <f>SUMIFS('EPA Export Aggregation'!L:L,'EPA Export Aggregation'!$A:$A,$B8,'EPA Export Aggregation'!$D:$D,$A$1)*IF($A8="CH4",About!$D$58,IF($A8="N2O",About!$D$59,1))</f>
        <v>3.1763490514550998</v>
      </c>
      <c r="J8">
        <f>SUMIFS('EPA Export Aggregation'!M:M,'EPA Export Aggregation'!$A:$A,$B8,'EPA Export Aggregation'!$D:$D,$A$1)*IF($A8="CH4",About!$D$58,IF($A8="N2O",About!$D$59,1))</f>
        <v>3.3987511153118999</v>
      </c>
      <c r="K8">
        <f>SUMIFS('EPA Export Aggregation'!N:N,'EPA Export Aggregation'!$A:$A,$B8,'EPA Export Aggregation'!$D:$D,$A$1)*IF($A8="CH4",About!$D$58,IF($A8="N2O",About!$D$59,1))</f>
        <v>2.8357024317608999</v>
      </c>
      <c r="L8">
        <f>SUMIFS('EPA Export Aggregation'!O:O,'EPA Export Aggregation'!$A:$A,$B8,'EPA Export Aggregation'!$D:$D,$A$1)*IF($A8="CH4",About!$D$58,IF($A8="N2O",About!$D$59,1))</f>
        <v>3.4049344507854</v>
      </c>
      <c r="M8">
        <f>SUMIFS('EPA Export Aggregation'!P:P,'EPA Export Aggregation'!$A:$A,$B8,'EPA Export Aggregation'!$D:$D,$A$1)*IF($A8="CH4",About!$D$58,IF($A8="N2O",About!$D$59,1))</f>
        <v>3.1698133205265</v>
      </c>
      <c r="N8">
        <f>SUMIFS('EPA Export Aggregation'!Q:Q,'EPA Export Aggregation'!$A:$A,$B8,'EPA Export Aggregation'!$D:$D,$A$1)*IF($A8="CH4",About!$D$58,IF($A8="N2O",About!$D$59,1))</f>
        <v>3.0180995189451001</v>
      </c>
      <c r="O8">
        <f>SUMIFS('EPA Export Aggregation'!R:R,'EPA Export Aggregation'!$A:$A,$B8,'EPA Export Aggregation'!$D:$D,$A$1)*IF($A8="CH4",About!$D$58,IF($A8="N2O",About!$D$59,1))</f>
        <v>3.0385732938460999</v>
      </c>
      <c r="P8">
        <f>SUMIFS('EPA Export Aggregation'!S:S,'EPA Export Aggregation'!$A:$A,$B8,'EPA Export Aggregation'!$D:$D,$A$1)*IF($A8="CH4",About!$D$58,IF($A8="N2O",About!$D$59,1))</f>
        <v>2.9528661711470998</v>
      </c>
      <c r="Q8">
        <f>SUMIFS('EPA Export Aggregation'!T:T,'EPA Export Aggregation'!$A:$A,$B8,'EPA Export Aggregation'!$D:$D,$A$1)*IF($A8="CH4",About!$D$58,IF($A8="N2O",About!$D$59,1))</f>
        <v>3.0656742344538999</v>
      </c>
      <c r="R8">
        <f>SUMIFS('EPA Export Aggregation'!U:U,'EPA Export Aggregation'!$A:$A,$B8,'EPA Export Aggregation'!$D:$D,$A$1)*IF($A8="CH4",About!$D$58,IF($A8="N2O",About!$D$59,1))</f>
        <v>3.0530205647774999</v>
      </c>
      <c r="S8">
        <f>SUMIFS('EPA Export Aggregation'!V:V,'EPA Export Aggregation'!$A:$A,$B8,'EPA Export Aggregation'!$D:$D,$A$1)*IF($A8="CH4",About!$D$58,IF($A8="N2O",About!$D$59,1))</f>
        <v>2.4893022243514999</v>
      </c>
      <c r="T8">
        <f>SUMIFS('EPA Export Aggregation'!W:W,'EPA Export Aggregation'!$A:$A,$B8,'EPA Export Aggregation'!$D:$D,$A$1)*IF($A8="CH4",About!$D$58,IF($A8="N2O",About!$D$59,1))</f>
        <v>2.5211598223552998</v>
      </c>
      <c r="U8">
        <f>SUMIFS('EPA Export Aggregation'!X:X,'EPA Export Aggregation'!$A:$A,$B8,'EPA Export Aggregation'!$D:$D,$A$1)*IF($A8="CH4",About!$D$58,IF($A8="N2O",About!$D$59,1))</f>
        <v>2.5509578524603</v>
      </c>
      <c r="V8">
        <f>SUMIFS('EPA Export Aggregation'!Y:Y,'EPA Export Aggregation'!$A:$A,$B8,'EPA Export Aggregation'!$D:$D,$A$1)*IF($A8="CH4",About!$D$58,IF($A8="N2O",About!$D$59,1))</f>
        <v>2.3723142605734999</v>
      </c>
      <c r="W8">
        <f>SUMIFS('EPA Export Aggregation'!Z:Z,'EPA Export Aggregation'!$A:$A,$B8,'EPA Export Aggregation'!$D:$D,$A$1)*IF($A8="CH4",About!$D$58,IF($A8="N2O",About!$D$59,1))</f>
        <v>2.3824766912972999</v>
      </c>
      <c r="X8">
        <f>SUMIFS('EPA Export Aggregation'!AA:AA,'EPA Export Aggregation'!$A:$A,$B8,'EPA Export Aggregation'!$D:$D,$A$1)*IF($A8="CH4",About!$D$58,IF($A8="N2O",About!$D$59,1))</f>
        <v>2.3254475999645998</v>
      </c>
      <c r="Y8">
        <f>SUMIFS('EPA Export Aggregation'!AB:AB,'EPA Export Aggregation'!$A:$A,$B8,'EPA Export Aggregation'!$D:$D,$A$1)*IF($A8="CH4",About!$D$58,IF($A8="N2O",About!$D$59,1))</f>
        <v>2.0471380633042</v>
      </c>
      <c r="Z8">
        <f>SUMIFS('EPA Export Aggregation'!AC:AC,'EPA Export Aggregation'!$A:$A,$B8,'EPA Export Aggregation'!$D:$D,$A$1)*IF($A8="CH4",About!$D$58,IF($A8="N2O",About!$D$59,1))</f>
        <v>2.3995539153515</v>
      </c>
      <c r="AA8">
        <f>SUMIFS('EPA Export Aggregation'!AD:AD,'EPA Export Aggregation'!$A:$A,$B8,'EPA Export Aggregation'!$D:$D,$A$1)*IF($A8="CH4",About!$D$58,IF($A8="N2O",About!$D$59,1))</f>
        <v>2.5373643051875998</v>
      </c>
      <c r="AB8">
        <f>SUMIFS('EPA Export Aggregation'!AE:AE,'EPA Export Aggregation'!$A:$A,$B8,'EPA Export Aggregation'!$D:$D,$A$1)*IF($A8="CH4",About!$D$58,IF($A8="N2O",About!$D$59,1))</f>
        <v>2.619225817547</v>
      </c>
      <c r="AC8">
        <f>SUMIFS('EPA Export Aggregation'!AF:AF,'EPA Export Aggregation'!$A:$A,$B8,'EPA Export Aggregation'!$D:$D,$A$1)*IF($A8="CH4",About!$D$58,IF($A8="N2O",About!$D$59,1))</f>
        <v>2.6640648930977999</v>
      </c>
      <c r="AD8">
        <f>SUMIFS('EPA Export Aggregation'!AG:AG,'EPA Export Aggregation'!$A:$A,$B8,'EPA Export Aggregation'!$D:$D,$A$1)*IF($A8="CH4",About!$D$58,IF($A8="N2O",About!$D$59,1))</f>
        <v>2.4590357108068002</v>
      </c>
      <c r="AE8">
        <f>SUMIFS('EPA Export Aggregation'!AH:AH,'EPA Export Aggregation'!$A:$A,$B8,'EPA Export Aggregation'!$D:$D,$A$1)*IF($A8="CH4",About!$D$58,IF($A8="N2O",About!$D$59,1))</f>
        <v>2.7602049697907001</v>
      </c>
      <c r="AF8">
        <f>SUMIFS('EPA Export Aggregation'!AI:AI,'EPA Export Aggregation'!$A:$A,$B8,'EPA Export Aggregation'!$D:$D,$A$1)*IF($A8="CH4",About!$D$58,IF($A8="N2O",About!$D$59,1))</f>
        <v>2.8318516781779</v>
      </c>
      <c r="AG8">
        <f>SUMIFS('EPA Export Aggregation'!AJ:AJ,'EPA Export Aggregation'!$A:$A,$B8,'EPA Export Aggregation'!$D:$D,$A$1)*IF($A8="CH4",About!$D$58,IF($A8="N2O",About!$D$59,1))</f>
        <v>2.5232160789287001</v>
      </c>
      <c r="AH8">
        <f>SUMIFS('EPA Export Aggregation'!AK:AK,'EPA Export Aggregation'!$A:$A,$B8,'EPA Export Aggregation'!$D:$D,$A$1)*IF($A8="CH4",About!$D$58,IF($A8="N2O",About!$D$59,1))</f>
        <v>2.5421912847899999</v>
      </c>
    </row>
    <row r="9" spans="1:34" x14ac:dyDescent="0.25">
      <c r="A9" s="413" t="s">
        <v>2215</v>
      </c>
      <c r="B9" s="414" t="s">
        <v>4216</v>
      </c>
      <c r="C9">
        <f>SUMIFS('EPA Export Aggregation'!F:F,'EPA Export Aggregation'!$A:$A,$B9,'EPA Export Aggregation'!$D:$D,$A$1)*IF($A9="CH4",About!$D$58,IF($A9="N2O",About!$D$59,1))</f>
        <v>1.0703558224937999</v>
      </c>
      <c r="D9">
        <f>SUMIFS('EPA Export Aggregation'!G:G,'EPA Export Aggregation'!$A:$A,$B9,'EPA Export Aggregation'!$D:$D,$A$1)*IF($A9="CH4",About!$D$58,IF($A9="N2O",About!$D$59,1))</f>
        <v>1.0037772855434</v>
      </c>
      <c r="E9">
        <f>SUMIFS('EPA Export Aggregation'!H:H,'EPA Export Aggregation'!$A:$A,$B9,'EPA Export Aggregation'!$D:$D,$A$1)*IF($A9="CH4",About!$D$58,IF($A9="N2O",About!$D$59,1))</f>
        <v>1.1982074984589</v>
      </c>
      <c r="F9">
        <f>SUMIFS('EPA Export Aggregation'!I:I,'EPA Export Aggregation'!$A:$A,$B9,'EPA Export Aggregation'!$D:$D,$A$1)*IF($A9="CH4",About!$D$58,IF($A9="N2O",About!$D$59,1))</f>
        <v>0.94228626848800001</v>
      </c>
      <c r="G9">
        <f>SUMIFS('EPA Export Aggregation'!J:J,'EPA Export Aggregation'!$A:$A,$B9,'EPA Export Aggregation'!$D:$D,$A$1)*IF($A9="CH4",About!$D$58,IF($A9="N2O",About!$D$59,1))</f>
        <v>1.0201170351707001</v>
      </c>
      <c r="H9">
        <f>SUMIFS('EPA Export Aggregation'!K:K,'EPA Export Aggregation'!$A:$A,$B9,'EPA Export Aggregation'!$D:$D,$A$1)*IF($A9="CH4",About!$D$58,IF($A9="N2O",About!$D$59,1))</f>
        <v>1.0673552115705001</v>
      </c>
      <c r="I9">
        <f>SUMIFS('EPA Export Aggregation'!L:L,'EPA Export Aggregation'!$A:$A,$B9,'EPA Export Aggregation'!$D:$D,$A$1)*IF($A9="CH4",About!$D$58,IF($A9="N2O",About!$D$59,1))</f>
        <v>0.99788718046619995</v>
      </c>
      <c r="J9">
        <f>SUMIFS('EPA Export Aggregation'!M:M,'EPA Export Aggregation'!$A:$A,$B9,'EPA Export Aggregation'!$D:$D,$A$1)*IF($A9="CH4",About!$D$58,IF($A9="N2O",About!$D$59,1))</f>
        <v>1.0290188840296</v>
      </c>
      <c r="K9">
        <f>SUMIFS('EPA Export Aggregation'!N:N,'EPA Export Aggregation'!$A:$A,$B9,'EPA Export Aggregation'!$D:$D,$A$1)*IF($A9="CH4",About!$D$58,IF($A9="N2O",About!$D$59,1))</f>
        <v>1.2599859593530001</v>
      </c>
      <c r="L9">
        <f>SUMIFS('EPA Export Aggregation'!O:O,'EPA Export Aggregation'!$A:$A,$B9,'EPA Export Aggregation'!$D:$D,$A$1)*IF($A9="CH4",About!$D$58,IF($A9="N2O",About!$D$59,1))</f>
        <v>1.7764696444667001</v>
      </c>
      <c r="M9">
        <f>SUMIFS('EPA Export Aggregation'!P:P,'EPA Export Aggregation'!$A:$A,$B9,'EPA Export Aggregation'!$D:$D,$A$1)*IF($A9="CH4",About!$D$58,IF($A9="N2O",About!$D$59,1))</f>
        <v>1.2825444680989</v>
      </c>
      <c r="N9">
        <f>SUMIFS('EPA Export Aggregation'!Q:Q,'EPA Export Aggregation'!$A:$A,$B9,'EPA Export Aggregation'!$D:$D,$A$1)*IF($A9="CH4",About!$D$58,IF($A9="N2O",About!$D$59,1))</f>
        <v>1.6719221833655999</v>
      </c>
      <c r="O9">
        <f>SUMIFS('EPA Export Aggregation'!R:R,'EPA Export Aggregation'!$A:$A,$B9,'EPA Export Aggregation'!$D:$D,$A$1)*IF($A9="CH4",About!$D$58,IF($A9="N2O",About!$D$59,1))</f>
        <v>1.5969754256299</v>
      </c>
      <c r="P9">
        <f>SUMIFS('EPA Export Aggregation'!S:S,'EPA Export Aggregation'!$A:$A,$B9,'EPA Export Aggregation'!$D:$D,$A$1)*IF($A9="CH4",About!$D$58,IF($A9="N2O",About!$D$59,1))</f>
        <v>1.2877322410801</v>
      </c>
      <c r="Q9">
        <f>SUMIFS('EPA Export Aggregation'!T:T,'EPA Export Aggregation'!$A:$A,$B9,'EPA Export Aggregation'!$D:$D,$A$1)*IF($A9="CH4",About!$D$58,IF($A9="N2O",About!$D$59,1))</f>
        <v>2.1722916460478001</v>
      </c>
      <c r="R9">
        <f>SUMIFS('EPA Export Aggregation'!U:U,'EPA Export Aggregation'!$A:$A,$B9,'EPA Export Aggregation'!$D:$D,$A$1)*IF($A9="CH4",About!$D$58,IF($A9="N2O",About!$D$59,1))</f>
        <v>1.8654457455947999</v>
      </c>
      <c r="S9">
        <f>SUMIFS('EPA Export Aggregation'!V:V,'EPA Export Aggregation'!$A:$A,$B9,'EPA Export Aggregation'!$D:$D,$A$1)*IF($A9="CH4",About!$D$58,IF($A9="N2O",About!$D$59,1))</f>
        <v>1.976547899244</v>
      </c>
      <c r="T9">
        <f>SUMIFS('EPA Export Aggregation'!W:W,'EPA Export Aggregation'!$A:$A,$B9,'EPA Export Aggregation'!$D:$D,$A$1)*IF($A9="CH4",About!$D$58,IF($A9="N2O",About!$D$59,1))</f>
        <v>1.5501447520385001</v>
      </c>
      <c r="U9">
        <f>SUMIFS('EPA Export Aggregation'!X:X,'EPA Export Aggregation'!$A:$A,$B9,'EPA Export Aggregation'!$D:$D,$A$1)*IF($A9="CH4",About!$D$58,IF($A9="N2O",About!$D$59,1))</f>
        <v>1.7544938426465</v>
      </c>
      <c r="V9">
        <f>SUMIFS('EPA Export Aggregation'!Y:Y,'EPA Export Aggregation'!$A:$A,$B9,'EPA Export Aggregation'!$D:$D,$A$1)*IF($A9="CH4",About!$D$58,IF($A9="N2O",About!$D$59,1))</f>
        <v>1.4325918771710999</v>
      </c>
      <c r="W9">
        <f>SUMIFS('EPA Export Aggregation'!Z:Z,'EPA Export Aggregation'!$A:$A,$B9,'EPA Export Aggregation'!$D:$D,$A$1)*IF($A9="CH4",About!$D$58,IF($A9="N2O",About!$D$59,1))</f>
        <v>1.4857701288236</v>
      </c>
      <c r="X9">
        <f>SUMIFS('EPA Export Aggregation'!AA:AA,'EPA Export Aggregation'!$A:$A,$B9,'EPA Export Aggregation'!$D:$D,$A$1)*IF($A9="CH4",About!$D$58,IF($A9="N2O",About!$D$59,1))</f>
        <v>1.3573905927345999</v>
      </c>
      <c r="Y9">
        <f>SUMIFS('EPA Export Aggregation'!AB:AB,'EPA Export Aggregation'!$A:$A,$B9,'EPA Export Aggregation'!$D:$D,$A$1)*IF($A9="CH4",About!$D$58,IF($A9="N2O",About!$D$59,1))</f>
        <v>1.1264144768255999</v>
      </c>
      <c r="Z9">
        <f>SUMIFS('EPA Export Aggregation'!AC:AC,'EPA Export Aggregation'!$A:$A,$B9,'EPA Export Aggregation'!$D:$D,$A$1)*IF($A9="CH4",About!$D$58,IF($A9="N2O",About!$D$59,1))</f>
        <v>0.97710928072059999</v>
      </c>
      <c r="AA9">
        <f>SUMIFS('EPA Export Aggregation'!AD:AD,'EPA Export Aggregation'!$A:$A,$B9,'EPA Export Aggregation'!$D:$D,$A$1)*IF($A9="CH4",About!$D$58,IF($A9="N2O",About!$D$59,1))</f>
        <v>0.95301281042039998</v>
      </c>
      <c r="AB9">
        <f>SUMIFS('EPA Export Aggregation'!AE:AE,'EPA Export Aggregation'!$A:$A,$B9,'EPA Export Aggregation'!$D:$D,$A$1)*IF($A9="CH4",About!$D$58,IF($A9="N2O",About!$D$59,1))</f>
        <v>1.0050213459549</v>
      </c>
      <c r="AC9">
        <f>SUMIFS('EPA Export Aggregation'!AF:AF,'EPA Export Aggregation'!$A:$A,$B9,'EPA Export Aggregation'!$D:$D,$A$1)*IF($A9="CH4",About!$D$58,IF($A9="N2O",About!$D$59,1))</f>
        <v>0.88880843947800003</v>
      </c>
      <c r="AD9">
        <f>SUMIFS('EPA Export Aggregation'!AG:AG,'EPA Export Aggregation'!$A:$A,$B9,'EPA Export Aggregation'!$D:$D,$A$1)*IF($A9="CH4",About!$D$58,IF($A9="N2O",About!$D$59,1))</f>
        <v>0.98451276821370004</v>
      </c>
      <c r="AE9">
        <f>SUMIFS('EPA Export Aggregation'!AH:AH,'EPA Export Aggregation'!$A:$A,$B9,'EPA Export Aggregation'!$D:$D,$A$1)*IF($A9="CH4",About!$D$58,IF($A9="N2O",About!$D$59,1))</f>
        <v>1.0913855009708</v>
      </c>
      <c r="AF9">
        <f>SUMIFS('EPA Export Aggregation'!AI:AI,'EPA Export Aggregation'!$A:$A,$B9,'EPA Export Aggregation'!$D:$D,$A$1)*IF($A9="CH4",About!$D$58,IF($A9="N2O",About!$D$59,1))</f>
        <v>1.0788870086463</v>
      </c>
      <c r="AG9">
        <f>SUMIFS('EPA Export Aggregation'!AJ:AJ,'EPA Export Aggregation'!$A:$A,$B9,'EPA Export Aggregation'!$D:$D,$A$1)*IF($A9="CH4",About!$D$58,IF($A9="N2O",About!$D$59,1))</f>
        <v>1.0211347381047999</v>
      </c>
      <c r="AH9">
        <f>SUMIFS('EPA Export Aggregation'!AK:AK,'EPA Export Aggregation'!$A:$A,$B9,'EPA Export Aggregation'!$D:$D,$A$1)*IF($A9="CH4",About!$D$58,IF($A9="N2O",About!$D$59,1))</f>
        <v>1.1112362504671001</v>
      </c>
    </row>
    <row r="10" spans="1:34" x14ac:dyDescent="0.25">
      <c r="A10" s="413" t="s">
        <v>2215</v>
      </c>
      <c r="B10" s="414" t="s">
        <v>4225</v>
      </c>
      <c r="C10">
        <f>SUMIFS('EPA Export Aggregation'!F:F,'EPA Export Aggregation'!$A:$A,$B10,'EPA Export Aggregation'!$D:$D,$A$1)*IF($A10="CH4",About!$D$58,IF($A10="N2O",About!$D$59,1))</f>
        <v>0.17335346745149999</v>
      </c>
      <c r="D10">
        <f>SUMIFS('EPA Export Aggregation'!G:G,'EPA Export Aggregation'!$A:$A,$B10,'EPA Export Aggregation'!$D:$D,$A$1)*IF($A10="CH4",About!$D$58,IF($A10="N2O",About!$D$59,1))</f>
        <v>0.1743174974143</v>
      </c>
      <c r="E10">
        <f>SUMIFS('EPA Export Aggregation'!H:H,'EPA Export Aggregation'!$A:$A,$B10,'EPA Export Aggregation'!$D:$D,$A$1)*IF($A10="CH4",About!$D$58,IF($A10="N2O",About!$D$59,1))</f>
        <v>0.173895525409</v>
      </c>
      <c r="F10">
        <f>SUMIFS('EPA Export Aggregation'!I:I,'EPA Export Aggregation'!$A:$A,$B10,'EPA Export Aggregation'!$D:$D,$A$1)*IF($A10="CH4",About!$D$58,IF($A10="N2O",About!$D$59,1))</f>
        <v>0.18229796229199999</v>
      </c>
      <c r="G10">
        <f>SUMIFS('EPA Export Aggregation'!J:J,'EPA Export Aggregation'!$A:$A,$B10,'EPA Export Aggregation'!$D:$D,$A$1)*IF($A10="CH4",About!$D$58,IF($A10="N2O",About!$D$59,1))</f>
        <v>0.16062375986130001</v>
      </c>
      <c r="H10">
        <f>SUMIFS('EPA Export Aggregation'!K:K,'EPA Export Aggregation'!$A:$A,$B10,'EPA Export Aggregation'!$D:$D,$A$1)*IF($A10="CH4",About!$D$58,IF($A10="N2O",About!$D$59,1))</f>
        <v>0.15032113235389999</v>
      </c>
      <c r="I10">
        <f>SUMIFS('EPA Export Aggregation'!L:L,'EPA Export Aggregation'!$A:$A,$B10,'EPA Export Aggregation'!$D:$D,$A$1)*IF($A10="CH4",About!$D$58,IF($A10="N2O",About!$D$59,1))</f>
        <v>0.15153232098200001</v>
      </c>
      <c r="J10">
        <f>SUMIFS('EPA Export Aggregation'!M:M,'EPA Export Aggregation'!$A:$A,$B10,'EPA Export Aggregation'!$D:$D,$A$1)*IF($A10="CH4",About!$D$58,IF($A10="N2O",About!$D$59,1))</f>
        <v>0.27378954561520003</v>
      </c>
      <c r="K10">
        <f>SUMIFS('EPA Export Aggregation'!N:N,'EPA Export Aggregation'!$A:$A,$B10,'EPA Export Aggregation'!$D:$D,$A$1)*IF($A10="CH4",About!$D$58,IF($A10="N2O",About!$D$59,1))</f>
        <v>0.18853423273039999</v>
      </c>
      <c r="L10">
        <f>SUMIFS('EPA Export Aggregation'!O:O,'EPA Export Aggregation'!$A:$A,$B10,'EPA Export Aggregation'!$D:$D,$A$1)*IF($A10="CH4",About!$D$58,IF($A10="N2O",About!$D$59,1))</f>
        <v>0.16774022240780001</v>
      </c>
      <c r="M10">
        <f>SUMIFS('EPA Export Aggregation'!P:P,'EPA Export Aggregation'!$A:$A,$B10,'EPA Export Aggregation'!$D:$D,$A$1)*IF($A10="CH4",About!$D$58,IF($A10="N2O",About!$D$59,1))</f>
        <v>0.18738477736510001</v>
      </c>
      <c r="N10">
        <f>SUMIFS('EPA Export Aggregation'!Q:Q,'EPA Export Aggregation'!$A:$A,$B10,'EPA Export Aggregation'!$D:$D,$A$1)*IF($A10="CH4",About!$D$58,IF($A10="N2O",About!$D$59,1))</f>
        <v>0.17910913750720001</v>
      </c>
      <c r="O10">
        <f>SUMIFS('EPA Export Aggregation'!R:R,'EPA Export Aggregation'!$A:$A,$B10,'EPA Export Aggregation'!$D:$D,$A$1)*IF($A10="CH4",About!$D$58,IF($A10="N2O",About!$D$59,1))</f>
        <v>0.18960105512289999</v>
      </c>
      <c r="P10">
        <f>SUMIFS('EPA Export Aggregation'!S:S,'EPA Export Aggregation'!$A:$A,$B10,'EPA Export Aggregation'!$D:$D,$A$1)*IF($A10="CH4",About!$D$58,IF($A10="N2O",About!$D$59,1))</f>
        <v>0.17885429241209999</v>
      </c>
      <c r="Q10">
        <f>SUMIFS('EPA Export Aggregation'!T:T,'EPA Export Aggregation'!$A:$A,$B10,'EPA Export Aggregation'!$D:$D,$A$1)*IF($A10="CH4",About!$D$58,IF($A10="N2O",About!$D$59,1))</f>
        <v>0.19606217169019999</v>
      </c>
      <c r="R10">
        <f>SUMIFS('EPA Export Aggregation'!U:U,'EPA Export Aggregation'!$A:$A,$B10,'EPA Export Aggregation'!$D:$D,$A$1)*IF($A10="CH4",About!$D$58,IF($A10="N2O",About!$D$59,1))</f>
        <v>0.17612702255580001</v>
      </c>
      <c r="S10">
        <f>SUMIFS('EPA Export Aggregation'!V:V,'EPA Export Aggregation'!$A:$A,$B10,'EPA Export Aggregation'!$D:$D,$A$1)*IF($A10="CH4",About!$D$58,IF($A10="N2O",About!$D$59,1))</f>
        <v>0.1608826337359</v>
      </c>
      <c r="T10">
        <f>SUMIFS('EPA Export Aggregation'!W:W,'EPA Export Aggregation'!$A:$A,$B10,'EPA Export Aggregation'!$D:$D,$A$1)*IF($A10="CH4",About!$D$58,IF($A10="N2O",About!$D$59,1))</f>
        <v>0.1690264418571</v>
      </c>
      <c r="U10">
        <f>SUMIFS('EPA Export Aggregation'!X:X,'EPA Export Aggregation'!$A:$A,$B10,'EPA Export Aggregation'!$D:$D,$A$1)*IF($A10="CH4",About!$D$58,IF($A10="N2O",About!$D$59,1))</f>
        <v>0.22026339855480001</v>
      </c>
      <c r="V10">
        <f>SUMIFS('EPA Export Aggregation'!Y:Y,'EPA Export Aggregation'!$A:$A,$B10,'EPA Export Aggregation'!$D:$D,$A$1)*IF($A10="CH4",About!$D$58,IF($A10="N2O",About!$D$59,1))</f>
        <v>0.23873345892289999</v>
      </c>
      <c r="W10">
        <f>SUMIFS('EPA Export Aggregation'!Z:Z,'EPA Export Aggregation'!$A:$A,$B10,'EPA Export Aggregation'!$D:$D,$A$1)*IF($A10="CH4",About!$D$58,IF($A10="N2O",About!$D$59,1))</f>
        <v>0.24968407949060001</v>
      </c>
      <c r="X10">
        <f>SUMIFS('EPA Export Aggregation'!AA:AA,'EPA Export Aggregation'!$A:$A,$B10,'EPA Export Aggregation'!$D:$D,$A$1)*IF($A10="CH4",About!$D$58,IF($A10="N2O",About!$D$59,1))</f>
        <v>0.23570365106409999</v>
      </c>
      <c r="Y10">
        <f>SUMIFS('EPA Export Aggregation'!AB:AB,'EPA Export Aggregation'!$A:$A,$B10,'EPA Export Aggregation'!$D:$D,$A$1)*IF($A10="CH4",About!$D$58,IF($A10="N2O",About!$D$59,1))</f>
        <v>0.15068023390890001</v>
      </c>
      <c r="Z10">
        <f>SUMIFS('EPA Export Aggregation'!AC:AC,'EPA Export Aggregation'!$A:$A,$B10,'EPA Export Aggregation'!$D:$D,$A$1)*IF($A10="CH4",About!$D$58,IF($A10="N2O",About!$D$59,1))</f>
        <v>0.1665487783098</v>
      </c>
      <c r="AA10">
        <f>SUMIFS('EPA Export Aggregation'!AD:AD,'EPA Export Aggregation'!$A:$A,$B10,'EPA Export Aggregation'!$D:$D,$A$1)*IF($A10="CH4",About!$D$58,IF($A10="N2O",About!$D$59,1))</f>
        <v>0.1269985080904</v>
      </c>
      <c r="AB10">
        <f>SUMIFS('EPA Export Aggregation'!AE:AE,'EPA Export Aggregation'!$A:$A,$B10,'EPA Export Aggregation'!$D:$D,$A$1)*IF($A10="CH4",About!$D$58,IF($A10="N2O",About!$D$59,1))</f>
        <v>0.1551303374728</v>
      </c>
      <c r="AC10">
        <f>SUMIFS('EPA Export Aggregation'!AF:AF,'EPA Export Aggregation'!$A:$A,$B10,'EPA Export Aggregation'!$D:$D,$A$1)*IF($A10="CH4",About!$D$58,IF($A10="N2O",About!$D$59,1))</f>
        <v>0.116380718114</v>
      </c>
      <c r="AD10">
        <f>SUMIFS('EPA Export Aggregation'!AG:AG,'EPA Export Aggregation'!$A:$A,$B10,'EPA Export Aggregation'!$D:$D,$A$1)*IF($A10="CH4",About!$D$58,IF($A10="N2O",About!$D$59,1))</f>
        <v>0.1141310573282</v>
      </c>
      <c r="AE10">
        <f>SUMIFS('EPA Export Aggregation'!AH:AH,'EPA Export Aggregation'!$A:$A,$B10,'EPA Export Aggregation'!$D:$D,$A$1)*IF($A10="CH4",About!$D$58,IF($A10="N2O",About!$D$59,1))</f>
        <v>0.1027062155996</v>
      </c>
      <c r="AF10">
        <f>SUMIFS('EPA Export Aggregation'!AI:AI,'EPA Export Aggregation'!$A:$A,$B10,'EPA Export Aggregation'!$D:$D,$A$1)*IF($A10="CH4",About!$D$58,IF($A10="N2O",About!$D$59,1))</f>
        <v>0.12509618366</v>
      </c>
      <c r="AG10">
        <f>SUMIFS('EPA Export Aggregation'!AJ:AJ,'EPA Export Aggregation'!$A:$A,$B10,'EPA Export Aggregation'!$D:$D,$A$1)*IF($A10="CH4",About!$D$58,IF($A10="N2O",About!$D$59,1))</f>
        <v>0.1246296241964</v>
      </c>
      <c r="AH10">
        <f>SUMIFS('EPA Export Aggregation'!AK:AK,'EPA Export Aggregation'!$A:$A,$B10,'EPA Export Aggregation'!$D:$D,$A$1)*IF($A10="CH4",About!$D$58,IF($A10="N2O",About!$D$59,1))</f>
        <v>0.1486775090244</v>
      </c>
    </row>
    <row r="11" spans="1:34" x14ac:dyDescent="0.25">
      <c r="A11" s="413" t="s">
        <v>2215</v>
      </c>
      <c r="B11" s="414" t="s">
        <v>4220</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0.47548461310939999</v>
      </c>
      <c r="X11">
        <f>SUMIFS('EPA Export Aggregation'!AA:AA,'EPA Export Aggregation'!$A:$A,$B11,'EPA Export Aggregation'!$D:$D,$A$1)*IF($A11="CH4",About!$D$58,IF($A11="N2O",About!$D$59,1))</f>
        <v>0.41682660440199998</v>
      </c>
      <c r="Y11">
        <f>SUMIFS('EPA Export Aggregation'!AB:AB,'EPA Export Aggregation'!$A:$A,$B11,'EPA Export Aggregation'!$D:$D,$A$1)*IF($A11="CH4",About!$D$58,IF($A11="N2O",About!$D$59,1))</f>
        <v>0.52582576389930002</v>
      </c>
      <c r="Z11">
        <f>SUMIFS('EPA Export Aggregation'!AC:AC,'EPA Export Aggregation'!$A:$A,$B11,'EPA Export Aggregation'!$D:$D,$A$1)*IF($A11="CH4",About!$D$58,IF($A11="N2O",About!$D$59,1))</f>
        <v>0.51643971790999998</v>
      </c>
      <c r="AA11">
        <f>SUMIFS('EPA Export Aggregation'!AD:AD,'EPA Export Aggregation'!$A:$A,$B11,'EPA Export Aggregation'!$D:$D,$A$1)*IF($A11="CH4",About!$D$58,IF($A11="N2O",About!$D$59,1))</f>
        <v>0.55487123917820003</v>
      </c>
      <c r="AB11">
        <f>SUMIFS('EPA Export Aggregation'!AE:AE,'EPA Export Aggregation'!$A:$A,$B11,'EPA Export Aggregation'!$D:$D,$A$1)*IF($A11="CH4",About!$D$58,IF($A11="N2O",About!$D$59,1))</f>
        <v>0.61673599361510001</v>
      </c>
      <c r="AC11">
        <f>SUMIFS('EPA Export Aggregation'!AF:AF,'EPA Export Aggregation'!$A:$A,$B11,'EPA Export Aggregation'!$D:$D,$A$1)*IF($A11="CH4",About!$D$58,IF($A11="N2O",About!$D$59,1))</f>
        <v>0.61108857359919999</v>
      </c>
      <c r="AD11">
        <f>SUMIFS('EPA Export Aggregation'!AG:AG,'EPA Export Aggregation'!$A:$A,$B11,'EPA Export Aggregation'!$D:$D,$A$1)*IF($A11="CH4",About!$D$58,IF($A11="N2O",About!$D$59,1))</f>
        <v>0.56633868852949998</v>
      </c>
      <c r="AE11">
        <f>SUMIFS('EPA Export Aggregation'!AH:AH,'EPA Export Aggregation'!$A:$A,$B11,'EPA Export Aggregation'!$D:$D,$A$1)*IF($A11="CH4",About!$D$58,IF($A11="N2O",About!$D$59,1))</f>
        <v>0.5846135658685</v>
      </c>
      <c r="AF11">
        <f>SUMIFS('EPA Export Aggregation'!AI:AI,'EPA Export Aggregation'!$A:$A,$B11,'EPA Export Aggregation'!$D:$D,$A$1)*IF($A11="CH4",About!$D$58,IF($A11="N2O",About!$D$59,1))</f>
        <v>0.63252426630369996</v>
      </c>
      <c r="AG11">
        <f>SUMIFS('EPA Export Aggregation'!AJ:AJ,'EPA Export Aggregation'!$A:$A,$B11,'EPA Export Aggregation'!$D:$D,$A$1)*IF($A11="CH4",About!$D$58,IF($A11="N2O",About!$D$59,1))</f>
        <v>0.63956123347549998</v>
      </c>
      <c r="AH11">
        <f>SUMIFS('EPA Export Aggregation'!AK:AK,'EPA Export Aggregation'!$A:$A,$B11,'EPA Export Aggregation'!$D:$D,$A$1)*IF($A11="CH4",About!$D$58,IF($A11="N2O",About!$D$59,1))</f>
        <v>0.68469329793309996</v>
      </c>
    </row>
    <row r="12" spans="1:34" x14ac:dyDescent="0.25">
      <c r="A12" s="413" t="s">
        <v>2215</v>
      </c>
      <c r="B12" s="414" t="s">
        <v>4231</v>
      </c>
      <c r="C12">
        <f>SUMIFS('EPA Export Aggregation'!F:F,'EPA Export Aggregation'!$A:$A,$B12,'EPA Export Aggregation'!$D:$D,$A$1)*IF($A12="CH4",About!$D$58,IF($A12="N2O",About!$D$59,1))</f>
        <v>0.29248390072910002</v>
      </c>
      <c r="D12">
        <f>SUMIFS('EPA Export Aggregation'!G:G,'EPA Export Aggregation'!$A:$A,$B12,'EPA Export Aggregation'!$D:$D,$A$1)*IF($A12="CH4",About!$D$58,IF($A12="N2O",About!$D$59,1))</f>
        <v>0.29019557510190003</v>
      </c>
      <c r="E12">
        <f>SUMIFS('EPA Export Aggregation'!H:H,'EPA Export Aggregation'!$A:$A,$B12,'EPA Export Aggregation'!$D:$D,$A$1)*IF($A12="CH4",About!$D$58,IF($A12="N2O",About!$D$59,1))</f>
        <v>0.29861668516399997</v>
      </c>
      <c r="F12">
        <f>SUMIFS('EPA Export Aggregation'!I:I,'EPA Export Aggregation'!$A:$A,$B12,'EPA Export Aggregation'!$D:$D,$A$1)*IF($A12="CH4",About!$D$58,IF($A12="N2O",About!$D$59,1))</f>
        <v>0.3072985730494</v>
      </c>
      <c r="G12">
        <f>SUMIFS('EPA Export Aggregation'!J:J,'EPA Export Aggregation'!$A:$A,$B12,'EPA Export Aggregation'!$D:$D,$A$1)*IF($A12="CH4",About!$D$58,IF($A12="N2O",About!$D$59,1))</f>
        <v>0.32702056481059999</v>
      </c>
      <c r="H12">
        <f>SUMIFS('EPA Export Aggregation'!K:K,'EPA Export Aggregation'!$A:$A,$B12,'EPA Export Aggregation'!$D:$D,$A$1)*IF($A12="CH4",About!$D$58,IF($A12="N2O",About!$D$59,1))</f>
        <v>0.35255459582229998</v>
      </c>
      <c r="I12">
        <f>SUMIFS('EPA Export Aggregation'!L:L,'EPA Export Aggregation'!$A:$A,$B12,'EPA Export Aggregation'!$D:$D,$A$1)*IF($A12="CH4",About!$D$58,IF($A12="N2O",About!$D$59,1))</f>
        <v>0.37114207624470003</v>
      </c>
      <c r="J12">
        <f>SUMIFS('EPA Export Aggregation'!M:M,'EPA Export Aggregation'!$A:$A,$B12,'EPA Export Aggregation'!$D:$D,$A$1)*IF($A12="CH4",About!$D$58,IF($A12="N2O",About!$D$59,1))</f>
        <v>0.38280172095830001</v>
      </c>
      <c r="K12">
        <f>SUMIFS('EPA Export Aggregation'!N:N,'EPA Export Aggregation'!$A:$A,$B12,'EPA Export Aggregation'!$D:$D,$A$1)*IF($A12="CH4",About!$D$58,IF($A12="N2O",About!$D$59,1))</f>
        <v>0.38488100753580001</v>
      </c>
      <c r="L12">
        <f>SUMIFS('EPA Export Aggregation'!O:O,'EPA Export Aggregation'!$A:$A,$B12,'EPA Export Aggregation'!$D:$D,$A$1)*IF($A12="CH4",About!$D$58,IF($A12="N2O",About!$D$59,1))</f>
        <v>0.36782846037290001</v>
      </c>
      <c r="M12">
        <f>SUMIFS('EPA Export Aggregation'!P:P,'EPA Export Aggregation'!$A:$A,$B12,'EPA Export Aggregation'!$D:$D,$A$1)*IF($A12="CH4",About!$D$58,IF($A12="N2O",About!$D$59,1))</f>
        <v>0.36601956508720002</v>
      </c>
      <c r="N12">
        <f>SUMIFS('EPA Export Aggregation'!Q:Q,'EPA Export Aggregation'!$A:$A,$B12,'EPA Export Aggregation'!$D:$D,$A$1)*IF($A12="CH4",About!$D$58,IF($A12="N2O",About!$D$59,1))</f>
        <v>0.36824831087120002</v>
      </c>
      <c r="O12">
        <f>SUMIFS('EPA Export Aggregation'!R:R,'EPA Export Aggregation'!$A:$A,$B12,'EPA Export Aggregation'!$D:$D,$A$1)*IF($A12="CH4",About!$D$58,IF($A12="N2O",About!$D$59,1))</f>
        <v>0.38397636724810003</v>
      </c>
      <c r="P12">
        <f>SUMIFS('EPA Export Aggregation'!S:S,'EPA Export Aggregation'!$A:$A,$B12,'EPA Export Aggregation'!$D:$D,$A$1)*IF($A12="CH4",About!$D$58,IF($A12="N2O",About!$D$59,1))</f>
        <v>0.41705098017190001</v>
      </c>
      <c r="Q12">
        <f>SUMIFS('EPA Export Aggregation'!T:T,'EPA Export Aggregation'!$A:$A,$B12,'EPA Export Aggregation'!$D:$D,$A$1)*IF($A12="CH4",About!$D$58,IF($A12="N2O",About!$D$59,1))</f>
        <v>0.46305231298630001</v>
      </c>
      <c r="R12">
        <f>SUMIFS('EPA Export Aggregation'!U:U,'EPA Export Aggregation'!$A:$A,$B12,'EPA Export Aggregation'!$D:$D,$A$1)*IF($A12="CH4",About!$D$58,IF($A12="N2O",About!$D$59,1))</f>
        <v>0.44508813765880001</v>
      </c>
      <c r="S12">
        <f>SUMIFS('EPA Export Aggregation'!V:V,'EPA Export Aggregation'!$A:$A,$B12,'EPA Export Aggregation'!$D:$D,$A$1)*IF($A12="CH4",About!$D$58,IF($A12="N2O",About!$D$59,1))</f>
        <v>0.4823855657087</v>
      </c>
      <c r="T12">
        <f>SUMIFS('EPA Export Aggregation'!W:W,'EPA Export Aggregation'!$A:$A,$B12,'EPA Export Aggregation'!$D:$D,$A$1)*IF($A12="CH4",About!$D$58,IF($A12="N2O",About!$D$59,1))</f>
        <v>0.47732727206999997</v>
      </c>
      <c r="U12">
        <f>SUMIFS('EPA Export Aggregation'!X:X,'EPA Export Aggregation'!$A:$A,$B12,'EPA Export Aggregation'!$D:$D,$A$1)*IF($A12="CH4",About!$D$58,IF($A12="N2O",About!$D$59,1))</f>
        <v>0.46536898834779999</v>
      </c>
      <c r="V12">
        <f>SUMIFS('EPA Export Aggregation'!Y:Y,'EPA Export Aggregation'!$A:$A,$B12,'EPA Export Aggregation'!$D:$D,$A$1)*IF($A12="CH4",About!$D$58,IF($A12="N2O",About!$D$59,1))</f>
        <v>0.40282181831120001</v>
      </c>
      <c r="W12">
        <f>SUMIFS('EPA Export Aggregation'!Z:Z,'EPA Export Aggregation'!$A:$A,$B12,'EPA Export Aggregation'!$D:$D,$A$1)*IF($A12="CH4",About!$D$58,IF($A12="N2O",About!$D$59,1))</f>
        <v>1.5518382588784001</v>
      </c>
      <c r="X12">
        <f>SUMIFS('EPA Export Aggregation'!AA:AA,'EPA Export Aggregation'!$A:$A,$B12,'EPA Export Aggregation'!$D:$D,$A$1)*IF($A12="CH4",About!$D$58,IF($A12="N2O",About!$D$59,1))</f>
        <v>1.6818578178045001</v>
      </c>
      <c r="Y12">
        <f>SUMIFS('EPA Export Aggregation'!AB:AB,'EPA Export Aggregation'!$A:$A,$B12,'EPA Export Aggregation'!$D:$D,$A$1)*IF($A12="CH4",About!$D$58,IF($A12="N2O",About!$D$59,1))</f>
        <v>1.5698778583985</v>
      </c>
      <c r="Z12">
        <f>SUMIFS('EPA Export Aggregation'!AC:AC,'EPA Export Aggregation'!$A:$A,$B12,'EPA Export Aggregation'!$D:$D,$A$1)*IF($A12="CH4",About!$D$58,IF($A12="N2O",About!$D$59,1))</f>
        <v>1.5531808482534999</v>
      </c>
      <c r="AA12">
        <f>SUMIFS('EPA Export Aggregation'!AD:AD,'EPA Export Aggregation'!$A:$A,$B12,'EPA Export Aggregation'!$D:$D,$A$1)*IF($A12="CH4",About!$D$58,IF($A12="N2O",About!$D$59,1))</f>
        <v>1.5101064140397999</v>
      </c>
      <c r="AB12">
        <f>SUMIFS('EPA Export Aggregation'!AE:AE,'EPA Export Aggregation'!$A:$A,$B12,'EPA Export Aggregation'!$D:$D,$A$1)*IF($A12="CH4",About!$D$58,IF($A12="N2O",About!$D$59,1))</f>
        <v>1.3435439473327</v>
      </c>
      <c r="AC12">
        <f>SUMIFS('EPA Export Aggregation'!AF:AF,'EPA Export Aggregation'!$A:$A,$B12,'EPA Export Aggregation'!$D:$D,$A$1)*IF($A12="CH4",About!$D$58,IF($A12="N2O",About!$D$59,1))</f>
        <v>1.1305647000198999</v>
      </c>
      <c r="AD12">
        <f>SUMIFS('EPA Export Aggregation'!AG:AG,'EPA Export Aggregation'!$A:$A,$B12,'EPA Export Aggregation'!$D:$D,$A$1)*IF($A12="CH4",About!$D$58,IF($A12="N2O",About!$D$59,1))</f>
        <v>1.2688822166949001</v>
      </c>
      <c r="AE12">
        <f>SUMIFS('EPA Export Aggregation'!AH:AH,'EPA Export Aggregation'!$A:$A,$B12,'EPA Export Aggregation'!$D:$D,$A$1)*IF($A12="CH4",About!$D$58,IF($A12="N2O",About!$D$59,1))</f>
        <v>1.2057124062014</v>
      </c>
      <c r="AF12">
        <f>SUMIFS('EPA Export Aggregation'!AI:AI,'EPA Export Aggregation'!$A:$A,$B12,'EPA Export Aggregation'!$D:$D,$A$1)*IF($A12="CH4",About!$D$58,IF($A12="N2O",About!$D$59,1))</f>
        <v>0.80726475735089998</v>
      </c>
      <c r="AG12">
        <f>SUMIFS('EPA Export Aggregation'!AJ:AJ,'EPA Export Aggregation'!$A:$A,$B12,'EPA Export Aggregation'!$D:$D,$A$1)*IF($A12="CH4",About!$D$58,IF($A12="N2O",About!$D$59,1))</f>
        <v>0.65503450322019996</v>
      </c>
      <c r="AH12">
        <f>SUMIFS('EPA Export Aggregation'!AK:AK,'EPA Export Aggregation'!$A:$A,$B12,'EPA Export Aggregation'!$D:$D,$A$1)*IF($A12="CH4",About!$D$58,IF($A12="N2O",About!$D$59,1))</f>
        <v>0.67372165805799999</v>
      </c>
    </row>
    <row r="13" spans="1:34" x14ac:dyDescent="0.25">
      <c r="A13" s="413" t="s">
        <v>2215</v>
      </c>
      <c r="B13" s="414" t="s">
        <v>4235</v>
      </c>
      <c r="C13">
        <f>SUMIFS('EPA Export Aggregation'!F:F,'EPA Export Aggregation'!$A:$A,$B13,'EPA Export Aggregation'!$D:$D,$A$1)*IF($A13="CH4",About!$D$58,IF($A13="N2O",About!$D$59,1))</f>
        <v>9.0837094073199995E-2</v>
      </c>
      <c r="D13">
        <f>SUMIFS('EPA Export Aggregation'!G:G,'EPA Export Aggregation'!$A:$A,$B13,'EPA Export Aggregation'!$D:$D,$A$1)*IF($A13="CH4",About!$D$58,IF($A13="N2O",About!$D$59,1))</f>
        <v>8.1301488948000003E-2</v>
      </c>
      <c r="E13">
        <f>SUMIFS('EPA Export Aggregation'!H:H,'EPA Export Aggregation'!$A:$A,$B13,'EPA Export Aggregation'!$D:$D,$A$1)*IF($A13="CH4",About!$D$58,IF($A13="N2O",About!$D$59,1))</f>
        <v>8.0306795816199997E-2</v>
      </c>
      <c r="F13">
        <f>SUMIFS('EPA Export Aggregation'!I:I,'EPA Export Aggregation'!$A:$A,$B13,'EPA Export Aggregation'!$D:$D,$A$1)*IF($A13="CH4",About!$D$58,IF($A13="N2O",About!$D$59,1))</f>
        <v>7.4684625497400001E-2</v>
      </c>
      <c r="G13">
        <f>SUMIFS('EPA Export Aggregation'!J:J,'EPA Export Aggregation'!$A:$A,$B13,'EPA Export Aggregation'!$D:$D,$A$1)*IF($A13="CH4",About!$D$58,IF($A13="N2O",About!$D$59,1))</f>
        <v>7.8544239380000005E-2</v>
      </c>
      <c r="H13">
        <f>SUMIFS('EPA Export Aggregation'!K:K,'EPA Export Aggregation'!$A:$A,$B13,'EPA Export Aggregation'!$D:$D,$A$1)*IF($A13="CH4",About!$D$58,IF($A13="N2O",About!$D$59,1))</f>
        <v>0.10568051862150001</v>
      </c>
      <c r="I13">
        <f>SUMIFS('EPA Export Aggregation'!L:L,'EPA Export Aggregation'!$A:$A,$B13,'EPA Export Aggregation'!$D:$D,$A$1)*IF($A13="CH4",About!$D$58,IF($A13="N2O",About!$D$59,1))</f>
        <v>0.114033238616</v>
      </c>
      <c r="J13">
        <f>SUMIFS('EPA Export Aggregation'!M:M,'EPA Export Aggregation'!$A:$A,$B13,'EPA Export Aggregation'!$D:$D,$A$1)*IF($A13="CH4",About!$D$58,IF($A13="N2O",About!$D$59,1))</f>
        <v>0.1098579402897</v>
      </c>
      <c r="K13">
        <f>SUMIFS('EPA Export Aggregation'!N:N,'EPA Export Aggregation'!$A:$A,$B13,'EPA Export Aggregation'!$D:$D,$A$1)*IF($A13="CH4",About!$D$58,IF($A13="N2O",About!$D$59,1))</f>
        <v>0.1117159261224</v>
      </c>
      <c r="L13">
        <f>SUMIFS('EPA Export Aggregation'!O:O,'EPA Export Aggregation'!$A:$A,$B13,'EPA Export Aggregation'!$D:$D,$A$1)*IF($A13="CH4",About!$D$58,IF($A13="N2O",About!$D$59,1))</f>
        <v>0.12252117508010001</v>
      </c>
      <c r="M13">
        <f>SUMIFS('EPA Export Aggregation'!P:P,'EPA Export Aggregation'!$A:$A,$B13,'EPA Export Aggregation'!$D:$D,$A$1)*IF($A13="CH4",About!$D$58,IF($A13="N2O",About!$D$59,1))</f>
        <v>8.1479960884199995E-2</v>
      </c>
      <c r="N13">
        <f>SUMIFS('EPA Export Aggregation'!Q:Q,'EPA Export Aggregation'!$A:$A,$B13,'EPA Export Aggregation'!$D:$D,$A$1)*IF($A13="CH4",About!$D$58,IF($A13="N2O",About!$D$59,1))</f>
        <v>8.4113853315000001E-2</v>
      </c>
      <c r="O13">
        <f>SUMIFS('EPA Export Aggregation'!R:R,'EPA Export Aggregation'!$A:$A,$B13,'EPA Export Aggregation'!$D:$D,$A$1)*IF($A13="CH4",About!$D$58,IF($A13="N2O",About!$D$59,1))</f>
        <v>8.8008053081400001E-2</v>
      </c>
      <c r="P13">
        <f>SUMIFS('EPA Export Aggregation'!S:S,'EPA Export Aggregation'!$A:$A,$B13,'EPA Export Aggregation'!$D:$D,$A$1)*IF($A13="CH4",About!$D$58,IF($A13="N2O",About!$D$59,1))</f>
        <v>6.8092062849800003E-2</v>
      </c>
      <c r="Q13">
        <f>SUMIFS('EPA Export Aggregation'!T:T,'EPA Export Aggregation'!$A:$A,$B13,'EPA Export Aggregation'!$D:$D,$A$1)*IF($A13="CH4",About!$D$58,IF($A13="N2O",About!$D$59,1))</f>
        <v>9.3402998279999996E-2</v>
      </c>
      <c r="R13">
        <f>SUMIFS('EPA Export Aggregation'!U:U,'EPA Export Aggregation'!$A:$A,$B13,'EPA Export Aggregation'!$D:$D,$A$1)*IF($A13="CH4",About!$D$58,IF($A13="N2O",About!$D$59,1))</f>
        <v>0.1040935722358</v>
      </c>
      <c r="S13">
        <f>SUMIFS('EPA Export Aggregation'!V:V,'EPA Export Aggregation'!$A:$A,$B13,'EPA Export Aggregation'!$D:$D,$A$1)*IF($A13="CH4",About!$D$58,IF($A13="N2O",About!$D$59,1))</f>
        <v>0.1193610869048</v>
      </c>
      <c r="T13">
        <f>SUMIFS('EPA Export Aggregation'!W:W,'EPA Export Aggregation'!$A:$A,$B13,'EPA Export Aggregation'!$D:$D,$A$1)*IF($A13="CH4",About!$D$58,IF($A13="N2O",About!$D$59,1))</f>
        <v>0.1096446781693</v>
      </c>
      <c r="U13">
        <f>SUMIFS('EPA Export Aggregation'!X:X,'EPA Export Aggregation'!$A:$A,$B13,'EPA Export Aggregation'!$D:$D,$A$1)*IF($A13="CH4",About!$D$58,IF($A13="N2O",About!$D$59,1))</f>
        <v>9.3262294135700002E-2</v>
      </c>
      <c r="V13">
        <f>SUMIFS('EPA Export Aggregation'!Y:Y,'EPA Export Aggregation'!$A:$A,$B13,'EPA Export Aggregation'!$D:$D,$A$1)*IF($A13="CH4",About!$D$58,IF($A13="N2O",About!$D$59,1))</f>
        <v>0.12014275535960001</v>
      </c>
      <c r="W13">
        <f>SUMIFS('EPA Export Aggregation'!Z:Z,'EPA Export Aggregation'!$A:$A,$B13,'EPA Export Aggregation'!$D:$D,$A$1)*IF($A13="CH4",About!$D$58,IF($A13="N2O",About!$D$59,1))</f>
        <v>0.14726717069379999</v>
      </c>
      <c r="X13">
        <f>SUMIFS('EPA Export Aggregation'!AA:AA,'EPA Export Aggregation'!$A:$A,$B13,'EPA Export Aggregation'!$D:$D,$A$1)*IF($A13="CH4",About!$D$58,IF($A13="N2O",About!$D$59,1))</f>
        <v>0.13460361127420001</v>
      </c>
      <c r="Y13">
        <f>SUMIFS('EPA Export Aggregation'!AB:AB,'EPA Export Aggregation'!$A:$A,$B13,'EPA Export Aggregation'!$D:$D,$A$1)*IF($A13="CH4",About!$D$58,IF($A13="N2O",About!$D$59,1))</f>
        <v>0.1233682740834</v>
      </c>
      <c r="Z13">
        <f>SUMIFS('EPA Export Aggregation'!AC:AC,'EPA Export Aggregation'!$A:$A,$B13,'EPA Export Aggregation'!$D:$D,$A$1)*IF($A13="CH4",About!$D$58,IF($A13="N2O",About!$D$59,1))</f>
        <v>0.15005201085610001</v>
      </c>
      <c r="AA13">
        <f>SUMIFS('EPA Export Aggregation'!AD:AD,'EPA Export Aggregation'!$A:$A,$B13,'EPA Export Aggregation'!$D:$D,$A$1)*IF($A13="CH4",About!$D$58,IF($A13="N2O",About!$D$59,1))</f>
        <v>0.17242375205900001</v>
      </c>
      <c r="AB13">
        <f>SUMIFS('EPA Export Aggregation'!AE:AE,'EPA Export Aggregation'!$A:$A,$B13,'EPA Export Aggregation'!$D:$D,$A$1)*IF($A13="CH4",About!$D$58,IF($A13="N2O",About!$D$59,1))</f>
        <v>0.1657036659201</v>
      </c>
      <c r="AC13">
        <f>SUMIFS('EPA Export Aggregation'!AF:AF,'EPA Export Aggregation'!$A:$A,$B13,'EPA Export Aggregation'!$D:$D,$A$1)*IF($A13="CH4",About!$D$58,IF($A13="N2O",About!$D$59,1))</f>
        <v>0.14689097199760001</v>
      </c>
      <c r="AD13">
        <f>SUMIFS('EPA Export Aggregation'!AG:AG,'EPA Export Aggregation'!$A:$A,$B13,'EPA Export Aggregation'!$D:$D,$A$1)*IF($A13="CH4",About!$D$58,IF($A13="N2O",About!$D$59,1))</f>
        <v>0.13372262626359999</v>
      </c>
      <c r="AE13">
        <f>SUMIFS('EPA Export Aggregation'!AH:AH,'EPA Export Aggregation'!$A:$A,$B13,'EPA Export Aggregation'!$D:$D,$A$1)*IF($A13="CH4",About!$D$58,IF($A13="N2O",About!$D$59,1))</f>
        <v>9.9328491256699999E-2</v>
      </c>
      <c r="AF13">
        <f>SUMIFS('EPA Export Aggregation'!AI:AI,'EPA Export Aggregation'!$A:$A,$B13,'EPA Export Aggregation'!$D:$D,$A$1)*IF($A13="CH4",About!$D$58,IF($A13="N2O",About!$D$59,1))</f>
        <v>0.1134823215792</v>
      </c>
      <c r="AG13">
        <f>SUMIFS('EPA Export Aggregation'!AJ:AJ,'EPA Export Aggregation'!$A:$A,$B13,'EPA Export Aggregation'!$D:$D,$A$1)*IF($A13="CH4",About!$D$58,IF($A13="N2O",About!$D$59,1))</f>
        <v>0.11287209980439999</v>
      </c>
      <c r="AH13">
        <f>SUMIFS('EPA Export Aggregation'!AK:AK,'EPA Export Aggregation'!$A:$A,$B13,'EPA Export Aggregation'!$D:$D,$A$1)*IF($A13="CH4",About!$D$58,IF($A13="N2O",About!$D$59,1))</f>
        <v>0.10686333797899999</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4.0447015591699997E-2</v>
      </c>
      <c r="X14">
        <f>SUMIFS('EPA Export Aggregation'!AA:AA,'EPA Export Aggregation'!$A:$A,$B14,'EPA Export Aggregation'!$D:$D,$A$1)*IF($A14="CH4",About!$D$58,IF($A14="N2O",About!$D$59,1))</f>
        <v>3.4758899089199997E-2</v>
      </c>
      <c r="Y14">
        <f>SUMIFS('EPA Export Aggregation'!AB:AB,'EPA Export Aggregation'!$A:$A,$B14,'EPA Export Aggregation'!$D:$D,$A$1)*IF($A14="CH4",About!$D$58,IF($A14="N2O",About!$D$59,1))</f>
        <v>3.2460868115999998E-2</v>
      </c>
      <c r="Z14">
        <f>SUMIFS('EPA Export Aggregation'!AC:AC,'EPA Export Aggregation'!$A:$A,$B14,'EPA Export Aggregation'!$D:$D,$A$1)*IF($A14="CH4",About!$D$58,IF($A14="N2O",About!$D$59,1))</f>
        <v>2.2188190705599999E-2</v>
      </c>
      <c r="AA14">
        <f>SUMIFS('EPA Export Aggregation'!AD:AD,'EPA Export Aggregation'!$A:$A,$B14,'EPA Export Aggregation'!$D:$D,$A$1)*IF($A14="CH4",About!$D$58,IF($A14="N2O",About!$D$59,1))</f>
        <v>1.72068186528E-2</v>
      </c>
      <c r="AB14">
        <f>SUMIFS('EPA Export Aggregation'!AE:AE,'EPA Export Aggregation'!$A:$A,$B14,'EPA Export Aggregation'!$D:$D,$A$1)*IF($A14="CH4",About!$D$58,IF($A14="N2O",About!$D$59,1))</f>
        <v>3.2304952734599997E-2</v>
      </c>
      <c r="AC14">
        <f>SUMIFS('EPA Export Aggregation'!AF:AF,'EPA Export Aggregation'!$A:$A,$B14,'EPA Export Aggregation'!$D:$D,$A$1)*IF($A14="CH4",About!$D$58,IF($A14="N2O",About!$D$59,1))</f>
        <v>5.03175495608E-2</v>
      </c>
      <c r="AD14">
        <f>SUMIFS('EPA Export Aggregation'!AG:AG,'EPA Export Aggregation'!$A:$A,$B14,'EPA Export Aggregation'!$D:$D,$A$1)*IF($A14="CH4",About!$D$58,IF($A14="N2O",About!$D$59,1))</f>
        <v>4.7435997743499998E-2</v>
      </c>
      <c r="AE14">
        <f>SUMIFS('EPA Export Aggregation'!AH:AH,'EPA Export Aggregation'!$A:$A,$B14,'EPA Export Aggregation'!$D:$D,$A$1)*IF($A14="CH4",About!$D$58,IF($A14="N2O",About!$D$59,1))</f>
        <v>2.0296700792300001E-2</v>
      </c>
      <c r="AF14">
        <f>SUMIFS('EPA Export Aggregation'!AI:AI,'EPA Export Aggregation'!$A:$A,$B14,'EPA Export Aggregation'!$D:$D,$A$1)*IF($A14="CH4",About!$D$58,IF($A14="N2O",About!$D$59,1))</f>
        <v>2.3665710813799999E-2</v>
      </c>
      <c r="AG14">
        <f>SUMIFS('EPA Export Aggregation'!AJ:AJ,'EPA Export Aggregation'!$A:$A,$B14,'EPA Export Aggregation'!$D:$D,$A$1)*IF($A14="CH4",About!$D$58,IF($A14="N2O",About!$D$59,1))</f>
        <v>1.9417487150800002E-2</v>
      </c>
      <c r="AH14">
        <f>SUMIFS('EPA Export Aggregation'!AK:AK,'EPA Export Aggregation'!$A:$A,$B14,'EPA Export Aggregation'!$D:$D,$A$1)*IF($A14="CH4",About!$D$58,IF($A14="N2O",About!$D$59,1))</f>
        <v>2.24262517533E-2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2.14494850828E-2</v>
      </c>
      <c r="D16">
        <f>SUMIFS('EPA Export Aggregation'!G:G,'EPA Export Aggregation'!$A:$A,$B16,'EPA Export Aggregation'!$D:$D,$A$1)*IF($A16="CH4",About!$D$58,IF($A16="N2O",About!$D$59,1))</f>
        <v>2.1292292966799999E-2</v>
      </c>
      <c r="E16">
        <f>SUMIFS('EPA Export Aggregation'!H:H,'EPA Export Aggregation'!$A:$A,$B16,'EPA Export Aggregation'!$D:$D,$A$1)*IF($A16="CH4",About!$D$58,IF($A16="N2O",About!$D$59,1))</f>
        <v>2.1149715937200001E-2</v>
      </c>
      <c r="F16">
        <f>SUMIFS('EPA Export Aggregation'!I:I,'EPA Export Aggregation'!$A:$A,$B16,'EPA Export Aggregation'!$D:$D,$A$1)*IF($A16="CH4",About!$D$58,IF($A16="N2O",About!$D$59,1))</f>
        <v>2.12360064612E-2</v>
      </c>
      <c r="G16">
        <f>SUMIFS('EPA Export Aggregation'!J:J,'EPA Export Aggregation'!$A:$A,$B16,'EPA Export Aggregation'!$D:$D,$A$1)*IF($A16="CH4",About!$D$58,IF($A16="N2O",About!$D$59,1))</f>
        <v>2.1275592867700002E-2</v>
      </c>
      <c r="H16">
        <f>SUMIFS('EPA Export Aggregation'!K:K,'EPA Export Aggregation'!$A:$A,$B16,'EPA Export Aggregation'!$D:$D,$A$1)*IF($A16="CH4",About!$D$58,IF($A16="N2O",About!$D$59,1))</f>
        <v>2.1248038372000001E-2</v>
      </c>
      <c r="I16">
        <f>SUMIFS('EPA Export Aggregation'!L:L,'EPA Export Aggregation'!$A:$A,$B16,'EPA Export Aggregation'!$D:$D,$A$1)*IF($A16="CH4",About!$D$58,IF($A16="N2O",About!$D$59,1))</f>
        <v>2.12977923827E-2</v>
      </c>
      <c r="J16">
        <f>SUMIFS('EPA Export Aggregation'!M:M,'EPA Export Aggregation'!$A:$A,$B16,'EPA Export Aggregation'!$D:$D,$A$1)*IF($A16="CH4",About!$D$58,IF($A16="N2O",About!$D$59,1))</f>
        <v>2.1198314441399999E-2</v>
      </c>
      <c r="K16">
        <f>SUMIFS('EPA Export Aggregation'!N:N,'EPA Export Aggregation'!$A:$A,$B16,'EPA Export Aggregation'!$D:$D,$A$1)*IF($A16="CH4",About!$D$58,IF($A16="N2O",About!$D$59,1))</f>
        <v>2.1084576753799999E-2</v>
      </c>
      <c r="L16">
        <f>SUMIFS('EPA Export Aggregation'!O:O,'EPA Export Aggregation'!$A:$A,$B16,'EPA Export Aggregation'!$D:$D,$A$1)*IF($A16="CH4",About!$D$58,IF($A16="N2O",About!$D$59,1))</f>
        <v>2.0986031067500001E-2</v>
      </c>
      <c r="M16">
        <f>SUMIFS('EPA Export Aggregation'!P:P,'EPA Export Aggregation'!$A:$A,$B16,'EPA Export Aggregation'!$D:$D,$A$1)*IF($A16="CH4",About!$D$58,IF($A16="N2O",About!$D$59,1))</f>
        <v>2.0896623914799999E-2</v>
      </c>
      <c r="N16">
        <f>SUMIFS('EPA Export Aggregation'!Q:Q,'EPA Export Aggregation'!$A:$A,$B16,'EPA Export Aggregation'!$D:$D,$A$1)*IF($A16="CH4",About!$D$58,IF($A16="N2O",About!$D$59,1))</f>
        <v>1.2569826774799999E-2</v>
      </c>
      <c r="O16">
        <f>SUMIFS('EPA Export Aggregation'!R:R,'EPA Export Aggregation'!$A:$A,$B16,'EPA Export Aggregation'!$D:$D,$A$1)*IF($A16="CH4",About!$D$58,IF($A16="N2O",About!$D$59,1))</f>
        <v>1.46759669895E-2</v>
      </c>
      <c r="P16">
        <f>SUMIFS('EPA Export Aggregation'!S:S,'EPA Export Aggregation'!$A:$A,$B16,'EPA Export Aggregation'!$D:$D,$A$1)*IF($A16="CH4",About!$D$58,IF($A16="N2O",About!$D$59,1))</f>
        <v>1.9090315934499998E-2</v>
      </c>
      <c r="Q16">
        <f>SUMIFS('EPA Export Aggregation'!T:T,'EPA Export Aggregation'!$A:$A,$B16,'EPA Export Aggregation'!$D:$D,$A$1)*IF($A16="CH4",About!$D$58,IF($A16="N2O",About!$D$59,1))</f>
        <v>1.7579099483500001E-2</v>
      </c>
      <c r="R16">
        <f>SUMIFS('EPA Export Aggregation'!U:U,'EPA Export Aggregation'!$A:$A,$B16,'EPA Export Aggregation'!$D:$D,$A$1)*IF($A16="CH4",About!$D$58,IF($A16="N2O",About!$D$59,1))</f>
        <v>1.91855445043E-2</v>
      </c>
      <c r="S16">
        <f>SUMIFS('EPA Export Aggregation'!V:V,'EPA Export Aggregation'!$A:$A,$B16,'EPA Export Aggregation'!$D:$D,$A$1)*IF($A16="CH4",About!$D$58,IF($A16="N2O",About!$D$59,1))</f>
        <v>2.4515989064100002E-2</v>
      </c>
      <c r="T16">
        <f>SUMIFS('EPA Export Aggregation'!W:W,'EPA Export Aggregation'!$A:$A,$B16,'EPA Export Aggregation'!$D:$D,$A$1)*IF($A16="CH4",About!$D$58,IF($A16="N2O",About!$D$59,1))</f>
        <v>2.6784994997299999E-2</v>
      </c>
      <c r="U16">
        <f>SUMIFS('EPA Export Aggregation'!X:X,'EPA Export Aggregation'!$A:$A,$B16,'EPA Export Aggregation'!$D:$D,$A$1)*IF($A16="CH4",About!$D$58,IF($A16="N2O",About!$D$59,1))</f>
        <v>2.5518313959500001E-2</v>
      </c>
      <c r="V16">
        <f>SUMIFS('EPA Export Aggregation'!Y:Y,'EPA Export Aggregation'!$A:$A,$B16,'EPA Export Aggregation'!$D:$D,$A$1)*IF($A16="CH4",About!$D$58,IF($A16="N2O",About!$D$59,1))</f>
        <v>2.49220241947E-2</v>
      </c>
      <c r="W16">
        <f>SUMIFS('EPA Export Aggregation'!Z:Z,'EPA Export Aggregation'!$A:$A,$B16,'EPA Export Aggregation'!$D:$D,$A$1)*IF($A16="CH4",About!$D$58,IF($A16="N2O",About!$D$59,1))</f>
        <v>6.1393293683199998E-2</v>
      </c>
      <c r="X16">
        <f>SUMIFS('EPA Export Aggregation'!AA:AA,'EPA Export Aggregation'!$A:$A,$B16,'EPA Export Aggregation'!$D:$D,$A$1)*IF($A16="CH4",About!$D$58,IF($A16="N2O",About!$D$59,1))</f>
        <v>5.6537698225699998E-2</v>
      </c>
      <c r="Y16">
        <f>SUMIFS('EPA Export Aggregation'!AB:AB,'EPA Export Aggregation'!$A:$A,$B16,'EPA Export Aggregation'!$D:$D,$A$1)*IF($A16="CH4",About!$D$58,IF($A16="N2O",About!$D$59,1))</f>
        <v>5.5475287820899999E-2</v>
      </c>
      <c r="Z16">
        <f>SUMIFS('EPA Export Aggregation'!AC:AC,'EPA Export Aggregation'!$A:$A,$B16,'EPA Export Aggregation'!$D:$D,$A$1)*IF($A16="CH4",About!$D$58,IF($A16="N2O",About!$D$59,1))</f>
        <v>5.7662510985500001E-2</v>
      </c>
      <c r="AA16">
        <f>SUMIFS('EPA Export Aggregation'!AD:AD,'EPA Export Aggregation'!$A:$A,$B16,'EPA Export Aggregation'!$D:$D,$A$1)*IF($A16="CH4",About!$D$58,IF($A16="N2O",About!$D$59,1))</f>
        <v>6.1276092602000003E-2</v>
      </c>
      <c r="AB16">
        <f>SUMIFS('EPA Export Aggregation'!AE:AE,'EPA Export Aggregation'!$A:$A,$B16,'EPA Export Aggregation'!$D:$D,$A$1)*IF($A16="CH4",About!$D$58,IF($A16="N2O",About!$D$59,1))</f>
        <v>6.7407446775400004E-2</v>
      </c>
      <c r="AC16">
        <f>SUMIFS('EPA Export Aggregation'!AF:AF,'EPA Export Aggregation'!$A:$A,$B16,'EPA Export Aggregation'!$D:$D,$A$1)*IF($A16="CH4",About!$D$58,IF($A16="N2O",About!$D$59,1))</f>
        <v>6.3033763308499996E-2</v>
      </c>
      <c r="AD16">
        <f>SUMIFS('EPA Export Aggregation'!AG:AG,'EPA Export Aggregation'!$A:$A,$B16,'EPA Export Aggregation'!$D:$D,$A$1)*IF($A16="CH4",About!$D$58,IF($A16="N2O",About!$D$59,1))</f>
        <v>6.2059163111099998E-2</v>
      </c>
      <c r="AE16">
        <f>SUMIFS('EPA Export Aggregation'!AH:AH,'EPA Export Aggregation'!$A:$A,$B16,'EPA Export Aggregation'!$D:$D,$A$1)*IF($A16="CH4",About!$D$58,IF($A16="N2O",About!$D$59,1))</f>
        <v>5.5802053084999997E-2</v>
      </c>
      <c r="AF16">
        <f>SUMIFS('EPA Export Aggregation'!AI:AI,'EPA Export Aggregation'!$A:$A,$B16,'EPA Export Aggregation'!$D:$D,$A$1)*IF($A16="CH4",About!$D$58,IF($A16="N2O",About!$D$59,1))</f>
        <v>6.5623371680000001E-2</v>
      </c>
      <c r="AG16">
        <f>SUMIFS('EPA Export Aggregation'!AJ:AJ,'EPA Export Aggregation'!$A:$A,$B16,'EPA Export Aggregation'!$D:$D,$A$1)*IF($A16="CH4",About!$D$58,IF($A16="N2O",About!$D$59,1))</f>
        <v>6.6788685016099997E-2</v>
      </c>
      <c r="AH16">
        <f>SUMIFS('EPA Export Aggregation'!AK:AK,'EPA Export Aggregation'!$A:$A,$B16,'EPA Export Aggregation'!$D:$D,$A$1)*IF($A16="CH4",About!$D$58,IF($A16="N2O",About!$D$59,1))</f>
        <v>6.7063673541600005E-2</v>
      </c>
    </row>
    <row r="17" spans="1:34" x14ac:dyDescent="0.25">
      <c r="A17" s="413" t="s">
        <v>2215</v>
      </c>
      <c r="B17" s="414" t="s">
        <v>4233</v>
      </c>
      <c r="C17">
        <f>SUMIFS('EPA Export Aggregation'!F:F,'EPA Export Aggregation'!$A:$A,$B17,'EPA Export Aggregation'!$D:$D,$A$1)*IF($A17="CH4",About!$D$58,IF($A17="N2O",About!$D$59,1))</f>
        <v>6.5336518771799995E-2</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9.4011956899999992E-3</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2.5127810229E-3</v>
      </c>
      <c r="Q17">
        <f>SUMIFS('EPA Export Aggregation'!T:T,'EPA Export Aggregation'!$A:$A,$B17,'EPA Export Aggregation'!$D:$D,$A$1)*IF($A17="CH4",About!$D$58,IF($A17="N2O",About!$D$59,1))</f>
        <v>4.7148986980000002E-3</v>
      </c>
      <c r="R17">
        <f>SUMIFS('EPA Export Aggregation'!U:U,'EPA Export Aggregation'!$A:$A,$B17,'EPA Export Aggregation'!$D:$D,$A$1)*IF($A17="CH4",About!$D$58,IF($A17="N2O",About!$D$59,1))</f>
        <v>5.6289368384999997E-3</v>
      </c>
      <c r="S17">
        <f>SUMIFS('EPA Export Aggregation'!V:V,'EPA Export Aggregation'!$A:$A,$B17,'EPA Export Aggregation'!$D:$D,$A$1)*IF($A17="CH4",About!$D$58,IF($A17="N2O",About!$D$59,1))</f>
        <v>1.9659323901699999E-2</v>
      </c>
      <c r="T17">
        <f>SUMIFS('EPA Export Aggregation'!W:W,'EPA Export Aggregation'!$A:$A,$B17,'EPA Export Aggregation'!$D:$D,$A$1)*IF($A17="CH4",About!$D$58,IF($A17="N2O",About!$D$59,1))</f>
        <v>1.9418453709799999E-2</v>
      </c>
      <c r="U17">
        <f>SUMIFS('EPA Export Aggregation'!X:X,'EPA Export Aggregation'!$A:$A,$B17,'EPA Export Aggregation'!$D:$D,$A$1)*IF($A17="CH4",About!$D$58,IF($A17="N2O",About!$D$59,1))</f>
        <v>1.8909679011200001E-2</v>
      </c>
      <c r="V17">
        <f>SUMIFS('EPA Export Aggregation'!Y:Y,'EPA Export Aggregation'!$A:$A,$B17,'EPA Export Aggregation'!$D:$D,$A$1)*IF($A17="CH4",About!$D$58,IF($A17="N2O",About!$D$59,1))</f>
        <v>1.1236430891000001E-3</v>
      </c>
      <c r="W17">
        <f>SUMIFS('EPA Export Aggregation'!Z:Z,'EPA Export Aggregation'!$A:$A,$B17,'EPA Export Aggregation'!$D:$D,$A$1)*IF($A17="CH4",About!$D$58,IF($A17="N2O",About!$D$59,1))</f>
        <v>1.0464891188000001E-3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0.62164562674729995</v>
      </c>
      <c r="D19" s="415">
        <f>SUMIFS('EPA Export Aggregation'!G:G,'EPA Export Aggregation'!$A:$A,$B19,'EPA Export Aggregation'!$D:$D,$A$1)*IF($A19="CH4",About!$D$58,IF($A19="N2O",About!$D$59,1))</f>
        <v>0.62671931976810002</v>
      </c>
      <c r="E19" s="415">
        <f>SUMIFS('EPA Export Aggregation'!H:H,'EPA Export Aggregation'!$A:$A,$B19,'EPA Export Aggregation'!$D:$D,$A$1)*IF($A19="CH4",About!$D$58,IF($A19="N2O",About!$D$59,1))</f>
        <v>0.63378850577529999</v>
      </c>
      <c r="F19" s="415">
        <f>SUMIFS('EPA Export Aggregation'!I:I,'EPA Export Aggregation'!$A:$A,$B19,'EPA Export Aggregation'!$D:$D,$A$1)*IF($A19="CH4",About!$D$58,IF($A19="N2O",About!$D$59,1))</f>
        <v>0.62982493211309998</v>
      </c>
      <c r="G19" s="415">
        <f>SUMIFS('EPA Export Aggregation'!J:J,'EPA Export Aggregation'!$A:$A,$B19,'EPA Export Aggregation'!$D:$D,$A$1)*IF($A19="CH4",About!$D$58,IF($A19="N2O",About!$D$59,1))</f>
        <v>0.52746133557090003</v>
      </c>
      <c r="H19" s="415">
        <f>SUMIFS('EPA Export Aggregation'!K:K,'EPA Export Aggregation'!$A:$A,$B19,'EPA Export Aggregation'!$D:$D,$A$1)*IF($A19="CH4",About!$D$58,IF($A19="N2O",About!$D$59,1))</f>
        <v>0.53448171237429998</v>
      </c>
      <c r="I19" s="415">
        <f>SUMIFS('EPA Export Aggregation'!L:L,'EPA Export Aggregation'!$A:$A,$B19,'EPA Export Aggregation'!$D:$D,$A$1)*IF($A19="CH4",About!$D$58,IF($A19="N2O",About!$D$59,1))</f>
        <v>0.53667696844250001</v>
      </c>
      <c r="J19" s="415">
        <f>SUMIFS('EPA Export Aggregation'!M:M,'EPA Export Aggregation'!$A:$A,$B19,'EPA Export Aggregation'!$D:$D,$A$1)*IF($A19="CH4",About!$D$58,IF($A19="N2O",About!$D$59,1))</f>
        <v>0.53574447468779995</v>
      </c>
      <c r="K19" s="415">
        <f>SUMIFS('EPA Export Aggregation'!N:N,'EPA Export Aggregation'!$A:$A,$B19,'EPA Export Aggregation'!$D:$D,$A$1)*IF($A19="CH4",About!$D$58,IF($A19="N2O",About!$D$59,1))</f>
        <v>0.54518466327549997</v>
      </c>
      <c r="L19" s="415">
        <f>SUMIFS('EPA Export Aggregation'!O:O,'EPA Export Aggregation'!$A:$A,$B19,'EPA Export Aggregation'!$D:$D,$A$1)*IF($A19="CH4",About!$D$58,IF($A19="N2O",About!$D$59,1))</f>
        <v>0.54397016083460004</v>
      </c>
      <c r="M19" s="415">
        <f>SUMIFS('EPA Export Aggregation'!P:P,'EPA Export Aggregation'!$A:$A,$B19,'EPA Export Aggregation'!$D:$D,$A$1)*IF($A19="CH4",About!$D$58,IF($A19="N2O",About!$D$59,1))</f>
        <v>0.64863230611980005</v>
      </c>
      <c r="N19" s="415">
        <f>SUMIFS('EPA Export Aggregation'!Q:Q,'EPA Export Aggregation'!$A:$A,$B19,'EPA Export Aggregation'!$D:$D,$A$1)*IF($A19="CH4",About!$D$58,IF($A19="N2O",About!$D$59,1))</f>
        <v>0.72941458766260003</v>
      </c>
      <c r="O19" s="415">
        <f>SUMIFS('EPA Export Aggregation'!R:R,'EPA Export Aggregation'!$A:$A,$B19,'EPA Export Aggregation'!$D:$D,$A$1)*IF($A19="CH4",About!$D$58,IF($A19="N2O",About!$D$59,1))</f>
        <v>0.74416069106409999</v>
      </c>
      <c r="P19" s="415">
        <f>SUMIFS('EPA Export Aggregation'!S:S,'EPA Export Aggregation'!$A:$A,$B19,'EPA Export Aggregation'!$D:$D,$A$1)*IF($A19="CH4",About!$D$58,IF($A19="N2O",About!$D$59,1))</f>
        <v>0.76005315081879998</v>
      </c>
      <c r="Q19" s="415">
        <f>SUMIFS('EPA Export Aggregation'!T:T,'EPA Export Aggregation'!$A:$A,$B19,'EPA Export Aggregation'!$D:$D,$A$1)*IF($A19="CH4",About!$D$58,IF($A19="N2O",About!$D$59,1))</f>
        <v>0.7675664476313</v>
      </c>
      <c r="R19" s="415">
        <f>SUMIFS('EPA Export Aggregation'!U:U,'EPA Export Aggregation'!$A:$A,$B19,'EPA Export Aggregation'!$D:$D,$A$1)*IF($A19="CH4",About!$D$58,IF($A19="N2O",About!$D$59,1))</f>
        <v>0.70451816910830001</v>
      </c>
      <c r="S19" s="415">
        <f>SUMIFS('EPA Export Aggregation'!V:V,'EPA Export Aggregation'!$A:$A,$B19,'EPA Export Aggregation'!$D:$D,$A$1)*IF($A19="CH4",About!$D$58,IF($A19="N2O",About!$D$59,1))</f>
        <v>0.71571157208000002</v>
      </c>
      <c r="T19" s="415">
        <f>SUMIFS('EPA Export Aggregation'!W:W,'EPA Export Aggregation'!$A:$A,$B19,'EPA Export Aggregation'!$D:$D,$A$1)*IF($A19="CH4",About!$D$58,IF($A19="N2O",About!$D$59,1))</f>
        <v>0.7363356722112</v>
      </c>
      <c r="U19" s="415">
        <f>SUMIFS('EPA Export Aggregation'!X:X,'EPA Export Aggregation'!$A:$A,$B19,'EPA Export Aggregation'!$D:$D,$A$1)*IF($A19="CH4",About!$D$58,IF($A19="N2O",About!$D$59,1))</f>
        <v>0.74668430337220004</v>
      </c>
      <c r="V19" s="415">
        <f>SUMIFS('EPA Export Aggregation'!Y:Y,'EPA Export Aggregation'!$A:$A,$B19,'EPA Export Aggregation'!$D:$D,$A$1)*IF($A19="CH4",About!$D$58,IF($A19="N2O",About!$D$59,1))</f>
        <v>0.59869250717860001</v>
      </c>
      <c r="W19" s="415">
        <f>SUMIFS('EPA Export Aggregation'!Z:Z,'EPA Export Aggregation'!$A:$A,$B19,'EPA Export Aggregation'!$D:$D,$A$1)*IF($A19="CH4",About!$D$58,IF($A19="N2O",About!$D$59,1))</f>
        <v>0.65130429999999995</v>
      </c>
      <c r="X19" s="415">
        <f>SUMIFS('EPA Export Aggregation'!AA:AA,'EPA Export Aggregation'!$A:$A,$B19,'EPA Export Aggregation'!$D:$D,$A$1)*IF($A19="CH4",About!$D$58,IF($A19="N2O",About!$D$59,1))</f>
        <v>0.69936929999999997</v>
      </c>
      <c r="Y19" s="415">
        <f>SUMIFS('EPA Export Aggregation'!AB:AB,'EPA Export Aggregation'!$A:$A,$B19,'EPA Export Aggregation'!$D:$D,$A$1)*IF($A19="CH4",About!$D$58,IF($A19="N2O",About!$D$59,1))</f>
        <v>0.76432100000000003</v>
      </c>
      <c r="Z19" s="415">
        <f>SUMIFS('EPA Export Aggregation'!AC:AC,'EPA Export Aggregation'!$A:$A,$B19,'EPA Export Aggregation'!$D:$D,$A$1)*IF($A19="CH4",About!$D$58,IF($A19="N2O",About!$D$59,1))</f>
        <v>0.75405909999999998</v>
      </c>
      <c r="AA19" s="415">
        <f>SUMIFS('EPA Export Aggregation'!AD:AD,'EPA Export Aggregation'!$A:$A,$B19,'EPA Export Aggregation'!$D:$D,$A$1)*IF($A19="CH4",About!$D$58,IF($A19="N2O",About!$D$59,1))</f>
        <v>0.78181500000000004</v>
      </c>
      <c r="AB19" s="415">
        <f>SUMIFS('EPA Export Aggregation'!AE:AE,'EPA Export Aggregation'!$A:$A,$B19,'EPA Export Aggregation'!$D:$D,$A$1)*IF($A19="CH4",About!$D$58,IF($A19="N2O",About!$D$59,1))</f>
        <v>0.68540599999999996</v>
      </c>
      <c r="AC19" s="415">
        <f>SUMIFS('EPA Export Aggregation'!AF:AF,'EPA Export Aggregation'!$A:$A,$B19,'EPA Export Aggregation'!$D:$D,$A$1)*IF($A19="CH4",About!$D$58,IF($A19="N2O",About!$D$59,1))</f>
        <v>0.5062238</v>
      </c>
      <c r="AD19" s="415">
        <f>SUMIFS('EPA Export Aggregation'!AG:AG,'EPA Export Aggregation'!$A:$A,$B19,'EPA Export Aggregation'!$D:$D,$A$1)*IF($A19="CH4",About!$D$58,IF($A19="N2O",About!$D$59,1))</f>
        <v>0.48646080000000003</v>
      </c>
      <c r="AE19" s="415">
        <f>SUMIFS('EPA Export Aggregation'!AH:AH,'EPA Export Aggregation'!$A:$A,$B19,'EPA Export Aggregation'!$D:$D,$A$1)*IF($A19="CH4",About!$D$58,IF($A19="N2O",About!$D$59,1))</f>
        <v>0.52673599999999998</v>
      </c>
      <c r="AF19" s="415">
        <f>SUMIFS('EPA Export Aggregation'!AI:AI,'EPA Export Aggregation'!$A:$A,$B19,'EPA Export Aggregation'!$D:$D,$A$1)*IF($A19="CH4",About!$D$58,IF($A19="N2O",About!$D$59,1))</f>
        <v>0.64284450000000004</v>
      </c>
      <c r="AG19" s="415">
        <f>SUMIFS('EPA Export Aggregation'!AJ:AJ,'EPA Export Aggregation'!$A:$A,$B19,'EPA Export Aggregation'!$D:$D,$A$1)*IF($A19="CH4",About!$D$58,IF($A19="N2O",About!$D$59,1))</f>
        <v>0.66084900000000002</v>
      </c>
      <c r="AH19" s="415">
        <f>SUMIFS('EPA Export Aggregation'!AK:AK,'EPA Export Aggregation'!$A:$A,$B19,'EPA Export Aggregation'!$D:$D,$A$1)*IF($A19="CH4",About!$D$58,IF($A19="N2O",About!$D$59,1))</f>
        <v>0.66986179999999995</v>
      </c>
    </row>
    <row r="20" spans="1:34" x14ac:dyDescent="0.25">
      <c r="A20" s="413" t="s">
        <v>2215</v>
      </c>
      <c r="B20" s="414" t="s">
        <v>4218</v>
      </c>
      <c r="C20">
        <f>SUMIFS('EPA Export Aggregation'!F:F,'EPA Export Aggregation'!$A:$A,$B20,'EPA Export Aggregation'!$D:$D,$A$1)*IF($A20="CH4",About!$D$58,IF($A20="N2O",About!$D$59,1))</f>
        <v>3.1217039064946999</v>
      </c>
      <c r="D20">
        <f>SUMIFS('EPA Export Aggregation'!G:G,'EPA Export Aggregation'!$A:$A,$B20,'EPA Export Aggregation'!$D:$D,$A$1)*IF($A20="CH4",About!$D$58,IF($A20="N2O",About!$D$59,1))</f>
        <v>2.8121210514979</v>
      </c>
      <c r="E20">
        <f>SUMIFS('EPA Export Aggregation'!H:H,'EPA Export Aggregation'!$A:$A,$B20,'EPA Export Aggregation'!$D:$D,$A$1)*IF($A20="CH4",About!$D$58,IF($A20="N2O",About!$D$59,1))</f>
        <v>2.8788342267870002</v>
      </c>
      <c r="F20">
        <f>SUMIFS('EPA Export Aggregation'!I:I,'EPA Export Aggregation'!$A:$A,$B20,'EPA Export Aggregation'!$D:$D,$A$1)*IF($A20="CH4",About!$D$58,IF($A20="N2O",About!$D$59,1))</f>
        <v>2.7516903935590999</v>
      </c>
      <c r="G20">
        <f>SUMIFS('EPA Export Aggregation'!J:J,'EPA Export Aggregation'!$A:$A,$B20,'EPA Export Aggregation'!$D:$D,$A$1)*IF($A20="CH4",About!$D$58,IF($A20="N2O",About!$D$59,1))</f>
        <v>2.8639025370518998</v>
      </c>
      <c r="H20">
        <f>SUMIFS('EPA Export Aggregation'!K:K,'EPA Export Aggregation'!$A:$A,$B20,'EPA Export Aggregation'!$D:$D,$A$1)*IF($A20="CH4",About!$D$58,IF($A20="N2O",About!$D$59,1))</f>
        <v>3.0005598180486999</v>
      </c>
      <c r="I20">
        <f>SUMIFS('EPA Export Aggregation'!L:L,'EPA Export Aggregation'!$A:$A,$B20,'EPA Export Aggregation'!$D:$D,$A$1)*IF($A20="CH4",About!$D$58,IF($A20="N2O",About!$D$59,1))</f>
        <v>2.9253337123777001</v>
      </c>
      <c r="J20">
        <f>SUMIFS('EPA Export Aggregation'!M:M,'EPA Export Aggregation'!$A:$A,$B20,'EPA Export Aggregation'!$D:$D,$A$1)*IF($A20="CH4",About!$D$58,IF($A20="N2O",About!$D$59,1))</f>
        <v>2.9615884141300999</v>
      </c>
      <c r="K20">
        <f>SUMIFS('EPA Export Aggregation'!N:N,'EPA Export Aggregation'!$A:$A,$B20,'EPA Export Aggregation'!$D:$D,$A$1)*IF($A20="CH4",About!$D$58,IF($A20="N2O",About!$D$59,1))</f>
        <v>2.7310963486428999</v>
      </c>
      <c r="L20">
        <f>SUMIFS('EPA Export Aggregation'!O:O,'EPA Export Aggregation'!$A:$A,$B20,'EPA Export Aggregation'!$D:$D,$A$1)*IF($A20="CH4",About!$D$58,IF($A20="N2O",About!$D$59,1))</f>
        <v>2.3215407123965002</v>
      </c>
      <c r="M20">
        <f>SUMIFS('EPA Export Aggregation'!P:P,'EPA Export Aggregation'!$A:$A,$B20,'EPA Export Aggregation'!$D:$D,$A$1)*IF($A20="CH4",About!$D$58,IF($A20="N2O",About!$D$59,1))</f>
        <v>1.9763793152011999</v>
      </c>
      <c r="N20">
        <f>SUMIFS('EPA Export Aggregation'!Q:Q,'EPA Export Aggregation'!$A:$A,$B20,'EPA Export Aggregation'!$D:$D,$A$1)*IF($A20="CH4",About!$D$58,IF($A20="N2O",About!$D$59,1))</f>
        <v>1.335665241179</v>
      </c>
      <c r="O20">
        <f>SUMIFS('EPA Export Aggregation'!R:R,'EPA Export Aggregation'!$A:$A,$B20,'EPA Export Aggregation'!$D:$D,$A$1)*IF($A20="CH4",About!$D$58,IF($A20="N2O",About!$D$59,1))</f>
        <v>1.0180152466962999</v>
      </c>
      <c r="P20">
        <f>SUMIFS('EPA Export Aggregation'!S:S,'EPA Export Aggregation'!$A:$A,$B20,'EPA Export Aggregation'!$D:$D,$A$1)*IF($A20="CH4",About!$D$58,IF($A20="N2O",About!$D$59,1))</f>
        <v>1.1137658975174001</v>
      </c>
      <c r="Q20">
        <f>SUMIFS('EPA Export Aggregation'!T:T,'EPA Export Aggregation'!$A:$A,$B20,'EPA Export Aggregation'!$D:$D,$A$1)*IF($A20="CH4",About!$D$58,IF($A20="N2O",About!$D$59,1))</f>
        <v>1.1420488518298999</v>
      </c>
      <c r="R20">
        <f>SUMIFS('EPA Export Aggregation'!U:U,'EPA Export Aggregation'!$A:$A,$B20,'EPA Export Aggregation'!$D:$D,$A$1)*IF($A20="CH4",About!$D$58,IF($A20="N2O",About!$D$59,1))</f>
        <v>1.303032972707</v>
      </c>
      <c r="S20">
        <f>SUMIFS('EPA Export Aggregation'!V:V,'EPA Export Aggregation'!$A:$A,$B20,'EPA Export Aggregation'!$D:$D,$A$1)*IF($A20="CH4",About!$D$58,IF($A20="N2O",About!$D$59,1))</f>
        <v>1.4799968162938999</v>
      </c>
      <c r="T20">
        <f>SUMIFS('EPA Export Aggregation'!W:W,'EPA Export Aggregation'!$A:$A,$B20,'EPA Export Aggregation'!$D:$D,$A$1)*IF($A20="CH4",About!$D$58,IF($A20="N2O",About!$D$59,1))</f>
        <v>1.6103578026031999</v>
      </c>
      <c r="U20">
        <f>SUMIFS('EPA Export Aggregation'!X:X,'EPA Export Aggregation'!$A:$A,$B20,'EPA Export Aggregation'!$D:$D,$A$1)*IF($A20="CH4",About!$D$58,IF($A20="N2O",About!$D$59,1))</f>
        <v>1.5233412653648</v>
      </c>
      <c r="V20">
        <f>SUMIFS('EPA Export Aggregation'!Y:Y,'EPA Export Aggregation'!$A:$A,$B20,'EPA Export Aggregation'!$D:$D,$A$1)*IF($A20="CH4",About!$D$58,IF($A20="N2O",About!$D$59,1))</f>
        <v>1.016382392221</v>
      </c>
      <c r="W20">
        <f>SUMIFS('EPA Export Aggregation'!Z:Z,'EPA Export Aggregation'!$A:$A,$B20,'EPA Export Aggregation'!$D:$D,$A$1)*IF($A20="CH4",About!$D$58,IF($A20="N2O",About!$D$59,1))</f>
        <v>0.54098959939250002</v>
      </c>
      <c r="X20">
        <f>SUMIFS('EPA Export Aggregation'!AA:AA,'EPA Export Aggregation'!$A:$A,$B20,'EPA Export Aggregation'!$D:$D,$A$1)*IF($A20="CH4",About!$D$58,IF($A20="N2O",About!$D$59,1))</f>
        <v>0.49318378924389999</v>
      </c>
      <c r="Y20">
        <f>SUMIFS('EPA Export Aggregation'!AB:AB,'EPA Export Aggregation'!$A:$A,$B20,'EPA Export Aggregation'!$D:$D,$A$1)*IF($A20="CH4",About!$D$58,IF($A20="N2O",About!$D$59,1))</f>
        <v>0.4738098393297</v>
      </c>
      <c r="Z20">
        <f>SUMIFS('EPA Export Aggregation'!AC:AC,'EPA Export Aggregation'!$A:$A,$B20,'EPA Export Aggregation'!$D:$D,$A$1)*IF($A20="CH4",About!$D$58,IF($A20="N2O",About!$D$59,1))</f>
        <v>0.44804728560399998</v>
      </c>
      <c r="AA20">
        <f>SUMIFS('EPA Export Aggregation'!AD:AD,'EPA Export Aggregation'!$A:$A,$B20,'EPA Export Aggregation'!$D:$D,$A$1)*IF($A20="CH4",About!$D$58,IF($A20="N2O",About!$D$59,1))</f>
        <v>0.30506644855539999</v>
      </c>
      <c r="AB20">
        <f>SUMIFS('EPA Export Aggregation'!AE:AE,'EPA Export Aggregation'!$A:$A,$B20,'EPA Export Aggregation'!$D:$D,$A$1)*IF($A20="CH4",About!$D$58,IF($A20="N2O",About!$D$59,1))</f>
        <v>0.3123980054312</v>
      </c>
      <c r="AC20">
        <f>SUMIFS('EPA Export Aggregation'!AF:AF,'EPA Export Aggregation'!$A:$A,$B20,'EPA Export Aggregation'!$D:$D,$A$1)*IF($A20="CH4",About!$D$58,IF($A20="N2O",About!$D$59,1))</f>
        <v>0.24715302794720001</v>
      </c>
      <c r="AD20">
        <f>SUMIFS('EPA Export Aggregation'!AG:AG,'EPA Export Aggregation'!$A:$A,$B20,'EPA Export Aggregation'!$D:$D,$A$1)*IF($A20="CH4",About!$D$58,IF($A20="N2O",About!$D$59,1))</f>
        <v>0.30327502649479998</v>
      </c>
      <c r="AE20">
        <f>SUMIFS('EPA Export Aggregation'!AH:AH,'EPA Export Aggregation'!$A:$A,$B20,'EPA Export Aggregation'!$D:$D,$A$1)*IF($A20="CH4",About!$D$58,IF($A20="N2O",About!$D$59,1))</f>
        <v>0.30736569430909999</v>
      </c>
      <c r="AF20">
        <f>SUMIFS('EPA Export Aggregation'!AI:AI,'EPA Export Aggregation'!$A:$A,$B20,'EPA Export Aggregation'!$D:$D,$A$1)*IF($A20="CH4",About!$D$58,IF($A20="N2O",About!$D$59,1))</f>
        <v>0.23073011858619999</v>
      </c>
      <c r="AG20">
        <f>SUMIFS('EPA Export Aggregation'!AJ:AJ,'EPA Export Aggregation'!$A:$A,$B20,'EPA Export Aggregation'!$D:$D,$A$1)*IF($A20="CH4",About!$D$58,IF($A20="N2O",About!$D$59,1))</f>
        <v>0.22457471179569999</v>
      </c>
      <c r="AH20">
        <f>SUMIFS('EPA Export Aggregation'!AK:AK,'EPA Export Aggregation'!$A:$A,$B20,'EPA Export Aggregation'!$D:$D,$A$1)*IF($A20="CH4",About!$D$58,IF($A20="N2O",About!$D$59,1))</f>
        <v>0.21825552586450001</v>
      </c>
    </row>
    <row r="21" spans="1:34" x14ac:dyDescent="0.25">
      <c r="A21" s="413" t="s">
        <v>2215</v>
      </c>
      <c r="B21" s="414" t="s">
        <v>4245</v>
      </c>
      <c r="C21" s="415">
        <f>SUMIFS('EPA Export Aggregation'!F:F,'EPA Export Aggregation'!$A:$A,$B21,'EPA Export Aggregation'!$D:$D,$A$1)*IF($A21="CH4",About!$D$58,IF($A21="N2O",About!$D$59,1))</f>
        <v>0.37705833333330002</v>
      </c>
      <c r="D21" s="415">
        <f>SUMIFS('EPA Export Aggregation'!G:G,'EPA Export Aggregation'!$A:$A,$B21,'EPA Export Aggregation'!$D:$D,$A$1)*IF($A21="CH4",About!$D$58,IF($A21="N2O",About!$D$59,1))</f>
        <v>0.37705833333330002</v>
      </c>
      <c r="E21" s="415">
        <f>SUMIFS('EPA Export Aggregation'!H:H,'EPA Export Aggregation'!$A:$A,$B21,'EPA Export Aggregation'!$D:$D,$A$1)*IF($A21="CH4",About!$D$58,IF($A21="N2O",About!$D$59,1))</f>
        <v>0.37705833333330002</v>
      </c>
      <c r="F21" s="415">
        <f>SUMIFS('EPA Export Aggregation'!I:I,'EPA Export Aggregation'!$A:$A,$B21,'EPA Export Aggregation'!$D:$D,$A$1)*IF($A21="CH4",About!$D$58,IF($A21="N2O",About!$D$59,1))</f>
        <v>0.37705833333330002</v>
      </c>
      <c r="G21" s="415">
        <f>SUMIFS('EPA Export Aggregation'!J:J,'EPA Export Aggregation'!$A:$A,$B21,'EPA Export Aggregation'!$D:$D,$A$1)*IF($A21="CH4",About!$D$58,IF($A21="N2O",About!$D$59,1))</f>
        <v>0.37705833333330002</v>
      </c>
      <c r="H21" s="415">
        <f>SUMIFS('EPA Export Aggregation'!K:K,'EPA Export Aggregation'!$A:$A,$B21,'EPA Export Aggregation'!$D:$D,$A$1)*IF($A21="CH4",About!$D$58,IF($A21="N2O",About!$D$59,1))</f>
        <v>0.37705833333330002</v>
      </c>
      <c r="I21" s="415">
        <f>SUMIFS('EPA Export Aggregation'!L:L,'EPA Export Aggregation'!$A:$A,$B21,'EPA Export Aggregation'!$D:$D,$A$1)*IF($A21="CH4",About!$D$58,IF($A21="N2O",About!$D$59,1))</f>
        <v>0.37705833333330002</v>
      </c>
      <c r="J21" s="415">
        <f>SUMIFS('EPA Export Aggregation'!M:M,'EPA Export Aggregation'!$A:$A,$B21,'EPA Export Aggregation'!$D:$D,$A$1)*IF($A21="CH4",About!$D$58,IF($A21="N2O",About!$D$59,1))</f>
        <v>0.37705833333330002</v>
      </c>
      <c r="K21">
        <f>SUMIFS('EPA Export Aggregation'!N:N,'EPA Export Aggregation'!$A:$A,$B21,'EPA Export Aggregation'!$D:$D,$A$1)*IF($A21="CH4",About!$D$58,IF($A21="N2O",About!$D$59,1))</f>
        <v>0.37705833333330002</v>
      </c>
      <c r="L21">
        <f>SUMIFS('EPA Export Aggregation'!O:O,'EPA Export Aggregation'!$A:$A,$B21,'EPA Export Aggregation'!$D:$D,$A$1)*IF($A21="CH4",About!$D$58,IF($A21="N2O",About!$D$59,1))</f>
        <v>0.37705833333330002</v>
      </c>
      <c r="M21">
        <f>SUMIFS('EPA Export Aggregation'!P:P,'EPA Export Aggregation'!$A:$A,$B21,'EPA Export Aggregation'!$D:$D,$A$1)*IF($A21="CH4",About!$D$58,IF($A21="N2O",About!$D$59,1))</f>
        <v>0.37705833333330002</v>
      </c>
      <c r="N21">
        <f>SUMIFS('EPA Export Aggregation'!Q:Q,'EPA Export Aggregation'!$A:$A,$B21,'EPA Export Aggregation'!$D:$D,$A$1)*IF($A21="CH4",About!$D$58,IF($A21="N2O",About!$D$59,1))</f>
        <v>0.37705833333330002</v>
      </c>
      <c r="O21">
        <f>SUMIFS('EPA Export Aggregation'!R:R,'EPA Export Aggregation'!$A:$A,$B21,'EPA Export Aggregation'!$D:$D,$A$1)*IF($A21="CH4",About!$D$58,IF($A21="N2O",About!$D$59,1))</f>
        <v>0.37705833333330002</v>
      </c>
      <c r="P21">
        <f>SUMIFS('EPA Export Aggregation'!S:S,'EPA Export Aggregation'!$A:$A,$B21,'EPA Export Aggregation'!$D:$D,$A$1)*IF($A21="CH4",About!$D$58,IF($A21="N2O",About!$D$59,1))</f>
        <v>0.37705833333330002</v>
      </c>
      <c r="Q21">
        <f>SUMIFS('EPA Export Aggregation'!T:T,'EPA Export Aggregation'!$A:$A,$B21,'EPA Export Aggregation'!$D:$D,$A$1)*IF($A21="CH4",About!$D$58,IF($A21="N2O",About!$D$59,1))</f>
        <v>0.37705833333330002</v>
      </c>
      <c r="R21">
        <f>SUMIFS('EPA Export Aggregation'!U:U,'EPA Export Aggregation'!$A:$A,$B21,'EPA Export Aggregation'!$D:$D,$A$1)*IF($A21="CH4",About!$D$58,IF($A21="N2O",About!$D$59,1))</f>
        <v>0.37705833333330002</v>
      </c>
      <c r="S21">
        <f>SUMIFS('EPA Export Aggregation'!V:V,'EPA Export Aggregation'!$A:$A,$B21,'EPA Export Aggregation'!$D:$D,$A$1)*IF($A21="CH4",About!$D$58,IF($A21="N2O",About!$D$59,1))</f>
        <v>0.37705833333330002</v>
      </c>
      <c r="T21">
        <f>SUMIFS('EPA Export Aggregation'!W:W,'EPA Export Aggregation'!$A:$A,$B21,'EPA Export Aggregation'!$D:$D,$A$1)*IF($A21="CH4",About!$D$58,IF($A21="N2O",About!$D$59,1))</f>
        <v>0.37705833333330002</v>
      </c>
      <c r="U21">
        <f>SUMIFS('EPA Export Aggregation'!X:X,'EPA Export Aggregation'!$A:$A,$B21,'EPA Export Aggregation'!$D:$D,$A$1)*IF($A21="CH4",About!$D$58,IF($A21="N2O",About!$D$59,1))</f>
        <v>0.37705833333330002</v>
      </c>
      <c r="V21">
        <f>SUMIFS('EPA Export Aggregation'!Y:Y,'EPA Export Aggregation'!$A:$A,$B21,'EPA Export Aggregation'!$D:$D,$A$1)*IF($A21="CH4",About!$D$58,IF($A21="N2O",About!$D$59,1))</f>
        <v>0.37705833333330002</v>
      </c>
      <c r="W21">
        <f>SUMIFS('EPA Export Aggregation'!Z:Z,'EPA Export Aggregation'!$A:$A,$B21,'EPA Export Aggregation'!$D:$D,$A$1)*IF($A21="CH4",About!$D$58,IF($A21="N2O",About!$D$59,1))</f>
        <v>0.37116100000000002</v>
      </c>
      <c r="X21">
        <f>SUMIFS('EPA Export Aggregation'!AA:AA,'EPA Export Aggregation'!$A:$A,$B21,'EPA Export Aggregation'!$D:$D,$A$1)*IF($A21="CH4",About!$D$58,IF($A21="N2O",About!$D$59,1))</f>
        <v>0.36738799999999999</v>
      </c>
      <c r="Y21">
        <f>SUMIFS('EPA Export Aggregation'!AB:AB,'EPA Export Aggregation'!$A:$A,$B21,'EPA Export Aggregation'!$D:$D,$A$1)*IF($A21="CH4",About!$D$58,IF($A21="N2O",About!$D$59,1))</f>
        <v>0.39262599999999998</v>
      </c>
      <c r="Z21">
        <f>SUMIFS('EPA Export Aggregation'!AC:AC,'EPA Export Aggregation'!$A:$A,$B21,'EPA Export Aggregation'!$D:$D,$A$1)*IF($A21="CH4",About!$D$58,IF($A21="N2O",About!$D$59,1))</f>
        <v>0.29457800000000001</v>
      </c>
      <c r="AA21">
        <f>SUMIFS('EPA Export Aggregation'!AD:AD,'EPA Export Aggregation'!$A:$A,$B21,'EPA Export Aggregation'!$D:$D,$A$1)*IF($A21="CH4",About!$D$58,IF($A21="N2O",About!$D$59,1))</f>
        <v>0.30936819999999998</v>
      </c>
      <c r="AB21">
        <f>SUMIFS('EPA Export Aggregation'!AE:AE,'EPA Export Aggregation'!$A:$A,$B21,'EPA Export Aggregation'!$D:$D,$A$1)*IF($A21="CH4",About!$D$58,IF($A21="N2O",About!$D$59,1))</f>
        <v>0.25785560000000002</v>
      </c>
      <c r="AC21">
        <f>SUMIFS('EPA Export Aggregation'!AF:AF,'EPA Export Aggregation'!$A:$A,$B21,'EPA Export Aggregation'!$D:$D,$A$1)*IF($A21="CH4",About!$D$58,IF($A21="N2O",About!$D$59,1))</f>
        <v>0.25382490000000002</v>
      </c>
      <c r="AD21">
        <f>SUMIFS('EPA Export Aggregation'!AG:AG,'EPA Export Aggregation'!$A:$A,$B21,'EPA Export Aggregation'!$D:$D,$A$1)*IF($A21="CH4",About!$D$58,IF($A21="N2O",About!$D$59,1))</f>
        <v>0.29782320000000001</v>
      </c>
      <c r="AE21">
        <f>SUMIFS('EPA Export Aggregation'!AH:AH,'EPA Export Aggregation'!$A:$A,$B21,'EPA Export Aggregation'!$D:$D,$A$1)*IF($A21="CH4",About!$D$58,IF($A21="N2O",About!$D$59,1))</f>
        <v>0.250278</v>
      </c>
      <c r="AF21">
        <f>SUMIFS('EPA Export Aggregation'!AI:AI,'EPA Export Aggregation'!$A:$A,$B21,'EPA Export Aggregation'!$D:$D,$A$1)*IF($A21="CH4",About!$D$58,IF($A21="N2O",About!$D$59,1))</f>
        <v>0.2470473</v>
      </c>
      <c r="AG21">
        <f>SUMIFS('EPA Export Aggregation'!AJ:AJ,'EPA Export Aggregation'!$A:$A,$B21,'EPA Export Aggregation'!$D:$D,$A$1)*IF($A21="CH4",About!$D$58,IF($A21="N2O",About!$D$59,1))</f>
        <v>0.1149746</v>
      </c>
      <c r="AH21">
        <f>SUMIFS('EPA Export Aggregation'!AK:AK,'EPA Export Aggregation'!$A:$A,$B21,'EPA Export Aggregation'!$D:$D,$A$1)*IF($A21="CH4",About!$D$58,IF($A21="N2O",About!$D$59,1))</f>
        <v>0.17715040000000001</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5.5146966136600001E-2</v>
      </c>
      <c r="D23">
        <f>SUMIFS('EPA Export Aggregation'!G:G,'EPA Export Aggregation'!$A:$A,$B23,'EPA Export Aggregation'!$D:$D,$A$1)*IF($A23="CH4",About!$D$58,IF($A23="N2O",About!$D$59,1))</f>
        <v>5.0734248470799999E-2</v>
      </c>
      <c r="E23">
        <f>SUMIFS('EPA Export Aggregation'!H:H,'EPA Export Aggregation'!$A:$A,$B23,'EPA Export Aggregation'!$D:$D,$A$1)*IF($A23="CH4",About!$D$58,IF($A23="N2O",About!$D$59,1))</f>
        <v>5.5849458543400003E-2</v>
      </c>
      <c r="F23">
        <f>SUMIFS('EPA Export Aggregation'!I:I,'EPA Export Aggregation'!$A:$A,$B23,'EPA Export Aggregation'!$D:$D,$A$1)*IF($A23="CH4",About!$D$58,IF($A23="N2O",About!$D$59,1))</f>
        <v>6.6001395458500006E-2</v>
      </c>
      <c r="G23">
        <f>SUMIFS('EPA Export Aggregation'!J:J,'EPA Export Aggregation'!$A:$A,$B23,'EPA Export Aggregation'!$D:$D,$A$1)*IF($A23="CH4",About!$D$58,IF($A23="N2O",About!$D$59,1))</f>
        <v>6.1504309421799998E-2</v>
      </c>
      <c r="H23">
        <f>SUMIFS('EPA Export Aggregation'!K:K,'EPA Export Aggregation'!$A:$A,$B23,'EPA Export Aggregation'!$D:$D,$A$1)*IF($A23="CH4",About!$D$58,IF($A23="N2O",About!$D$59,1))</f>
        <v>6.1189281824599998E-2</v>
      </c>
      <c r="I23">
        <f>SUMIFS('EPA Export Aggregation'!L:L,'EPA Export Aggregation'!$A:$A,$B23,'EPA Export Aggregation'!$D:$D,$A$1)*IF($A23="CH4",About!$D$58,IF($A23="N2O",About!$D$59,1))</f>
        <v>5.5317642886400002E-2</v>
      </c>
      <c r="J23">
        <f>SUMIFS('EPA Export Aggregation'!M:M,'EPA Export Aggregation'!$A:$A,$B23,'EPA Export Aggregation'!$D:$D,$A$1)*IF($A23="CH4",About!$D$58,IF($A23="N2O",About!$D$59,1))</f>
        <v>5.6150329976200002E-2</v>
      </c>
      <c r="K23">
        <f>SUMIFS('EPA Export Aggregation'!N:N,'EPA Export Aggregation'!$A:$A,$B23,'EPA Export Aggregation'!$D:$D,$A$1)*IF($A23="CH4",About!$D$58,IF($A23="N2O",About!$D$59,1))</f>
        <v>6.8950414462799994E-2</v>
      </c>
      <c r="L23">
        <f>SUMIFS('EPA Export Aggregation'!O:O,'EPA Export Aggregation'!$A:$A,$B23,'EPA Export Aggregation'!$D:$D,$A$1)*IF($A23="CH4",About!$D$58,IF($A23="N2O",About!$D$59,1))</f>
        <v>6.5973976905899998E-2</v>
      </c>
      <c r="M23">
        <f>SUMIFS('EPA Export Aggregation'!P:P,'EPA Export Aggregation'!$A:$A,$B23,'EPA Export Aggregation'!$D:$D,$A$1)*IF($A23="CH4",About!$D$58,IF($A23="N2O",About!$D$59,1))</f>
        <v>5.9818629969899999E-2</v>
      </c>
      <c r="N23">
        <f>SUMIFS('EPA Export Aggregation'!Q:Q,'EPA Export Aggregation'!$A:$A,$B23,'EPA Export Aggregation'!$D:$D,$A$1)*IF($A23="CH4",About!$D$58,IF($A23="N2O",About!$D$59,1))</f>
        <v>5.7282040167800002E-2</v>
      </c>
      <c r="O23">
        <f>SUMIFS('EPA Export Aggregation'!R:R,'EPA Export Aggregation'!$A:$A,$B23,'EPA Export Aggregation'!$D:$D,$A$1)*IF($A23="CH4",About!$D$58,IF($A23="N2O",About!$D$59,1))</f>
        <v>5.1851700834000002E-2</v>
      </c>
      <c r="P23">
        <f>SUMIFS('EPA Export Aggregation'!S:S,'EPA Export Aggregation'!$A:$A,$B23,'EPA Export Aggregation'!$D:$D,$A$1)*IF($A23="CH4",About!$D$58,IF($A23="N2O",About!$D$59,1))</f>
        <v>4.97664233351E-2</v>
      </c>
      <c r="Q23">
        <f>SUMIFS('EPA Export Aggregation'!T:T,'EPA Export Aggregation'!$A:$A,$B23,'EPA Export Aggregation'!$D:$D,$A$1)*IF($A23="CH4",About!$D$58,IF($A23="N2O",About!$D$59,1))</f>
        <v>5.1271114357399998E-2</v>
      </c>
      <c r="R23">
        <f>SUMIFS('EPA Export Aggregation'!U:U,'EPA Export Aggregation'!$A:$A,$B23,'EPA Export Aggregation'!$D:$D,$A$1)*IF($A23="CH4",About!$D$58,IF($A23="N2O",About!$D$59,1))</f>
        <v>5.0976798575099999E-2</v>
      </c>
      <c r="S23">
        <f>SUMIFS('EPA Export Aggregation'!V:V,'EPA Export Aggregation'!$A:$A,$B23,'EPA Export Aggregation'!$D:$D,$A$1)*IF($A23="CH4",About!$D$58,IF($A23="N2O",About!$D$59,1))</f>
        <v>4.9071834359500001E-2</v>
      </c>
      <c r="T23">
        <f>SUMIFS('EPA Export Aggregation'!W:W,'EPA Export Aggregation'!$A:$A,$B23,'EPA Export Aggregation'!$D:$D,$A$1)*IF($A23="CH4",About!$D$58,IF($A23="N2O",About!$D$59,1))</f>
        <v>6.8903175447500006E-2</v>
      </c>
      <c r="U23">
        <f>SUMIFS('EPA Export Aggregation'!X:X,'EPA Export Aggregation'!$A:$A,$B23,'EPA Export Aggregation'!$D:$D,$A$1)*IF($A23="CH4",About!$D$58,IF($A23="N2O",About!$D$59,1))</f>
        <v>5.6570979029600003E-2</v>
      </c>
      <c r="V23">
        <f>SUMIFS('EPA Export Aggregation'!Y:Y,'EPA Export Aggregation'!$A:$A,$B23,'EPA Export Aggregation'!$D:$D,$A$1)*IF($A23="CH4",About!$D$58,IF($A23="N2O",About!$D$59,1))</f>
        <v>4.7587426447600001E-2</v>
      </c>
      <c r="W23">
        <f>SUMIFS('EPA Export Aggregation'!Z:Z,'EPA Export Aggregation'!$A:$A,$B23,'EPA Export Aggregation'!$D:$D,$A$1)*IF($A23="CH4",About!$D$58,IF($A23="N2O",About!$D$59,1))</f>
        <v>6.5623282521100001E-2</v>
      </c>
      <c r="X23">
        <f>SUMIFS('EPA Export Aggregation'!AA:AA,'EPA Export Aggregation'!$A:$A,$B23,'EPA Export Aggregation'!$D:$D,$A$1)*IF($A23="CH4",About!$D$58,IF($A23="N2O",About!$D$59,1))</f>
        <v>7.0526778006400004E-2</v>
      </c>
      <c r="Y23">
        <f>SUMIFS('EPA Export Aggregation'!AB:AB,'EPA Export Aggregation'!$A:$A,$B23,'EPA Export Aggregation'!$D:$D,$A$1)*IF($A23="CH4",About!$D$58,IF($A23="N2O",About!$D$59,1))</f>
        <v>6.6525953035000002E-2</v>
      </c>
      <c r="Z23">
        <f>SUMIFS('EPA Export Aggregation'!AC:AC,'EPA Export Aggregation'!$A:$A,$B23,'EPA Export Aggregation'!$D:$D,$A$1)*IF($A23="CH4",About!$D$58,IF($A23="N2O",About!$D$59,1))</f>
        <v>6.2742367129399998E-2</v>
      </c>
      <c r="AA23">
        <f>SUMIFS('EPA Export Aggregation'!AD:AD,'EPA Export Aggregation'!$A:$A,$B23,'EPA Export Aggregation'!$D:$D,$A$1)*IF($A23="CH4",About!$D$58,IF($A23="N2O",About!$D$59,1))</f>
        <v>2.4788801925699998E-2</v>
      </c>
      <c r="AB23">
        <f>SUMIFS('EPA Export Aggregation'!AE:AE,'EPA Export Aggregation'!$A:$A,$B23,'EPA Export Aggregation'!$D:$D,$A$1)*IF($A23="CH4",About!$D$58,IF($A23="N2O",About!$D$59,1))</f>
        <v>6.3130056819700006E-2</v>
      </c>
      <c r="AC23">
        <f>SUMIFS('EPA Export Aggregation'!AF:AF,'EPA Export Aggregation'!$A:$A,$B23,'EPA Export Aggregation'!$D:$D,$A$1)*IF($A23="CH4",About!$D$58,IF($A23="N2O",About!$D$59,1))</f>
        <v>7.1852929019400005E-2</v>
      </c>
      <c r="AD23">
        <f>SUMIFS('EPA Export Aggregation'!AG:AG,'EPA Export Aggregation'!$A:$A,$B23,'EPA Export Aggregation'!$D:$D,$A$1)*IF($A23="CH4",About!$D$58,IF($A23="N2O",About!$D$59,1))</f>
        <v>6.9931109358499999E-2</v>
      </c>
      <c r="AE23">
        <f>SUMIFS('EPA Export Aggregation'!AH:AH,'EPA Export Aggregation'!$A:$A,$B23,'EPA Export Aggregation'!$D:$D,$A$1)*IF($A23="CH4",About!$D$58,IF($A23="N2O",About!$D$59,1))</f>
        <v>8.2562632357099999E-2</v>
      </c>
      <c r="AF23">
        <f>SUMIFS('EPA Export Aggregation'!AI:AI,'EPA Export Aggregation'!$A:$A,$B23,'EPA Export Aggregation'!$D:$D,$A$1)*IF($A23="CH4",About!$D$58,IF($A23="N2O",About!$D$59,1))</f>
        <v>8.2923062342500006E-2</v>
      </c>
      <c r="AG23">
        <f>SUMIFS('EPA Export Aggregation'!AJ:AJ,'EPA Export Aggregation'!$A:$A,$B23,'EPA Export Aggregation'!$D:$D,$A$1)*IF($A23="CH4",About!$D$58,IF($A23="N2O",About!$D$59,1))</f>
        <v>7.8134367837999999E-2</v>
      </c>
      <c r="AH23">
        <f>SUMIFS('EPA Export Aggregation'!AK:AK,'EPA Export Aggregation'!$A:$A,$B23,'EPA Export Aggregation'!$D:$D,$A$1)*IF($A23="CH4",About!$D$58,IF($A23="N2O",About!$D$59,1))</f>
        <v>6.7053629878099999E-2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0.18040570628309999</v>
      </c>
      <c r="D25">
        <f>SUMIFS('EPA Export Aggregation'!G:G,'EPA Export Aggregation'!$A:$A,$B25,'EPA Export Aggregation'!$D:$D,$A$1)*IF($A25="CH4",About!$D$58,IF($A25="N2O",About!$D$59,1))</f>
        <v>0.1830684837265</v>
      </c>
      <c r="E25">
        <f>SUMIFS('EPA Export Aggregation'!H:H,'EPA Export Aggregation'!$A:$A,$B25,'EPA Export Aggregation'!$D:$D,$A$1)*IF($A25="CH4",About!$D$58,IF($A25="N2O",About!$D$59,1))</f>
        <v>0.1793768860429</v>
      </c>
      <c r="F25">
        <f>SUMIFS('EPA Export Aggregation'!I:I,'EPA Export Aggregation'!$A:$A,$B25,'EPA Export Aggregation'!$D:$D,$A$1)*IF($A25="CH4",About!$D$58,IF($A25="N2O",About!$D$59,1))</f>
        <v>0.14986639778130001</v>
      </c>
      <c r="G25">
        <f>SUMIFS('EPA Export Aggregation'!J:J,'EPA Export Aggregation'!$A:$A,$B25,'EPA Export Aggregation'!$D:$D,$A$1)*IF($A25="CH4",About!$D$58,IF($A25="N2O",About!$D$59,1))</f>
        <v>0.19011013072749999</v>
      </c>
      <c r="H25">
        <f>SUMIFS('EPA Export Aggregation'!K:K,'EPA Export Aggregation'!$A:$A,$B25,'EPA Export Aggregation'!$D:$D,$A$1)*IF($A25="CH4",About!$D$58,IF($A25="N2O",About!$D$59,1))</f>
        <v>0.19270284643829999</v>
      </c>
      <c r="I25">
        <f>SUMIFS('EPA Export Aggregation'!L:L,'EPA Export Aggregation'!$A:$A,$B25,'EPA Export Aggregation'!$D:$D,$A$1)*IF($A25="CH4",About!$D$58,IF($A25="N2O",About!$D$59,1))</f>
        <v>0.19827282386709999</v>
      </c>
      <c r="J25">
        <f>SUMIFS('EPA Export Aggregation'!M:M,'EPA Export Aggregation'!$A:$A,$B25,'EPA Export Aggregation'!$D:$D,$A$1)*IF($A25="CH4",About!$D$58,IF($A25="N2O",About!$D$59,1))</f>
        <v>0.2061731383563</v>
      </c>
      <c r="K25">
        <f>SUMIFS('EPA Export Aggregation'!N:N,'EPA Export Aggregation'!$A:$A,$B25,'EPA Export Aggregation'!$D:$D,$A$1)*IF($A25="CH4",About!$D$58,IF($A25="N2O",About!$D$59,1))</f>
        <v>0.2066862706832</v>
      </c>
      <c r="L25">
        <f>SUMIFS('EPA Export Aggregation'!O:O,'EPA Export Aggregation'!$A:$A,$B25,'EPA Export Aggregation'!$D:$D,$A$1)*IF($A25="CH4",About!$D$58,IF($A25="N2O",About!$D$59,1))</f>
        <v>0.2139595977996</v>
      </c>
      <c r="M25">
        <f>SUMIFS('EPA Export Aggregation'!P:P,'EPA Export Aggregation'!$A:$A,$B25,'EPA Export Aggregation'!$D:$D,$A$1)*IF($A25="CH4",About!$D$58,IF($A25="N2O",About!$D$59,1))</f>
        <v>0.20792842303860001</v>
      </c>
      <c r="N25">
        <f>SUMIFS('EPA Export Aggregation'!Q:Q,'EPA Export Aggregation'!$A:$A,$B25,'EPA Export Aggregation'!$D:$D,$A$1)*IF($A25="CH4",About!$D$58,IF($A25="N2O",About!$D$59,1))</f>
        <v>0.13700921409690001</v>
      </c>
      <c r="O25">
        <f>SUMIFS('EPA Export Aggregation'!R:R,'EPA Export Aggregation'!$A:$A,$B25,'EPA Export Aggregation'!$D:$D,$A$1)*IF($A25="CH4",About!$D$58,IF($A25="N2O",About!$D$59,1))</f>
        <v>0.135679099823</v>
      </c>
      <c r="P25">
        <f>SUMIFS('EPA Export Aggregation'!S:S,'EPA Export Aggregation'!$A:$A,$B25,'EPA Export Aggregation'!$D:$D,$A$1)*IF($A25="CH4",About!$D$58,IF($A25="N2O",About!$D$59,1))</f>
        <v>0.13550207166520001</v>
      </c>
      <c r="Q25">
        <f>SUMIFS('EPA Export Aggregation'!T:T,'EPA Export Aggregation'!$A:$A,$B25,'EPA Export Aggregation'!$D:$D,$A$1)*IF($A25="CH4",About!$D$58,IF($A25="N2O",About!$D$59,1))</f>
        <v>0.14783454385639999</v>
      </c>
      <c r="R25">
        <f>SUMIFS('EPA Export Aggregation'!U:U,'EPA Export Aggregation'!$A:$A,$B25,'EPA Export Aggregation'!$D:$D,$A$1)*IF($A25="CH4",About!$D$58,IF($A25="N2O",About!$D$59,1))</f>
        <v>0.16004207358709999</v>
      </c>
      <c r="S25">
        <f>SUMIFS('EPA Export Aggregation'!V:V,'EPA Export Aggregation'!$A:$A,$B25,'EPA Export Aggregation'!$D:$D,$A$1)*IF($A25="CH4",About!$D$58,IF($A25="N2O",About!$D$59,1))</f>
        <v>0.1603517016655</v>
      </c>
      <c r="T25">
        <f>SUMIFS('EPA Export Aggregation'!W:W,'EPA Export Aggregation'!$A:$A,$B25,'EPA Export Aggregation'!$D:$D,$A$1)*IF($A25="CH4",About!$D$58,IF($A25="N2O",About!$D$59,1))</f>
        <v>0.15207683495159999</v>
      </c>
      <c r="U25">
        <f>SUMIFS('EPA Export Aggregation'!X:X,'EPA Export Aggregation'!$A:$A,$B25,'EPA Export Aggregation'!$D:$D,$A$1)*IF($A25="CH4",About!$D$58,IF($A25="N2O",About!$D$59,1))</f>
        <v>0.13678512147739999</v>
      </c>
      <c r="V25">
        <f>SUMIFS('EPA Export Aggregation'!Y:Y,'EPA Export Aggregation'!$A:$A,$B25,'EPA Export Aggregation'!$D:$D,$A$1)*IF($A25="CH4",About!$D$58,IF($A25="N2O",About!$D$59,1))</f>
        <v>0.1426576688508</v>
      </c>
      <c r="W25">
        <f>SUMIFS('EPA Export Aggregation'!Z:Z,'EPA Export Aggregation'!$A:$A,$B25,'EPA Export Aggregation'!$D:$D,$A$1)*IF($A25="CH4",About!$D$58,IF($A25="N2O",About!$D$59,1))</f>
        <v>0.1636388637066</v>
      </c>
      <c r="X25">
        <f>SUMIFS('EPA Export Aggregation'!AA:AA,'EPA Export Aggregation'!$A:$A,$B25,'EPA Export Aggregation'!$D:$D,$A$1)*IF($A25="CH4",About!$D$58,IF($A25="N2O",About!$D$59,1))</f>
        <v>0.1605364921794</v>
      </c>
      <c r="Y25">
        <f>SUMIFS('EPA Export Aggregation'!AB:AB,'EPA Export Aggregation'!$A:$A,$B25,'EPA Export Aggregation'!$D:$D,$A$1)*IF($A25="CH4",About!$D$58,IF($A25="N2O",About!$D$59,1))</f>
        <v>0.1596619508537</v>
      </c>
      <c r="Z25">
        <f>SUMIFS('EPA Export Aggregation'!AC:AC,'EPA Export Aggregation'!$A:$A,$B25,'EPA Export Aggregation'!$D:$D,$A$1)*IF($A25="CH4",About!$D$58,IF($A25="N2O",About!$D$59,1))</f>
        <v>0.1624793903424</v>
      </c>
      <c r="AA25">
        <f>SUMIFS('EPA Export Aggregation'!AD:AD,'EPA Export Aggregation'!$A:$A,$B25,'EPA Export Aggregation'!$D:$D,$A$1)*IF($A25="CH4",About!$D$58,IF($A25="N2O",About!$D$59,1))</f>
        <v>0.1956161153613</v>
      </c>
      <c r="AB25">
        <f>SUMIFS('EPA Export Aggregation'!AE:AE,'EPA Export Aggregation'!$A:$A,$B25,'EPA Export Aggregation'!$D:$D,$A$1)*IF($A25="CH4",About!$D$58,IF($A25="N2O",About!$D$59,1))</f>
        <v>0.22298883905710001</v>
      </c>
      <c r="AC25">
        <f>SUMIFS('EPA Export Aggregation'!AF:AF,'EPA Export Aggregation'!$A:$A,$B25,'EPA Export Aggregation'!$D:$D,$A$1)*IF($A25="CH4",About!$D$58,IF($A25="N2O",About!$D$59,1))</f>
        <v>0.22051392634299999</v>
      </c>
      <c r="AD25">
        <f>SUMIFS('EPA Export Aggregation'!AG:AG,'EPA Export Aggregation'!$A:$A,$B25,'EPA Export Aggregation'!$D:$D,$A$1)*IF($A25="CH4",About!$D$58,IF($A25="N2O",About!$D$59,1))</f>
        <v>0.2173992233367</v>
      </c>
      <c r="AE25">
        <f>SUMIFS('EPA Export Aggregation'!AH:AH,'EPA Export Aggregation'!$A:$A,$B25,'EPA Export Aggregation'!$D:$D,$A$1)*IF($A25="CH4",About!$D$58,IF($A25="N2O",About!$D$59,1))</f>
        <v>0.20289913413640001</v>
      </c>
      <c r="AF25">
        <f>SUMIFS('EPA Export Aggregation'!AI:AI,'EPA Export Aggregation'!$A:$A,$B25,'EPA Export Aggregation'!$D:$D,$A$1)*IF($A25="CH4",About!$D$58,IF($A25="N2O",About!$D$59,1))</f>
        <v>0.20385340500179999</v>
      </c>
      <c r="AG25">
        <f>SUMIFS('EPA Export Aggregation'!AJ:AJ,'EPA Export Aggregation'!$A:$A,$B25,'EPA Export Aggregation'!$D:$D,$A$1)*IF($A25="CH4",About!$D$58,IF($A25="N2O",About!$D$59,1))</f>
        <v>0.18426610823190001</v>
      </c>
      <c r="AH25">
        <f>SUMIFS('EPA Export Aggregation'!AK:AK,'EPA Export Aggregation'!$A:$A,$B25,'EPA Export Aggregation'!$D:$D,$A$1)*IF($A25="CH4",About!$D$58,IF($A25="N2O",About!$D$59,1))</f>
        <v>0.19617985184350001</v>
      </c>
    </row>
    <row r="26" spans="1:34" x14ac:dyDescent="0.25">
      <c r="A26" s="413" t="s">
        <v>2215</v>
      </c>
      <c r="B26" s="414" t="s">
        <v>4261</v>
      </c>
      <c r="C26">
        <f>SUMIFS('EPA Export Aggregation'!F:F,'EPA Export Aggregation'!$A:$A,$B26,'EPA Export Aggregation'!$D:$D,$A$1)*IF($A26="CH4",About!$D$58,IF($A26="N2O",About!$D$59,1))</f>
        <v>1.0615324250999999E-3</v>
      </c>
      <c r="D26">
        <f>SUMIFS('EPA Export Aggregation'!G:G,'EPA Export Aggregation'!$A:$A,$B26,'EPA Export Aggregation'!$D:$D,$A$1)*IF($A26="CH4",About!$D$58,IF($A26="N2O",About!$D$59,1))</f>
        <v>7.8691078189999997E-4</v>
      </c>
      <c r="E26">
        <f>SUMIFS('EPA Export Aggregation'!H:H,'EPA Export Aggregation'!$A:$A,$B26,'EPA Export Aggregation'!$D:$D,$A$1)*IF($A26="CH4",About!$D$58,IF($A26="N2O",About!$D$59,1))</f>
        <v>5.9908875280600002E-2</v>
      </c>
      <c r="F26">
        <f>SUMIFS('EPA Export Aggregation'!I:I,'EPA Export Aggregation'!$A:$A,$B26,'EPA Export Aggregation'!$D:$D,$A$1)*IF($A26="CH4",About!$D$58,IF($A26="N2O",About!$D$59,1))</f>
        <v>4.6911463787E-2</v>
      </c>
      <c r="G26">
        <f>SUMIFS('EPA Export Aggregation'!J:J,'EPA Export Aggregation'!$A:$A,$B26,'EPA Export Aggregation'!$D:$D,$A$1)*IF($A26="CH4",About!$D$58,IF($A26="N2O",About!$D$59,1))</f>
        <v>6.0054280050500002E-2</v>
      </c>
      <c r="H26">
        <f>SUMIFS('EPA Export Aggregation'!K:K,'EPA Export Aggregation'!$A:$A,$B26,'EPA Export Aggregation'!$D:$D,$A$1)*IF($A26="CH4",About!$D$58,IF($A26="N2O",About!$D$59,1))</f>
        <v>4.86468292175E-2</v>
      </c>
      <c r="I26">
        <f>SUMIFS('EPA Export Aggregation'!L:L,'EPA Export Aggregation'!$A:$A,$B26,'EPA Export Aggregation'!$D:$D,$A$1)*IF($A26="CH4",About!$D$58,IF($A26="N2O",About!$D$59,1))</f>
        <v>5.6672689928000002E-2</v>
      </c>
      <c r="J26">
        <f>SUMIFS('EPA Export Aggregation'!M:M,'EPA Export Aggregation'!$A:$A,$B26,'EPA Export Aggregation'!$D:$D,$A$1)*IF($A26="CH4",About!$D$58,IF($A26="N2O",About!$D$59,1))</f>
        <v>5.0519007432899998E-2</v>
      </c>
      <c r="K26">
        <f>SUMIFS('EPA Export Aggregation'!N:N,'EPA Export Aggregation'!$A:$A,$B26,'EPA Export Aggregation'!$D:$D,$A$1)*IF($A26="CH4",About!$D$58,IF($A26="N2O",About!$D$59,1))</f>
        <v>5.2107087250499999E-2</v>
      </c>
      <c r="L26">
        <f>SUMIFS('EPA Export Aggregation'!O:O,'EPA Export Aggregation'!$A:$A,$B26,'EPA Export Aggregation'!$D:$D,$A$1)*IF($A26="CH4",About!$D$58,IF($A26="N2O",About!$D$59,1))</f>
        <v>4.4739813207400003E-2</v>
      </c>
      <c r="M26">
        <f>SUMIFS('EPA Export Aggregation'!P:P,'EPA Export Aggregation'!$A:$A,$B26,'EPA Export Aggregation'!$D:$D,$A$1)*IF($A26="CH4",About!$D$58,IF($A26="N2O",About!$D$59,1))</f>
        <v>4.356897144E-2</v>
      </c>
      <c r="N26">
        <f>SUMIFS('EPA Export Aggregation'!Q:Q,'EPA Export Aggregation'!$A:$A,$B26,'EPA Export Aggregation'!$D:$D,$A$1)*IF($A26="CH4",About!$D$58,IF($A26="N2O",About!$D$59,1))</f>
        <v>4.31158559765E-2</v>
      </c>
      <c r="O26">
        <f>SUMIFS('EPA Export Aggregation'!R:R,'EPA Export Aggregation'!$A:$A,$B26,'EPA Export Aggregation'!$D:$D,$A$1)*IF($A26="CH4",About!$D$58,IF($A26="N2O",About!$D$59,1))</f>
        <v>4.0696328806999998E-2</v>
      </c>
      <c r="P26">
        <f>SUMIFS('EPA Export Aggregation'!S:S,'EPA Export Aggregation'!$A:$A,$B26,'EPA Export Aggregation'!$D:$D,$A$1)*IF($A26="CH4",About!$D$58,IF($A26="N2O",About!$D$59,1))</f>
        <v>4.73180165269E-2</v>
      </c>
      <c r="Q26">
        <f>SUMIFS('EPA Export Aggregation'!T:T,'EPA Export Aggregation'!$A:$A,$B26,'EPA Export Aggregation'!$D:$D,$A$1)*IF($A26="CH4",About!$D$58,IF($A26="N2O",About!$D$59,1))</f>
        <v>4.7613090053400003E-2</v>
      </c>
      <c r="R26">
        <f>SUMIFS('EPA Export Aggregation'!U:U,'EPA Export Aggregation'!$A:$A,$B26,'EPA Export Aggregation'!$D:$D,$A$1)*IF($A26="CH4",About!$D$58,IF($A26="N2O",About!$D$59,1))</f>
        <v>4.7539373066100003E-2</v>
      </c>
      <c r="S26">
        <f>SUMIFS('EPA Export Aggregation'!V:V,'EPA Export Aggregation'!$A:$A,$B26,'EPA Export Aggregation'!$D:$D,$A$1)*IF($A26="CH4",About!$D$58,IF($A26="N2O",About!$D$59,1))</f>
        <v>4.73830710919E-2</v>
      </c>
      <c r="T26">
        <f>SUMIFS('EPA Export Aggregation'!W:W,'EPA Export Aggregation'!$A:$A,$B26,'EPA Export Aggregation'!$D:$D,$A$1)*IF($A26="CH4",About!$D$58,IF($A26="N2O",About!$D$59,1))</f>
        <v>4.7227543091699999E-2</v>
      </c>
      <c r="U26">
        <f>SUMIFS('EPA Export Aggregation'!X:X,'EPA Export Aggregation'!$A:$A,$B26,'EPA Export Aggregation'!$D:$D,$A$1)*IF($A26="CH4",About!$D$58,IF($A26="N2O",About!$D$59,1))</f>
        <v>4.6959070554399997E-2</v>
      </c>
      <c r="V26">
        <f>SUMIFS('EPA Export Aggregation'!Y:Y,'EPA Export Aggregation'!$A:$A,$B26,'EPA Export Aggregation'!$D:$D,$A$1)*IF($A26="CH4",About!$D$58,IF($A26="N2O",About!$D$59,1))</f>
        <v>4.65545742965E-2</v>
      </c>
      <c r="W26">
        <f>SUMIFS('EPA Export Aggregation'!Z:Z,'EPA Export Aggregation'!$A:$A,$B26,'EPA Export Aggregation'!$D:$D,$A$1)*IF($A26="CH4",About!$D$58,IF($A26="N2O",About!$D$59,1))</f>
        <v>4.7028890988199998E-2</v>
      </c>
      <c r="X26">
        <f>SUMIFS('EPA Export Aggregation'!AA:AA,'EPA Export Aggregation'!$A:$A,$B26,'EPA Export Aggregation'!$D:$D,$A$1)*IF($A26="CH4",About!$D$58,IF($A26="N2O",About!$D$59,1))</f>
        <v>4.6887162192800001E-2</v>
      </c>
      <c r="Y26">
        <f>SUMIFS('EPA Export Aggregation'!AB:AB,'EPA Export Aggregation'!$A:$A,$B26,'EPA Export Aggregation'!$D:$D,$A$1)*IF($A26="CH4",About!$D$58,IF($A26="N2O",About!$D$59,1))</f>
        <v>4.6717192496099999E-2</v>
      </c>
      <c r="Z26">
        <f>SUMIFS('EPA Export Aggregation'!AC:AC,'EPA Export Aggregation'!$A:$A,$B26,'EPA Export Aggregation'!$D:$D,$A$1)*IF($A26="CH4",About!$D$58,IF($A26="N2O",About!$D$59,1))</f>
        <v>4.6864954814300003E-2</v>
      </c>
      <c r="AA26">
        <f>SUMIFS('EPA Export Aggregation'!AD:AD,'EPA Export Aggregation'!$A:$A,$B26,'EPA Export Aggregation'!$D:$D,$A$1)*IF($A26="CH4",About!$D$58,IF($A26="N2O",About!$D$59,1))</f>
        <v>4.6910429247700003E-2</v>
      </c>
      <c r="AB26">
        <f>SUMIFS('EPA Export Aggregation'!AE:AE,'EPA Export Aggregation'!$A:$A,$B26,'EPA Export Aggregation'!$D:$D,$A$1)*IF($A26="CH4",About!$D$58,IF($A26="N2O",About!$D$59,1))</f>
        <v>4.7001415789699998E-2</v>
      </c>
      <c r="AC26">
        <f>SUMIFS('EPA Export Aggregation'!AF:AF,'EPA Export Aggregation'!$A:$A,$B26,'EPA Export Aggregation'!$D:$D,$A$1)*IF($A26="CH4",About!$D$58,IF($A26="N2O",About!$D$59,1))</f>
        <v>4.6911386195499997E-2</v>
      </c>
      <c r="AD26">
        <f>SUMIFS('EPA Export Aggregation'!AG:AG,'EPA Export Aggregation'!$A:$A,$B26,'EPA Export Aggregation'!$D:$D,$A$1)*IF($A26="CH4",About!$D$58,IF($A26="N2O",About!$D$59,1))</f>
        <v>4.7067995407399997E-2</v>
      </c>
      <c r="AE26">
        <f>SUMIFS('EPA Export Aggregation'!AH:AH,'EPA Export Aggregation'!$A:$A,$B26,'EPA Export Aggregation'!$D:$D,$A$1)*IF($A26="CH4",About!$D$58,IF($A26="N2O",About!$D$59,1))</f>
        <v>4.71019021201E-2</v>
      </c>
      <c r="AF26">
        <f>SUMIFS('EPA Export Aggregation'!AI:AI,'EPA Export Aggregation'!$A:$A,$B26,'EPA Export Aggregation'!$D:$D,$A$1)*IF($A26="CH4",About!$D$58,IF($A26="N2O",About!$D$59,1))</f>
        <v>4.6979146035699998E-2</v>
      </c>
      <c r="AG26">
        <f>SUMIFS('EPA Export Aggregation'!AJ:AJ,'EPA Export Aggregation'!$A:$A,$B26,'EPA Export Aggregation'!$D:$D,$A$1)*IF($A26="CH4",About!$D$58,IF($A26="N2O",About!$D$59,1))</f>
        <v>4.66904560996E-2</v>
      </c>
      <c r="AH26">
        <f>SUMIFS('EPA Export Aggregation'!AK:AK,'EPA Export Aggregation'!$A:$A,$B26,'EPA Export Aggregation'!$D:$D,$A$1)*IF($A26="CH4",About!$D$58,IF($A26="N2O",About!$D$59,1))</f>
        <v>4.6931081729599998E-2</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4.8764292873999998E-2</v>
      </c>
      <c r="D29">
        <f>SUMIFS('EPA Export Aggregation'!G:G,'EPA Export Aggregation'!$A:$A,$B29,'EPA Export Aggregation'!$D:$D,$A$1)*IF($A29="CH4",About!$D$58,IF($A29="N2O",About!$D$59,1))</f>
        <v>4.87098484173E-2</v>
      </c>
      <c r="E29">
        <f>SUMIFS('EPA Export Aggregation'!H:H,'EPA Export Aggregation'!$A:$A,$B29,'EPA Export Aggregation'!$D:$D,$A$1)*IF($A29="CH4",About!$D$58,IF($A29="N2O",About!$D$59,1))</f>
        <v>4.9213555718900001E-2</v>
      </c>
      <c r="F29">
        <f>SUMIFS('EPA Export Aggregation'!I:I,'EPA Export Aggregation'!$A:$A,$B29,'EPA Export Aggregation'!$D:$D,$A$1)*IF($A29="CH4",About!$D$58,IF($A29="N2O",About!$D$59,1))</f>
        <v>5.0424252188E-2</v>
      </c>
      <c r="G29">
        <f>SUMIFS('EPA Export Aggregation'!J:J,'EPA Export Aggregation'!$A:$A,$B29,'EPA Export Aggregation'!$D:$D,$A$1)*IF($A29="CH4",About!$D$58,IF($A29="N2O",About!$D$59,1))</f>
        <v>5.2664641282100001E-2</v>
      </c>
      <c r="H29">
        <f>SUMIFS('EPA Export Aggregation'!K:K,'EPA Export Aggregation'!$A:$A,$B29,'EPA Export Aggregation'!$D:$D,$A$1)*IF($A29="CH4",About!$D$58,IF($A29="N2O",About!$D$59,1))</f>
        <v>5.1832719946300003E-2</v>
      </c>
      <c r="I29">
        <f>SUMIFS('EPA Export Aggregation'!L:L,'EPA Export Aggregation'!$A:$A,$B29,'EPA Export Aggregation'!$D:$D,$A$1)*IF($A29="CH4",About!$D$58,IF($A29="N2O",About!$D$59,1))</f>
        <v>5.3500065083400002E-2</v>
      </c>
      <c r="J29">
        <f>SUMIFS('EPA Export Aggregation'!M:M,'EPA Export Aggregation'!$A:$A,$B29,'EPA Export Aggregation'!$D:$D,$A$1)*IF($A29="CH4",About!$D$58,IF($A29="N2O",About!$D$59,1))</f>
        <v>5.8170152576E-2</v>
      </c>
      <c r="K29">
        <f>SUMIFS('EPA Export Aggregation'!N:N,'EPA Export Aggregation'!$A:$A,$B29,'EPA Export Aggregation'!$D:$D,$A$1)*IF($A29="CH4",About!$D$58,IF($A29="N2O",About!$D$59,1))</f>
        <v>5.9580746642399998E-2</v>
      </c>
      <c r="L29">
        <f>SUMIFS('EPA Export Aggregation'!O:O,'EPA Export Aggregation'!$A:$A,$B29,'EPA Export Aggregation'!$D:$D,$A$1)*IF($A29="CH4",About!$D$58,IF($A29="N2O",About!$D$59,1))</f>
        <v>5.7257858757500002E-2</v>
      </c>
      <c r="M29">
        <f>SUMIFS('EPA Export Aggregation'!P:P,'EPA Export Aggregation'!$A:$A,$B29,'EPA Export Aggregation'!$D:$D,$A$1)*IF($A29="CH4",About!$D$58,IF($A29="N2O",About!$D$59,1))</f>
        <v>5.9251869547100003E-2</v>
      </c>
      <c r="N29">
        <f>SUMIFS('EPA Export Aggregation'!Q:Q,'EPA Export Aggregation'!$A:$A,$B29,'EPA Export Aggregation'!$D:$D,$A$1)*IF($A29="CH4",About!$D$58,IF($A29="N2O",About!$D$59,1))</f>
        <v>5.9642942792100001E-2</v>
      </c>
      <c r="O29">
        <f>SUMIFS('EPA Export Aggregation'!R:R,'EPA Export Aggregation'!$A:$A,$B29,'EPA Export Aggregation'!$D:$D,$A$1)*IF($A29="CH4",About!$D$58,IF($A29="N2O",About!$D$59,1))</f>
        <v>5.7893895937900001E-2</v>
      </c>
      <c r="P29">
        <f>SUMIFS('EPA Export Aggregation'!S:S,'EPA Export Aggregation'!$A:$A,$B29,'EPA Export Aggregation'!$D:$D,$A$1)*IF($A29="CH4",About!$D$58,IF($A29="N2O",About!$D$59,1))</f>
        <v>5.7489185866300002E-2</v>
      </c>
      <c r="Q29">
        <f>SUMIFS('EPA Export Aggregation'!T:T,'EPA Export Aggregation'!$A:$A,$B29,'EPA Export Aggregation'!$D:$D,$A$1)*IF($A29="CH4",About!$D$58,IF($A29="N2O",About!$D$59,1))</f>
        <v>5.8533992161300001E-2</v>
      </c>
      <c r="R29">
        <f>SUMIFS('EPA Export Aggregation'!U:U,'EPA Export Aggregation'!$A:$A,$B29,'EPA Export Aggregation'!$D:$D,$A$1)*IF($A29="CH4",About!$D$58,IF($A29="N2O",About!$D$59,1))</f>
        <v>5.6675914256599999E-2</v>
      </c>
      <c r="S29">
        <f>SUMIFS('EPA Export Aggregation'!V:V,'EPA Export Aggregation'!$A:$A,$B29,'EPA Export Aggregation'!$D:$D,$A$1)*IF($A29="CH4",About!$D$58,IF($A29="N2O",About!$D$59,1))</f>
        <v>5.82714417496E-2</v>
      </c>
      <c r="T29">
        <f>SUMIFS('EPA Export Aggregation'!W:W,'EPA Export Aggregation'!$A:$A,$B29,'EPA Export Aggregation'!$D:$D,$A$1)*IF($A29="CH4",About!$D$58,IF($A29="N2O",About!$D$59,1))</f>
        <v>5.6653090556599998E-2</v>
      </c>
      <c r="U29">
        <f>SUMIFS('EPA Export Aggregation'!X:X,'EPA Export Aggregation'!$A:$A,$B29,'EPA Export Aggregation'!$D:$D,$A$1)*IF($A29="CH4",About!$D$58,IF($A29="N2O",About!$D$59,1))</f>
        <v>5.5330053000600003E-2</v>
      </c>
      <c r="V29">
        <f>SUMIFS('EPA Export Aggregation'!Y:Y,'EPA Export Aggregation'!$A:$A,$B29,'EPA Export Aggregation'!$D:$D,$A$1)*IF($A29="CH4",About!$D$58,IF($A29="N2O",About!$D$59,1))</f>
        <v>5.33665234776E-2</v>
      </c>
      <c r="W29">
        <f>SUMIFS('EPA Export Aggregation'!Z:Z,'EPA Export Aggregation'!$A:$A,$B29,'EPA Export Aggregation'!$D:$D,$A$1)*IF($A29="CH4",About!$D$58,IF($A29="N2O",About!$D$59,1))</f>
        <v>7.5034921211600006E-2</v>
      </c>
      <c r="X29">
        <f>SUMIFS('EPA Export Aggregation'!AA:AA,'EPA Export Aggregation'!$A:$A,$B29,'EPA Export Aggregation'!$D:$D,$A$1)*IF($A29="CH4",About!$D$58,IF($A29="N2O",About!$D$59,1))</f>
        <v>7.1581853552599994E-2</v>
      </c>
      <c r="Y29">
        <f>SUMIFS('EPA Export Aggregation'!AB:AB,'EPA Export Aggregation'!$A:$A,$B29,'EPA Export Aggregation'!$D:$D,$A$1)*IF($A29="CH4",About!$D$58,IF($A29="N2O",About!$D$59,1))</f>
        <v>6.5784079740199994E-2</v>
      </c>
      <c r="Z29">
        <f>SUMIFS('EPA Export Aggregation'!AC:AC,'EPA Export Aggregation'!$A:$A,$B29,'EPA Export Aggregation'!$D:$D,$A$1)*IF($A29="CH4",About!$D$58,IF($A29="N2O",About!$D$59,1))</f>
        <v>6.8048907197899994E-2</v>
      </c>
      <c r="AA29">
        <f>SUMIFS('EPA Export Aggregation'!AD:AD,'EPA Export Aggregation'!$A:$A,$B29,'EPA Export Aggregation'!$D:$D,$A$1)*IF($A29="CH4",About!$D$58,IF($A29="N2O",About!$D$59,1))</f>
        <v>6.8226646458500004E-2</v>
      </c>
      <c r="AB29">
        <f>SUMIFS('EPA Export Aggregation'!AE:AE,'EPA Export Aggregation'!$A:$A,$B29,'EPA Export Aggregation'!$D:$D,$A$1)*IF($A29="CH4",About!$D$58,IF($A29="N2O",About!$D$59,1))</f>
        <v>7.6246254368700001E-2</v>
      </c>
      <c r="AC29">
        <f>SUMIFS('EPA Export Aggregation'!AF:AF,'EPA Export Aggregation'!$A:$A,$B29,'EPA Export Aggregation'!$D:$D,$A$1)*IF($A29="CH4",About!$D$58,IF($A29="N2O",About!$D$59,1))</f>
        <v>6.7916906920899994E-2</v>
      </c>
      <c r="AD29">
        <f>SUMIFS('EPA Export Aggregation'!AG:AG,'EPA Export Aggregation'!$A:$A,$B29,'EPA Export Aggregation'!$D:$D,$A$1)*IF($A29="CH4",About!$D$58,IF($A29="N2O",About!$D$59,1))</f>
        <v>5.6662010827800001E-2</v>
      </c>
      <c r="AE29">
        <f>SUMIFS('EPA Export Aggregation'!AH:AH,'EPA Export Aggregation'!$A:$A,$B29,'EPA Export Aggregation'!$D:$D,$A$1)*IF($A29="CH4",About!$D$58,IF($A29="N2O",About!$D$59,1))</f>
        <v>6.1807737409200002E-2</v>
      </c>
      <c r="AF29">
        <f>SUMIFS('EPA Export Aggregation'!AI:AI,'EPA Export Aggregation'!$A:$A,$B29,'EPA Export Aggregation'!$D:$D,$A$1)*IF($A29="CH4",About!$D$58,IF($A29="N2O",About!$D$59,1))</f>
        <v>8.5694210339000002E-2</v>
      </c>
      <c r="AG29">
        <f>SUMIFS('EPA Export Aggregation'!AJ:AJ,'EPA Export Aggregation'!$A:$A,$B29,'EPA Export Aggregation'!$D:$D,$A$1)*IF($A29="CH4",About!$D$58,IF($A29="N2O",About!$D$59,1))</f>
        <v>7.3252921527699993E-2</v>
      </c>
      <c r="AH29">
        <f>SUMIFS('EPA Export Aggregation'!AK:AK,'EPA Export Aggregation'!$A:$A,$B29,'EPA Export Aggregation'!$D:$D,$A$1)*IF($A29="CH4",About!$D$58,IF($A29="N2O",About!$D$59,1))</f>
        <v>7.1543093350100007E-2</v>
      </c>
    </row>
    <row r="30" spans="1:34" x14ac:dyDescent="0.25">
      <c r="A30" s="413" t="s">
        <v>2215</v>
      </c>
      <c r="B30" s="414" t="s">
        <v>4266</v>
      </c>
      <c r="C30">
        <f>SUMIFS('EPA Export Aggregation'!F:F,'EPA Export Aggregation'!$A:$A,$B30,'EPA Export Aggregation'!$D:$D,$A$1)*IF($A30="CH4",About!$D$58,IF($A30="N2O",About!$D$59,1))</f>
        <v>4.5480997070000001E-4</v>
      </c>
      <c r="D30">
        <f>SUMIFS('EPA Export Aggregation'!G:G,'EPA Export Aggregation'!$A:$A,$B30,'EPA Export Aggregation'!$D:$D,$A$1)*IF($A30="CH4",About!$D$58,IF($A30="N2O",About!$D$59,1))</f>
        <v>4.572929617E-4</v>
      </c>
      <c r="E30">
        <f>SUMIFS('EPA Export Aggregation'!H:H,'EPA Export Aggregation'!$A:$A,$B30,'EPA Export Aggregation'!$D:$D,$A$1)*IF($A30="CH4",About!$D$58,IF($A30="N2O",About!$D$59,1))</f>
        <v>4.6013238400000002E-4</v>
      </c>
      <c r="F30">
        <f>SUMIFS('EPA Export Aggregation'!I:I,'EPA Export Aggregation'!$A:$A,$B30,'EPA Export Aggregation'!$D:$D,$A$1)*IF($A30="CH4",About!$D$58,IF($A30="N2O",About!$D$59,1))</f>
        <v>4.6127989020000002E-4</v>
      </c>
      <c r="G30">
        <f>SUMIFS('EPA Export Aggregation'!J:J,'EPA Export Aggregation'!$A:$A,$B30,'EPA Export Aggregation'!$D:$D,$A$1)*IF($A30="CH4",About!$D$58,IF($A30="N2O",About!$D$59,1))</f>
        <v>4.6218302360000001E-4</v>
      </c>
      <c r="H30">
        <f>SUMIFS('EPA Export Aggregation'!K:K,'EPA Export Aggregation'!$A:$A,$B30,'EPA Export Aggregation'!$D:$D,$A$1)*IF($A30="CH4",About!$D$58,IF($A30="N2O",About!$D$59,1))</f>
        <v>4.6144027500000001E-4</v>
      </c>
      <c r="I30">
        <f>SUMIFS('EPA Export Aggregation'!L:L,'EPA Export Aggregation'!$A:$A,$B30,'EPA Export Aggregation'!$D:$D,$A$1)*IF($A30="CH4",About!$D$58,IF($A30="N2O",About!$D$59,1))</f>
        <v>4.600311616E-4</v>
      </c>
      <c r="J30">
        <f>SUMIFS('EPA Export Aggregation'!M:M,'EPA Export Aggregation'!$A:$A,$B30,'EPA Export Aggregation'!$D:$D,$A$1)*IF($A30="CH4",About!$D$58,IF($A30="N2O",About!$D$59,1))</f>
        <v>4.5784766869999999E-4</v>
      </c>
      <c r="K30">
        <f>SUMIFS('EPA Export Aggregation'!N:N,'EPA Export Aggregation'!$A:$A,$B30,'EPA Export Aggregation'!$D:$D,$A$1)*IF($A30="CH4",About!$D$58,IF($A30="N2O",About!$D$59,1))</f>
        <v>4.5770340859999998E-4</v>
      </c>
      <c r="L30">
        <f>SUMIFS('EPA Export Aggregation'!O:O,'EPA Export Aggregation'!$A:$A,$B30,'EPA Export Aggregation'!$D:$D,$A$1)*IF($A30="CH4",About!$D$58,IF($A30="N2O",About!$D$59,1))</f>
        <v>4.5661133380000001E-4</v>
      </c>
      <c r="M30">
        <f>SUMIFS('EPA Export Aggregation'!P:P,'EPA Export Aggregation'!$A:$A,$B30,'EPA Export Aggregation'!$D:$D,$A$1)*IF($A30="CH4",About!$D$58,IF($A30="N2O",About!$D$59,1))</f>
        <v>4.5571393589999997E-4</v>
      </c>
      <c r="N30">
        <f>SUMIFS('EPA Export Aggregation'!Q:Q,'EPA Export Aggregation'!$A:$A,$B30,'EPA Export Aggregation'!$D:$D,$A$1)*IF($A30="CH4",About!$D$58,IF($A30="N2O",About!$D$59,1))</f>
        <v>4.552998719E-4</v>
      </c>
      <c r="O30">
        <f>SUMIFS('EPA Export Aggregation'!R:R,'EPA Export Aggregation'!$A:$A,$B30,'EPA Export Aggregation'!$D:$D,$A$1)*IF($A30="CH4",About!$D$58,IF($A30="N2O",About!$D$59,1))</f>
        <v>4.55183436E-4</v>
      </c>
      <c r="P30">
        <f>SUMIFS('EPA Export Aggregation'!S:S,'EPA Export Aggregation'!$A:$A,$B30,'EPA Export Aggregation'!$D:$D,$A$1)*IF($A30="CH4",About!$D$58,IF($A30="N2O",About!$D$59,1))</f>
        <v>4.5467113090000001E-4</v>
      </c>
      <c r="Q30">
        <f>SUMIFS('EPA Export Aggregation'!T:T,'EPA Export Aggregation'!$A:$A,$B30,'EPA Export Aggregation'!$D:$D,$A$1)*IF($A30="CH4",About!$D$58,IF($A30="N2O",About!$D$59,1))</f>
        <v>4.5396530760000002E-4</v>
      </c>
      <c r="R30">
        <f>SUMIFS('EPA Export Aggregation'!U:U,'EPA Export Aggregation'!$A:$A,$B30,'EPA Export Aggregation'!$D:$D,$A$1)*IF($A30="CH4",About!$D$58,IF($A30="N2O",About!$D$59,1))</f>
        <v>4.534820803E-4</v>
      </c>
      <c r="S30">
        <f>SUMIFS('EPA Export Aggregation'!V:V,'EPA Export Aggregation'!$A:$A,$B30,'EPA Export Aggregation'!$D:$D,$A$1)*IF($A30="CH4",About!$D$58,IF($A30="N2O",About!$D$59,1))</f>
        <v>4.5359397839999998E-4</v>
      </c>
      <c r="T30">
        <f>SUMIFS('EPA Export Aggregation'!W:W,'EPA Export Aggregation'!$A:$A,$B30,'EPA Export Aggregation'!$D:$D,$A$1)*IF($A30="CH4",About!$D$58,IF($A30="N2O",About!$D$59,1))</f>
        <v>4.5525080289999999E-4</v>
      </c>
      <c r="U30">
        <f>SUMIFS('EPA Export Aggregation'!X:X,'EPA Export Aggregation'!$A:$A,$B30,'EPA Export Aggregation'!$D:$D,$A$1)*IF($A30="CH4",About!$D$58,IF($A30="N2O",About!$D$59,1))</f>
        <v>4.5750196430000001E-4</v>
      </c>
      <c r="V30">
        <f>SUMIFS('EPA Export Aggregation'!Y:Y,'EPA Export Aggregation'!$A:$A,$B30,'EPA Export Aggregation'!$D:$D,$A$1)*IF($A30="CH4",About!$D$58,IF($A30="N2O",About!$D$59,1))</f>
        <v>4.5976998900000001E-4</v>
      </c>
      <c r="W30">
        <f>SUMIFS('EPA Export Aggregation'!Z:Z,'EPA Export Aggregation'!$A:$A,$B30,'EPA Export Aggregation'!$D:$D,$A$1)*IF($A30="CH4",About!$D$58,IF($A30="N2O",About!$D$59,1))</f>
        <v>4.603800743E-4</v>
      </c>
      <c r="X30">
        <f>SUMIFS('EPA Export Aggregation'!AA:AA,'EPA Export Aggregation'!$A:$A,$B30,'EPA Export Aggregation'!$D:$D,$A$1)*IF($A30="CH4",About!$D$58,IF($A30="N2O",About!$D$59,1))</f>
        <v>4.6082834959999998E-4</v>
      </c>
      <c r="Y30">
        <f>SUMIFS('EPA Export Aggregation'!AB:AB,'EPA Export Aggregation'!$A:$A,$B30,'EPA Export Aggregation'!$D:$D,$A$1)*IF($A30="CH4",About!$D$58,IF($A30="N2O",About!$D$59,1))</f>
        <v>4.6196976849999997E-4</v>
      </c>
      <c r="Z30">
        <f>SUMIFS('EPA Export Aggregation'!AC:AC,'EPA Export Aggregation'!$A:$A,$B30,'EPA Export Aggregation'!$D:$D,$A$1)*IF($A30="CH4",About!$D$58,IF($A30="N2O",About!$D$59,1))</f>
        <v>4.6058440749999999E-4</v>
      </c>
      <c r="AA30">
        <f>SUMIFS('EPA Export Aggregation'!AD:AD,'EPA Export Aggregation'!$A:$A,$B30,'EPA Export Aggregation'!$D:$D,$A$1)*IF($A30="CH4",About!$D$58,IF($A30="N2O",About!$D$59,1))</f>
        <v>4.611301425E-4</v>
      </c>
      <c r="AB30">
        <f>SUMIFS('EPA Export Aggregation'!AE:AE,'EPA Export Aggregation'!$A:$A,$B30,'EPA Export Aggregation'!$D:$D,$A$1)*IF($A30="CH4",About!$D$58,IF($A30="N2O",About!$D$59,1))</f>
        <v>4.6037282399999998E-4</v>
      </c>
      <c r="AC30">
        <f>SUMIFS('EPA Export Aggregation'!AF:AF,'EPA Export Aggregation'!$A:$A,$B30,'EPA Export Aggregation'!$D:$D,$A$1)*IF($A30="CH4",About!$D$58,IF($A30="N2O",About!$D$59,1))</f>
        <v>4.6087916720000002E-4</v>
      </c>
      <c r="AD30">
        <f>SUMIFS('EPA Export Aggregation'!AG:AG,'EPA Export Aggregation'!$A:$A,$B30,'EPA Export Aggregation'!$D:$D,$A$1)*IF($A30="CH4",About!$D$58,IF($A30="N2O",About!$D$59,1))</f>
        <v>4.6021734819999999E-4</v>
      </c>
      <c r="AE30">
        <f>SUMIFS('EPA Export Aggregation'!AH:AH,'EPA Export Aggregation'!$A:$A,$B30,'EPA Export Aggregation'!$D:$D,$A$1)*IF($A30="CH4",About!$D$58,IF($A30="N2O",About!$D$59,1))</f>
        <v>4.6096464580000002E-4</v>
      </c>
      <c r="AF30">
        <f>SUMIFS('EPA Export Aggregation'!AI:AI,'EPA Export Aggregation'!$A:$A,$B30,'EPA Export Aggregation'!$D:$D,$A$1)*IF($A30="CH4",About!$D$58,IF($A30="N2O",About!$D$59,1))</f>
        <v>4.69171351E-4</v>
      </c>
      <c r="AG30">
        <f>SUMIFS('EPA Export Aggregation'!AJ:AJ,'EPA Export Aggregation'!$A:$A,$B30,'EPA Export Aggregation'!$D:$D,$A$1)*IF($A30="CH4",About!$D$58,IF($A30="N2O",About!$D$59,1))</f>
        <v>4.637972364E-4</v>
      </c>
      <c r="AH30">
        <f>SUMIFS('EPA Export Aggregation'!AK:AK,'EPA Export Aggregation'!$A:$A,$B30,'EPA Export Aggregation'!$D:$D,$A$1)*IF($A30="CH4",About!$D$58,IF($A30="N2O",About!$D$59,1))</f>
        <v>4.637972364E-4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1.0825513810606999</v>
      </c>
      <c r="D32">
        <f>SUMIFS('EPA Export Aggregation'!G:G,'EPA Export Aggregation'!$A:$A,$B32,'EPA Export Aggregation'!$D:$D,$A$1)*IF($A32="CH4",About!$D$58,IF($A32="N2O",About!$D$59,1))</f>
        <v>1.0005210733754999</v>
      </c>
      <c r="E32">
        <f>SUMIFS('EPA Export Aggregation'!H:H,'EPA Export Aggregation'!$A:$A,$B32,'EPA Export Aggregation'!$D:$D,$A$1)*IF($A32="CH4",About!$D$58,IF($A32="N2O",About!$D$59,1))</f>
        <v>0.98996509351329998</v>
      </c>
      <c r="F32">
        <f>SUMIFS('EPA Export Aggregation'!I:I,'EPA Export Aggregation'!$A:$A,$B32,'EPA Export Aggregation'!$D:$D,$A$1)*IF($A32="CH4",About!$D$58,IF($A32="N2O",About!$D$59,1))</f>
        <v>0.95516399474939995</v>
      </c>
      <c r="G32">
        <f>SUMIFS('EPA Export Aggregation'!J:J,'EPA Export Aggregation'!$A:$A,$B32,'EPA Export Aggregation'!$D:$D,$A$1)*IF($A32="CH4",About!$D$58,IF($A32="N2O",About!$D$59,1))</f>
        <v>0.98831587084630002</v>
      </c>
      <c r="H32">
        <f>SUMIFS('EPA Export Aggregation'!K:K,'EPA Export Aggregation'!$A:$A,$B32,'EPA Export Aggregation'!$D:$D,$A$1)*IF($A32="CH4",About!$D$58,IF($A32="N2O",About!$D$59,1))</f>
        <v>0.97151166697360003</v>
      </c>
      <c r="I32">
        <f>SUMIFS('EPA Export Aggregation'!L:L,'EPA Export Aggregation'!$A:$A,$B32,'EPA Export Aggregation'!$D:$D,$A$1)*IF($A32="CH4",About!$D$58,IF($A32="N2O",About!$D$59,1))</f>
        <v>0.9714587193177</v>
      </c>
      <c r="J32">
        <f>SUMIFS('EPA Export Aggregation'!M:M,'EPA Export Aggregation'!$A:$A,$B32,'EPA Export Aggregation'!$D:$D,$A$1)*IF($A32="CH4",About!$D$58,IF($A32="N2O",About!$D$59,1))</f>
        <v>0.99215801449300001</v>
      </c>
      <c r="K32">
        <f>SUMIFS('EPA Export Aggregation'!N:N,'EPA Export Aggregation'!$A:$A,$B32,'EPA Export Aggregation'!$D:$D,$A$1)*IF($A32="CH4",About!$D$58,IF($A32="N2O",About!$D$59,1))</f>
        <v>0.95646037770939996</v>
      </c>
      <c r="L32">
        <f>SUMIFS('EPA Export Aggregation'!O:O,'EPA Export Aggregation'!$A:$A,$B32,'EPA Export Aggregation'!$D:$D,$A$1)*IF($A32="CH4",About!$D$58,IF($A32="N2O",About!$D$59,1))</f>
        <v>0.88771452338580004</v>
      </c>
      <c r="M32">
        <f>SUMIFS('EPA Export Aggregation'!P:P,'EPA Export Aggregation'!$A:$A,$B32,'EPA Export Aggregation'!$D:$D,$A$1)*IF($A32="CH4",About!$D$58,IF($A32="N2O",About!$D$59,1))</f>
        <v>0.82682695584029997</v>
      </c>
      <c r="N32">
        <f>SUMIFS('EPA Export Aggregation'!Q:Q,'EPA Export Aggregation'!$A:$A,$B32,'EPA Export Aggregation'!$D:$D,$A$1)*IF($A32="CH4",About!$D$58,IF($A32="N2O",About!$D$59,1))</f>
        <v>0.83557815362379995</v>
      </c>
      <c r="O32">
        <f>SUMIFS('EPA Export Aggregation'!R:R,'EPA Export Aggregation'!$A:$A,$B32,'EPA Export Aggregation'!$D:$D,$A$1)*IF($A32="CH4",About!$D$58,IF($A32="N2O",About!$D$59,1))</f>
        <v>0.78008957018330005</v>
      </c>
      <c r="P32">
        <f>SUMIFS('EPA Export Aggregation'!S:S,'EPA Export Aggregation'!$A:$A,$B32,'EPA Export Aggregation'!$D:$D,$A$1)*IF($A32="CH4",About!$D$58,IF($A32="N2O",About!$D$59,1))</f>
        <v>0.71388043137769996</v>
      </c>
      <c r="Q32">
        <f>SUMIFS('EPA Export Aggregation'!T:T,'EPA Export Aggregation'!$A:$A,$B32,'EPA Export Aggregation'!$D:$D,$A$1)*IF($A32="CH4",About!$D$58,IF($A32="N2O",About!$D$59,1))</f>
        <v>0.73797275359339998</v>
      </c>
      <c r="R32">
        <f>SUMIFS('EPA Export Aggregation'!U:U,'EPA Export Aggregation'!$A:$A,$B32,'EPA Export Aggregation'!$D:$D,$A$1)*IF($A32="CH4",About!$D$58,IF($A32="N2O",About!$D$59,1))</f>
        <v>0.7596536125783</v>
      </c>
      <c r="S32">
        <f>SUMIFS('EPA Export Aggregation'!V:V,'EPA Export Aggregation'!$A:$A,$B32,'EPA Export Aggregation'!$D:$D,$A$1)*IF($A32="CH4",About!$D$58,IF($A32="N2O",About!$D$59,1))</f>
        <v>0.75573741886379997</v>
      </c>
      <c r="T32">
        <f>SUMIFS('EPA Export Aggregation'!W:W,'EPA Export Aggregation'!$A:$A,$B32,'EPA Export Aggregation'!$D:$D,$A$1)*IF($A32="CH4",About!$D$58,IF($A32="N2O",About!$D$59,1))</f>
        <v>0.71550415360550002</v>
      </c>
      <c r="U32">
        <f>SUMIFS('EPA Export Aggregation'!X:X,'EPA Export Aggregation'!$A:$A,$B32,'EPA Export Aggregation'!$D:$D,$A$1)*IF($A32="CH4",About!$D$58,IF($A32="N2O",About!$D$59,1))</f>
        <v>0.7215513967271</v>
      </c>
      <c r="V32">
        <f>SUMIFS('EPA Export Aggregation'!Y:Y,'EPA Export Aggregation'!$A:$A,$B32,'EPA Export Aggregation'!$D:$D,$A$1)*IF($A32="CH4",About!$D$58,IF($A32="N2O",About!$D$59,1))</f>
        <v>0.65439880226930003</v>
      </c>
      <c r="W32">
        <f>SUMIFS('EPA Export Aggregation'!Z:Z,'EPA Export Aggregation'!$A:$A,$B32,'EPA Export Aggregation'!$D:$D,$A$1)*IF($A32="CH4",About!$D$58,IF($A32="N2O",About!$D$59,1))</f>
        <v>0.66031634236250003</v>
      </c>
      <c r="X32">
        <f>SUMIFS('EPA Export Aggregation'!AA:AA,'EPA Export Aggregation'!$A:$A,$B32,'EPA Export Aggregation'!$D:$D,$A$1)*IF($A32="CH4",About!$D$58,IF($A32="N2O",About!$D$59,1))</f>
        <v>0.67455173639220001</v>
      </c>
      <c r="Y32">
        <f>SUMIFS('EPA Export Aggregation'!AB:AB,'EPA Export Aggregation'!$A:$A,$B32,'EPA Export Aggregation'!$D:$D,$A$1)*IF($A32="CH4",About!$D$58,IF($A32="N2O",About!$D$59,1))</f>
        <v>0.59714517753789997</v>
      </c>
      <c r="Z32">
        <f>SUMIFS('EPA Export Aggregation'!AC:AC,'EPA Export Aggregation'!$A:$A,$B32,'EPA Export Aggregation'!$D:$D,$A$1)*IF($A32="CH4",About!$D$58,IF($A32="N2O",About!$D$59,1))</f>
        <v>0.55684219847810001</v>
      </c>
      <c r="AA32">
        <f>SUMIFS('EPA Export Aggregation'!AD:AD,'EPA Export Aggregation'!$A:$A,$B32,'EPA Export Aggregation'!$D:$D,$A$1)*IF($A32="CH4",About!$D$58,IF($A32="N2O",About!$D$59,1))</f>
        <v>0.53808139630700003</v>
      </c>
      <c r="AB32">
        <f>SUMIFS('EPA Export Aggregation'!AE:AE,'EPA Export Aggregation'!$A:$A,$B32,'EPA Export Aggregation'!$D:$D,$A$1)*IF($A32="CH4",About!$D$58,IF($A32="N2O",About!$D$59,1))</f>
        <v>0.44046073389779999</v>
      </c>
      <c r="AC32">
        <f>SUMIFS('EPA Export Aggregation'!AF:AF,'EPA Export Aggregation'!$A:$A,$B32,'EPA Export Aggregation'!$D:$D,$A$1)*IF($A32="CH4",About!$D$58,IF($A32="N2O",About!$D$59,1))</f>
        <v>0.3296135413936</v>
      </c>
      <c r="AD32">
        <f>SUMIFS('EPA Export Aggregation'!AG:AG,'EPA Export Aggregation'!$A:$A,$B32,'EPA Export Aggregation'!$D:$D,$A$1)*IF($A32="CH4",About!$D$58,IF($A32="N2O",About!$D$59,1))</f>
        <v>0.31788541353580002</v>
      </c>
      <c r="AE32">
        <f>SUMIFS('EPA Export Aggregation'!AH:AH,'EPA Export Aggregation'!$A:$A,$B32,'EPA Export Aggregation'!$D:$D,$A$1)*IF($A32="CH4",About!$D$58,IF($A32="N2O",About!$D$59,1))</f>
        <v>0.31126011077530003</v>
      </c>
      <c r="AF32">
        <f>SUMIFS('EPA Export Aggregation'!AI:AI,'EPA Export Aggregation'!$A:$A,$B32,'EPA Export Aggregation'!$D:$D,$A$1)*IF($A32="CH4",About!$D$58,IF($A32="N2O",About!$D$59,1))</f>
        <v>0.288444635437</v>
      </c>
      <c r="AG32">
        <f>SUMIFS('EPA Export Aggregation'!AJ:AJ,'EPA Export Aggregation'!$A:$A,$B32,'EPA Export Aggregation'!$D:$D,$A$1)*IF($A32="CH4",About!$D$58,IF($A32="N2O",About!$D$59,1))</f>
        <v>0.1972877399014</v>
      </c>
      <c r="AH32">
        <f>SUMIFS('EPA Export Aggregation'!AK:AK,'EPA Export Aggregation'!$A:$A,$B32,'EPA Export Aggregation'!$D:$D,$A$1)*IF($A32="CH4",About!$D$58,IF($A32="N2O",About!$D$59,1))</f>
        <v>0.21533113925950001</v>
      </c>
    </row>
    <row r="33" spans="1:34" x14ac:dyDescent="0.25">
      <c r="A33" s="413" t="s">
        <v>2215</v>
      </c>
      <c r="B33" s="414" t="s">
        <v>4243</v>
      </c>
      <c r="C33">
        <f>SUMIFS('EPA Export Aggregation'!F:F,'EPA Export Aggregation'!$A:$A,$B33,'EPA Export Aggregation'!$D:$D,$A$1)*IF($A33="CH4",About!$D$58,IF($A33="N2O",About!$D$59,1))</f>
        <v>0.49063215928210002</v>
      </c>
      <c r="D33">
        <f>SUMIFS('EPA Export Aggregation'!G:G,'EPA Export Aggregation'!$A:$A,$B33,'EPA Export Aggregation'!$D:$D,$A$1)*IF($A33="CH4",About!$D$58,IF($A33="N2O",About!$D$59,1))</f>
        <v>0.52408544817989999</v>
      </c>
      <c r="E33">
        <f>SUMIFS('EPA Export Aggregation'!H:H,'EPA Export Aggregation'!$A:$A,$B33,'EPA Export Aggregation'!$D:$D,$A$1)*IF($A33="CH4",About!$D$58,IF($A33="N2O",About!$D$59,1))</f>
        <v>0.46411150202360002</v>
      </c>
      <c r="F33">
        <f>SUMIFS('EPA Export Aggregation'!I:I,'EPA Export Aggregation'!$A:$A,$B33,'EPA Export Aggregation'!$D:$D,$A$1)*IF($A33="CH4",About!$D$58,IF($A33="N2O",About!$D$59,1))</f>
        <v>0.39771504554460002</v>
      </c>
      <c r="G33" s="415">
        <f>SUMIFS('EPA Export Aggregation'!J:J,'EPA Export Aggregation'!$A:$A,$B33,'EPA Export Aggregation'!$D:$D,$A$1)*IF($A33="CH4",About!$D$58,IF($A33="N2O",About!$D$59,1))</f>
        <v>0.45446241165869999</v>
      </c>
      <c r="H33">
        <f>SUMIFS('EPA Export Aggregation'!K:K,'EPA Export Aggregation'!$A:$A,$B33,'EPA Export Aggregation'!$D:$D,$A$1)*IF($A33="CH4",About!$D$58,IF($A33="N2O",About!$D$59,1))</f>
        <v>0.32508961527320002</v>
      </c>
      <c r="I33">
        <f>SUMIFS('EPA Export Aggregation'!L:L,'EPA Export Aggregation'!$A:$A,$B33,'EPA Export Aggregation'!$D:$D,$A$1)*IF($A33="CH4",About!$D$58,IF($A33="N2O",About!$D$59,1))</f>
        <v>0.31350719128760002</v>
      </c>
      <c r="J33">
        <f>SUMIFS('EPA Export Aggregation'!M:M,'EPA Export Aggregation'!$A:$A,$B33,'EPA Export Aggregation'!$D:$D,$A$1)*IF($A33="CH4",About!$D$58,IF($A33="N2O",About!$D$59,1))</f>
        <v>0.1743309252986</v>
      </c>
      <c r="K33">
        <f>SUMIFS('EPA Export Aggregation'!N:N,'EPA Export Aggregation'!$A:$A,$B33,'EPA Export Aggregation'!$D:$D,$A$1)*IF($A33="CH4",About!$D$58,IF($A33="N2O",About!$D$59,1))</f>
        <v>0.12555574621009999</v>
      </c>
      <c r="L33">
        <f>SUMIFS('EPA Export Aggregation'!O:O,'EPA Export Aggregation'!$A:$A,$B33,'EPA Export Aggregation'!$D:$D,$A$1)*IF($A33="CH4",About!$D$58,IF($A33="N2O",About!$D$59,1))</f>
        <v>0.3000596946445</v>
      </c>
      <c r="M33">
        <f>SUMIFS('EPA Export Aggregation'!P:P,'EPA Export Aggregation'!$A:$A,$B33,'EPA Export Aggregation'!$D:$D,$A$1)*IF($A33="CH4",About!$D$58,IF($A33="N2O",About!$D$59,1))</f>
        <v>0.2515467138179</v>
      </c>
      <c r="N33">
        <f>SUMIFS('EPA Export Aggregation'!Q:Q,'EPA Export Aggregation'!$A:$A,$B33,'EPA Export Aggregation'!$D:$D,$A$1)*IF($A33="CH4",About!$D$58,IF($A33="N2O",About!$D$59,1))</f>
        <v>0.2337828732584</v>
      </c>
      <c r="O33" s="415">
        <f>SUMIFS('EPA Export Aggregation'!R:R,'EPA Export Aggregation'!$A:$A,$B33,'EPA Export Aggregation'!$D:$D,$A$1)*IF($A33="CH4",About!$D$58,IF($A33="N2O",About!$D$59,1))</f>
        <v>0.25084628446410001</v>
      </c>
      <c r="P33" s="415">
        <f>SUMIFS('EPA Export Aggregation'!S:S,'EPA Export Aggregation'!$A:$A,$B33,'EPA Export Aggregation'!$D:$D,$A$1)*IF($A33="CH4",About!$D$58,IF($A33="N2O",About!$D$59,1))</f>
        <v>0.285113168945</v>
      </c>
      <c r="Q33">
        <f>SUMIFS('EPA Export Aggregation'!T:T,'EPA Export Aggregation'!$A:$A,$B33,'EPA Export Aggregation'!$D:$D,$A$1)*IF($A33="CH4",About!$D$58,IF($A33="N2O",About!$D$59,1))</f>
        <v>0.14743156449190001</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0.24730652305690001</v>
      </c>
      <c r="U33">
        <f>SUMIFS('EPA Export Aggregation'!X:X,'EPA Export Aggregation'!$A:$A,$B33,'EPA Export Aggregation'!$D:$D,$A$1)*IF($A33="CH4",About!$D$58,IF($A33="N2O",About!$D$59,1))</f>
        <v>0</v>
      </c>
      <c r="V33" s="415">
        <f>SUMIFS('EPA Export Aggregation'!Y:Y,'EPA Export Aggregation'!$A:$A,$B33,'EPA Export Aggregation'!$D:$D,$A$1)*IF($A33="CH4",About!$D$58,IF($A33="N2O",About!$D$59,1))</f>
        <v>0.32015464468560001</v>
      </c>
      <c r="W33">
        <f>SUMIFS('EPA Export Aggregation'!Z:Z,'EPA Export Aggregation'!$A:$A,$B33,'EPA Export Aggregation'!$D:$D,$A$1)*IF($A33="CH4",About!$D$58,IF($A33="N2O",About!$D$59,1))</f>
        <v>0.1667703325538</v>
      </c>
      <c r="X33">
        <f>SUMIFS('EPA Export Aggregation'!AA:AA,'EPA Export Aggregation'!$A:$A,$B33,'EPA Export Aggregation'!$D:$D,$A$1)*IF($A33="CH4",About!$D$58,IF($A33="N2O",About!$D$59,1))</f>
        <v>0.15135001555200001</v>
      </c>
      <c r="Y33" s="415">
        <f>SUMIFS('EPA Export Aggregation'!AB:AB,'EPA Export Aggregation'!$A:$A,$B33,'EPA Export Aggregation'!$D:$D,$A$1)*IF($A33="CH4",About!$D$58,IF($A33="N2O",About!$D$59,1))</f>
        <v>0.21067381117010001</v>
      </c>
      <c r="Z33">
        <f>SUMIFS('EPA Export Aggregation'!AC:AC,'EPA Export Aggregation'!$A:$A,$B33,'EPA Export Aggregation'!$D:$D,$A$1)*IF($A33="CH4",About!$D$58,IF($A33="N2O",About!$D$59,1))</f>
        <v>0.16481778640030001</v>
      </c>
      <c r="AA33" s="415">
        <f>SUMIFS('EPA Export Aggregation'!AD:AD,'EPA Export Aggregation'!$A:$A,$B33,'EPA Export Aggregation'!$D:$D,$A$1)*IF($A33="CH4",About!$D$58,IF($A33="N2O",About!$D$59,1))</f>
        <v>0.1277088979604</v>
      </c>
      <c r="AB33" s="415">
        <f>SUMIFS('EPA Export Aggregation'!AE:AE,'EPA Export Aggregation'!$A:$A,$B33,'EPA Export Aggregation'!$D:$D,$A$1)*IF($A33="CH4",About!$D$58,IF($A33="N2O",About!$D$59,1))</f>
        <v>0.16978980883209999</v>
      </c>
      <c r="AC33" s="415">
        <f>SUMIFS('EPA Export Aggregation'!AF:AF,'EPA Export Aggregation'!$A:$A,$B33,'EPA Export Aggregation'!$D:$D,$A$1)*IF($A33="CH4",About!$D$58,IF($A33="N2O",About!$D$59,1))</f>
        <v>0.159949282034</v>
      </c>
      <c r="AD33" s="415">
        <f>SUMIFS('EPA Export Aggregation'!AG:AG,'EPA Export Aggregation'!$A:$A,$B33,'EPA Export Aggregation'!$D:$D,$A$1)*IF($A33="CH4",About!$D$58,IF($A33="N2O",About!$D$59,1))</f>
        <v>0.14390862210880001</v>
      </c>
      <c r="AE33" s="415">
        <f>SUMIFS('EPA Export Aggregation'!AH:AH,'EPA Export Aggregation'!$A:$A,$B33,'EPA Export Aggregation'!$D:$D,$A$1)*IF($A33="CH4",About!$D$58,IF($A33="N2O",About!$D$59,1))</f>
        <v>6.4578854162900004E-2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8.6227933230500001E-2</v>
      </c>
      <c r="D34">
        <f>SUMIFS('EPA Export Aggregation'!G:G,'EPA Export Aggregation'!$A:$A,$B34,'EPA Export Aggregation'!$D:$D,$A$1)*IF($A34="CH4",About!$D$58,IF($A34="N2O",About!$D$59,1))</f>
        <v>7.7731215095699996E-2</v>
      </c>
      <c r="E34">
        <f>SUMIFS('EPA Export Aggregation'!H:H,'EPA Export Aggregation'!$A:$A,$B34,'EPA Export Aggregation'!$D:$D,$A$1)*IF($A34="CH4",About!$D$58,IF($A34="N2O",About!$D$59,1))</f>
        <v>7.9535215095699996E-2</v>
      </c>
      <c r="F34">
        <f>SUMIFS('EPA Export Aggregation'!I:I,'EPA Export Aggregation'!$A:$A,$B34,'EPA Export Aggregation'!$D:$D,$A$1)*IF($A34="CH4",About!$D$58,IF($A34="N2O",About!$D$59,1))</f>
        <v>8.07844909734E-2</v>
      </c>
      <c r="G34">
        <f>SUMIFS('EPA Export Aggregation'!J:J,'EPA Export Aggregation'!$A:$A,$B34,'EPA Export Aggregation'!$D:$D,$A$1)*IF($A34="CH4",About!$D$58,IF($A34="N2O",About!$D$59,1))</f>
        <v>7.9599335692000006E-2</v>
      </c>
      <c r="H34">
        <f>SUMIFS('EPA Export Aggregation'!K:K,'EPA Export Aggregation'!$A:$A,$B34,'EPA Export Aggregation'!$D:$D,$A$1)*IF($A34="CH4",About!$D$58,IF($A34="N2O",About!$D$59,1))</f>
        <v>7.0193240315699998E-2</v>
      </c>
      <c r="I34">
        <f>SUMIFS('EPA Export Aggregation'!L:L,'EPA Export Aggregation'!$A:$A,$B34,'EPA Export Aggregation'!$D:$D,$A$1)*IF($A34="CH4",About!$D$58,IF($A34="N2O",About!$D$59,1))</f>
        <v>6.80755482174E-2</v>
      </c>
      <c r="J34">
        <f>SUMIFS('EPA Export Aggregation'!M:M,'EPA Export Aggregation'!$A:$A,$B34,'EPA Export Aggregation'!$D:$D,$A$1)*IF($A34="CH4",About!$D$58,IF($A34="N2O",About!$D$59,1))</f>
        <v>7.0038070095900004E-2</v>
      </c>
      <c r="K34">
        <f>SUMIFS('EPA Export Aggregation'!N:N,'EPA Export Aggregation'!$A:$A,$B34,'EPA Export Aggregation'!$D:$D,$A$1)*IF($A34="CH4",About!$D$58,IF($A34="N2O",About!$D$59,1))</f>
        <v>7.8720767365200006E-2</v>
      </c>
      <c r="L34">
        <f>SUMIFS('EPA Export Aggregation'!O:O,'EPA Export Aggregation'!$A:$A,$B34,'EPA Export Aggregation'!$D:$D,$A$1)*IF($A34="CH4",About!$D$58,IF($A34="N2O",About!$D$59,1))</f>
        <v>7.7954864797800005E-2</v>
      </c>
      <c r="M34">
        <f>SUMIFS('EPA Export Aggregation'!P:P,'EPA Export Aggregation'!$A:$A,$B34,'EPA Export Aggregation'!$D:$D,$A$1)*IF($A34="CH4",About!$D$58,IF($A34="N2O",About!$D$59,1))</f>
        <v>7.4830317941300004E-2</v>
      </c>
      <c r="N34">
        <f>SUMIFS('EPA Export Aggregation'!Q:Q,'EPA Export Aggregation'!$A:$A,$B34,'EPA Export Aggregation'!$D:$D,$A$1)*IF($A34="CH4",About!$D$58,IF($A34="N2O",About!$D$59,1))</f>
        <v>6.8357140766300006E-2</v>
      </c>
      <c r="O34">
        <f>SUMIFS('EPA Export Aggregation'!R:R,'EPA Export Aggregation'!$A:$A,$B34,'EPA Export Aggregation'!$D:$D,$A$1)*IF($A34="CH4",About!$D$58,IF($A34="N2O",About!$D$59,1))</f>
        <v>6.9081060449400003E-2</v>
      </c>
      <c r="P34">
        <f>SUMIFS('EPA Export Aggregation'!S:S,'EPA Export Aggregation'!$A:$A,$B34,'EPA Export Aggregation'!$D:$D,$A$1)*IF($A34="CH4",About!$D$58,IF($A34="N2O",About!$D$59,1))</f>
        <v>6.7422770449700006E-2</v>
      </c>
      <c r="Q34">
        <f>SUMIFS('EPA Export Aggregation'!T:T,'EPA Export Aggregation'!$A:$A,$B34,'EPA Export Aggregation'!$D:$D,$A$1)*IF($A34="CH4",About!$D$58,IF($A34="N2O",About!$D$59,1))</f>
        <v>6.4999055550500007E-2</v>
      </c>
      <c r="R34">
        <f>SUMIFS('EPA Export Aggregation'!U:U,'EPA Export Aggregation'!$A:$A,$B34,'EPA Export Aggregation'!$D:$D,$A$1)*IF($A34="CH4",About!$D$58,IF($A34="N2O",About!$D$59,1))</f>
        <v>5.77212088663E-2</v>
      </c>
      <c r="S34">
        <f>SUMIFS('EPA Export Aggregation'!V:V,'EPA Export Aggregation'!$A:$A,$B34,'EPA Export Aggregation'!$D:$D,$A$1)*IF($A34="CH4",About!$D$58,IF($A34="N2O",About!$D$59,1))</f>
        <v>6.2124696241199998E-2</v>
      </c>
      <c r="T34">
        <f>SUMIFS('EPA Export Aggregation'!W:W,'EPA Export Aggregation'!$A:$A,$B34,'EPA Export Aggregation'!$D:$D,$A$1)*IF($A34="CH4",About!$D$58,IF($A34="N2O",About!$D$59,1))</f>
        <v>6.3564070640200004E-2</v>
      </c>
      <c r="U34">
        <f>SUMIFS('EPA Export Aggregation'!X:X,'EPA Export Aggregation'!$A:$A,$B34,'EPA Export Aggregation'!$D:$D,$A$1)*IF($A34="CH4",About!$D$58,IF($A34="N2O",About!$D$59,1))</f>
        <v>6.8846328585700001E-2</v>
      </c>
      <c r="V34">
        <f>SUMIFS('EPA Export Aggregation'!Y:Y,'EPA Export Aggregation'!$A:$A,$B34,'EPA Export Aggregation'!$D:$D,$A$1)*IF($A34="CH4",About!$D$58,IF($A34="N2O",About!$D$59,1))</f>
        <v>6.6688073301299999E-2</v>
      </c>
      <c r="W34">
        <f>SUMIFS('EPA Export Aggregation'!Z:Z,'EPA Export Aggregation'!$A:$A,$B34,'EPA Export Aggregation'!$D:$D,$A$1)*IF($A34="CH4",About!$D$58,IF($A34="N2O",About!$D$59,1))</f>
        <v>6.0869106897699997E-2</v>
      </c>
      <c r="X34">
        <f>SUMIFS('EPA Export Aggregation'!AA:AA,'EPA Export Aggregation'!$A:$A,$B34,'EPA Export Aggregation'!$D:$D,$A$1)*IF($A34="CH4",About!$D$58,IF($A34="N2O",About!$D$59,1))</f>
        <v>6.6411218845399994E-2</v>
      </c>
      <c r="Y34">
        <f>SUMIFS('EPA Export Aggregation'!AB:AB,'EPA Export Aggregation'!$A:$A,$B34,'EPA Export Aggregation'!$D:$D,$A$1)*IF($A34="CH4",About!$D$58,IF($A34="N2O",About!$D$59,1))</f>
        <v>6.5941051256500002E-2</v>
      </c>
      <c r="Z34">
        <f>SUMIFS('EPA Export Aggregation'!AC:AC,'EPA Export Aggregation'!$A:$A,$B34,'EPA Export Aggregation'!$D:$D,$A$1)*IF($A34="CH4",About!$D$58,IF($A34="N2O",About!$D$59,1))</f>
        <v>6.9973265596199999E-2</v>
      </c>
      <c r="AA34">
        <f>SUMIFS('EPA Export Aggregation'!AD:AD,'EPA Export Aggregation'!$A:$A,$B34,'EPA Export Aggregation'!$D:$D,$A$1)*IF($A34="CH4",About!$D$58,IF($A34="N2O",About!$D$59,1))</f>
        <v>7.2001530012999998E-2</v>
      </c>
      <c r="AB34">
        <f>SUMIFS('EPA Export Aggregation'!AE:AE,'EPA Export Aggregation'!$A:$A,$B34,'EPA Export Aggregation'!$D:$D,$A$1)*IF($A34="CH4",About!$D$58,IF($A34="N2O",About!$D$59,1))</f>
        <v>7.8337838700899998E-2</v>
      </c>
      <c r="AC34">
        <f>SUMIFS('EPA Export Aggregation'!AF:AF,'EPA Export Aggregation'!$A:$A,$B34,'EPA Export Aggregation'!$D:$D,$A$1)*IF($A34="CH4",About!$D$58,IF($A34="N2O",About!$D$59,1))</f>
        <v>8.4562507484400001E-2</v>
      </c>
      <c r="AD34">
        <f>SUMIFS('EPA Export Aggregation'!AG:AG,'EPA Export Aggregation'!$A:$A,$B34,'EPA Export Aggregation'!$D:$D,$A$1)*IF($A34="CH4",About!$D$58,IF($A34="N2O",About!$D$59,1))</f>
        <v>8.3153826779699999E-2</v>
      </c>
      <c r="AE34">
        <f>SUMIFS('EPA Export Aggregation'!AH:AH,'EPA Export Aggregation'!$A:$A,$B34,'EPA Export Aggregation'!$D:$D,$A$1)*IF($A34="CH4",About!$D$58,IF($A34="N2O",About!$D$59,1))</f>
        <v>8.8934576217900005E-2</v>
      </c>
      <c r="AF34">
        <f>SUMIFS('EPA Export Aggregation'!AI:AI,'EPA Export Aggregation'!$A:$A,$B34,'EPA Export Aggregation'!$D:$D,$A$1)*IF($A34="CH4",About!$D$58,IF($A34="N2O",About!$D$59,1))</f>
        <v>9.3158898815599994E-2</v>
      </c>
      <c r="AG34">
        <f>SUMIFS('EPA Export Aggregation'!AJ:AJ,'EPA Export Aggregation'!$A:$A,$B34,'EPA Export Aggregation'!$D:$D,$A$1)*IF($A34="CH4",About!$D$58,IF($A34="N2O",About!$D$59,1))</f>
        <v>9.7383221413199994E-2</v>
      </c>
      <c r="AH34">
        <f>SUMIFS('EPA Export Aggregation'!AK:AK,'EPA Export Aggregation'!$A:$A,$B34,'EPA Export Aggregation'!$D:$D,$A$1)*IF($A34="CH4",About!$D$58,IF($A34="N2O",About!$D$59,1))</f>
        <v>0.1016075440109</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3.6845157262000001E-3</v>
      </c>
      <c r="D74">
        <f>SUMIFS('EPA Export Aggregation'!G:G,'EPA Export Aggregation'!$A:$A,$B74,'EPA Export Aggregation'!$D:$D,$A$1)*IF($A74="CH4",About!$D$58,IF($A74="N2O",About!$D$59,1))</f>
        <v>7.7092932304000002E-3</v>
      </c>
      <c r="E74">
        <f>SUMIFS('EPA Export Aggregation'!H:H,'EPA Export Aggregation'!$A:$A,$B74,'EPA Export Aggregation'!$D:$D,$A$1)*IF($A74="CH4",About!$D$58,IF($A74="N2O",About!$D$59,1))</f>
        <v>2.9116440288599998E-2</v>
      </c>
      <c r="F74">
        <f>SUMIFS('EPA Export Aggregation'!I:I,'EPA Export Aggregation'!$A:$A,$B74,'EPA Export Aggregation'!$D:$D,$A$1)*IF($A74="CH4",About!$D$58,IF($A74="N2O",About!$D$59,1))</f>
        <v>0.10361069788420001</v>
      </c>
      <c r="G74">
        <f>SUMIFS('EPA Export Aggregation'!J:J,'EPA Export Aggregation'!$A:$A,$B74,'EPA Export Aggregation'!$D:$D,$A$1)*IF($A74="CH4",About!$D$58,IF($A74="N2O",About!$D$59,1))</f>
        <v>0.254919204023</v>
      </c>
      <c r="H74">
        <f>SUMIFS('EPA Export Aggregation'!K:K,'EPA Export Aggregation'!$A:$A,$B74,'EPA Export Aggregation'!$D:$D,$A$1)*IF($A74="CH4",About!$D$58,IF($A74="N2O",About!$D$59,1))</f>
        <v>0.55274744331100012</v>
      </c>
      <c r="I74">
        <f>SUMIFS('EPA Export Aggregation'!L:L,'EPA Export Aggregation'!$A:$A,$B74,'EPA Export Aggregation'!$D:$D,$A$1)*IF($A74="CH4",About!$D$58,IF($A74="N2O",About!$D$59,1))</f>
        <v>0.76285365389619997</v>
      </c>
      <c r="J74">
        <f>SUMIFS('EPA Export Aggregation'!M:M,'EPA Export Aggregation'!$A:$A,$B74,'EPA Export Aggregation'!$D:$D,$A$1)*IF($A74="CH4",About!$D$58,IF($A74="N2O",About!$D$59,1))</f>
        <v>0.96080767479779994</v>
      </c>
      <c r="K74">
        <f>SUMIFS('EPA Export Aggregation'!N:N,'EPA Export Aggregation'!$A:$A,$B74,'EPA Export Aggregation'!$D:$D,$A$1)*IF($A74="CH4",About!$D$58,IF($A74="N2O",About!$D$59,1))</f>
        <v>1.0963737310560999</v>
      </c>
      <c r="L74">
        <f>SUMIFS('EPA Export Aggregation'!O:O,'EPA Export Aggregation'!$A:$A,$B74,'EPA Export Aggregation'!$D:$D,$A$1)*IF($A74="CH4",About!$D$58,IF($A74="N2O",About!$D$59,1))</f>
        <v>1.2381940948145</v>
      </c>
      <c r="M74">
        <f>SUMIFS('EPA Export Aggregation'!P:P,'EPA Export Aggregation'!$A:$A,$B74,'EPA Export Aggregation'!$D:$D,$A$1)*IF($A74="CH4",About!$D$58,IF($A74="N2O",About!$D$59,1))</f>
        <v>1.3588394581212</v>
      </c>
      <c r="N74">
        <f>SUMIFS('EPA Export Aggregation'!Q:Q,'EPA Export Aggregation'!$A:$A,$B74,'EPA Export Aggregation'!$D:$D,$A$1)*IF($A74="CH4",About!$D$58,IF($A74="N2O",About!$D$59,1))</f>
        <v>1.4696810440246</v>
      </c>
      <c r="O74">
        <f>SUMIFS('EPA Export Aggregation'!R:R,'EPA Export Aggregation'!$A:$A,$B74,'EPA Export Aggregation'!$D:$D,$A$1)*IF($A74="CH4",About!$D$58,IF($A74="N2O",About!$D$59,1))</f>
        <v>1.5428177645894001</v>
      </c>
      <c r="P74">
        <f>SUMIFS('EPA Export Aggregation'!S:S,'EPA Export Aggregation'!$A:$A,$B74,'EPA Export Aggregation'!$D:$D,$A$1)*IF($A74="CH4",About!$D$58,IF($A74="N2O",About!$D$59,1))</f>
        <v>1.6097676196760999</v>
      </c>
      <c r="Q74">
        <f>SUMIFS('EPA Export Aggregation'!T:T,'EPA Export Aggregation'!$A:$A,$B74,'EPA Export Aggregation'!$D:$D,$A$1)*IF($A74="CH4",About!$D$58,IF($A74="N2O",About!$D$59,1))</f>
        <v>1.6651834023551</v>
      </c>
      <c r="R74">
        <f>SUMIFS('EPA Export Aggregation'!U:U,'EPA Export Aggregation'!$A:$A,$B74,'EPA Export Aggregation'!$D:$D,$A$1)*IF($A74="CH4",About!$D$58,IF($A74="N2O",About!$D$59,1))</f>
        <v>1.7299350800389</v>
      </c>
      <c r="S74">
        <f>SUMIFS('EPA Export Aggregation'!V:V,'EPA Export Aggregation'!$A:$A,$B74,'EPA Export Aggregation'!$D:$D,$A$1)*IF($A74="CH4",About!$D$58,IF($A74="N2O",About!$D$59,1))</f>
        <v>1.8299323628283999</v>
      </c>
      <c r="T74">
        <f>SUMIFS('EPA Export Aggregation'!W:W,'EPA Export Aggregation'!$A:$A,$B74,'EPA Export Aggregation'!$D:$D,$A$1)*IF($A74="CH4",About!$D$58,IF($A74="N2O",About!$D$59,1))</f>
        <v>1.9360095247508</v>
      </c>
      <c r="U74">
        <f>SUMIFS('EPA Export Aggregation'!X:X,'EPA Export Aggregation'!$A:$A,$B74,'EPA Export Aggregation'!$D:$D,$A$1)*IF($A74="CH4",About!$D$58,IF($A74="N2O",About!$D$59,1))</f>
        <v>2.0527944674946998</v>
      </c>
      <c r="V74">
        <f>SUMIFS('EPA Export Aggregation'!Y:Y,'EPA Export Aggregation'!$A:$A,$B74,'EPA Export Aggregation'!$D:$D,$A$1)*IF($A74="CH4",About!$D$58,IF($A74="N2O",About!$D$59,1))</f>
        <v>2.4981687489209001</v>
      </c>
      <c r="W74">
        <f>SUMIFS('EPA Export Aggregation'!Z:Z,'EPA Export Aggregation'!$A:$A,$B74,'EPA Export Aggregation'!$D:$D,$A$1)*IF($A74="CH4",About!$D$58,IF($A74="N2O",About!$D$59,1))</f>
        <v>2.6058578610178</v>
      </c>
      <c r="X74">
        <f>SUMIFS('EPA Export Aggregation'!AA:AA,'EPA Export Aggregation'!$A:$A,$B74,'EPA Export Aggregation'!$D:$D,$A$1)*IF($A74="CH4",About!$D$58,IF($A74="N2O",About!$D$59,1))</f>
        <v>2.8673207380280998</v>
      </c>
      <c r="Y74">
        <f>SUMIFS('EPA Export Aggregation'!AB:AB,'EPA Export Aggregation'!$A:$A,$B74,'EPA Export Aggregation'!$D:$D,$A$1)*IF($A74="CH4",About!$D$58,IF($A74="N2O",About!$D$59,1))</f>
        <v>2.3967442920564999</v>
      </c>
      <c r="Z74">
        <f>SUMIFS('EPA Export Aggregation'!AC:AC,'EPA Export Aggregation'!$A:$A,$B74,'EPA Export Aggregation'!$D:$D,$A$1)*IF($A74="CH4",About!$D$58,IF($A74="N2O",About!$D$59,1))</f>
        <v>2.3942868656547001</v>
      </c>
      <c r="AA74">
        <f>SUMIFS('EPA Export Aggregation'!AD:AD,'EPA Export Aggregation'!$A:$A,$B74,'EPA Export Aggregation'!$D:$D,$A$1)*IF($A74="CH4",About!$D$58,IF($A74="N2O",About!$D$59,1))</f>
        <v>2.4448840451624001</v>
      </c>
      <c r="AB74">
        <f>SUMIFS('EPA Export Aggregation'!AE:AE,'EPA Export Aggregation'!$A:$A,$B74,'EPA Export Aggregation'!$D:$D,$A$1)*IF($A74="CH4",About!$D$58,IF($A74="N2O",About!$D$59,1))</f>
        <v>2.5485565094520997</v>
      </c>
      <c r="AC74">
        <f>SUMIFS('EPA Export Aggregation'!AF:AF,'EPA Export Aggregation'!$A:$A,$B74,'EPA Export Aggregation'!$D:$D,$A$1)*IF($A74="CH4",About!$D$58,IF($A74="N2O",About!$D$59,1))</f>
        <v>2.5812950122264007</v>
      </c>
      <c r="AD74">
        <f>SUMIFS('EPA Export Aggregation'!AG:AG,'EPA Export Aggregation'!$A:$A,$B74,'EPA Export Aggregation'!$D:$D,$A$1)*IF($A74="CH4",About!$D$58,IF($A74="N2O",About!$D$59,1))</f>
        <v>2.6770170427327002</v>
      </c>
      <c r="AE74">
        <f>SUMIFS('EPA Export Aggregation'!AH:AH,'EPA Export Aggregation'!$A:$A,$B74,'EPA Export Aggregation'!$D:$D,$A$1)*IF($A74="CH4",About!$D$58,IF($A74="N2O",About!$D$59,1))</f>
        <v>2.7044980784368002</v>
      </c>
      <c r="AF74">
        <f>SUMIFS('EPA Export Aggregation'!AI:AI,'EPA Export Aggregation'!$A:$A,$B74,'EPA Export Aggregation'!$D:$D,$A$1)*IF($A74="CH4",About!$D$58,IF($A74="N2O",About!$D$59,1))</f>
        <v>2.6083358961645993</v>
      </c>
      <c r="AG74">
        <f>SUMIFS('EPA Export Aggregation'!AJ:AJ,'EPA Export Aggregation'!$A:$A,$B74,'EPA Export Aggregation'!$D:$D,$A$1)*IF($A74="CH4",About!$D$58,IF($A74="N2O",About!$D$59,1))</f>
        <v>3.0470291828699994</v>
      </c>
      <c r="AH74">
        <f>SUMIFS('EPA Export Aggregation'!AK:AK,'EPA Export Aggregation'!$A:$A,$B74,'EPA Export Aggregation'!$D:$D,$A$1)*IF($A74="CH4",About!$D$58,IF($A74="N2O",About!$D$59,1))</f>
        <v>3.1671072318918996</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0.88939451172299999</v>
      </c>
      <c r="D79" s="415">
        <f>SUMIFS('EPA Export Aggregation'!G:G,'EPA Export Aggregation'!$A:$A,$B79,'EPA Export Aggregation'!$D:$D,$A$1)*IF($A79="CH4",About!$D$58,IF($A79="N2O",About!$D$59,1))</f>
        <v>0.86126293833900003</v>
      </c>
      <c r="E79" s="415">
        <f>SUMIFS('EPA Export Aggregation'!H:H,'EPA Export Aggregation'!$A:$A,$B79,'EPA Export Aggregation'!$D:$D,$A$1)*IF($A79="CH4",About!$D$58,IF($A79="N2O",About!$D$59,1))</f>
        <v>0.85709121335399996</v>
      </c>
      <c r="F79" s="415">
        <f>SUMIFS('EPA Export Aggregation'!I:I,'EPA Export Aggregation'!$A:$A,$B79,'EPA Export Aggregation'!$D:$D,$A$1)*IF($A79="CH4",About!$D$58,IF($A79="N2O",About!$D$59,1))</f>
        <v>0.84418450340100004</v>
      </c>
      <c r="G79" s="415">
        <f>SUMIFS('EPA Export Aggregation'!J:J,'EPA Export Aggregation'!$A:$A,$B79,'EPA Export Aggregation'!$D:$D,$A$1)*IF($A79="CH4",About!$D$58,IF($A79="N2O",About!$D$59,1))</f>
        <v>0.58779206200199996</v>
      </c>
      <c r="H79" s="415">
        <f>SUMIFS('EPA Export Aggregation'!K:K,'EPA Export Aggregation'!$A:$A,$B79,'EPA Export Aggregation'!$D:$D,$A$1)*IF($A79="CH4",About!$D$58,IF($A79="N2O",About!$D$59,1))</f>
        <v>0.50732749231800001</v>
      </c>
      <c r="I79" s="415">
        <f>SUMIFS('EPA Export Aggregation'!L:L,'EPA Export Aggregation'!$A:$A,$B79,'EPA Export Aggregation'!$D:$D,$A$1)*IF($A79="CH4",About!$D$58,IF($A79="N2O",About!$D$59,1))</f>
        <v>0.46197366867599998</v>
      </c>
      <c r="J79" s="415">
        <f>SUMIFS('EPA Export Aggregation'!M:M,'EPA Export Aggregation'!$A:$A,$B79,'EPA Export Aggregation'!$D:$D,$A$1)*IF($A79="CH4",About!$D$58,IF($A79="N2O",About!$D$59,1))</f>
        <v>0.50712371339999995</v>
      </c>
      <c r="K79" s="415">
        <f>SUMIFS('EPA Export Aggregation'!N:N,'EPA Export Aggregation'!$A:$A,$B79,'EPA Export Aggregation'!$D:$D,$A$1)*IF($A79="CH4",About!$D$58,IF($A79="N2O",About!$D$59,1))</f>
        <v>0.37544837022900002</v>
      </c>
      <c r="L79" s="415">
        <f>SUMIFS('EPA Export Aggregation'!O:O,'EPA Export Aggregation'!$A:$A,$B79,'EPA Export Aggregation'!$D:$D,$A$1)*IF($A79="CH4",About!$D$58,IF($A79="N2O",About!$D$59,1))</f>
        <v>0.32212381581600003</v>
      </c>
      <c r="M79" s="415">
        <f>SUMIFS('EPA Export Aggregation'!P:P,'EPA Export Aggregation'!$A:$A,$B79,'EPA Export Aggregation'!$D:$D,$A$1)*IF($A79="CH4",About!$D$58,IF($A79="N2O",About!$D$59,1))</f>
        <v>0.48454553435699999</v>
      </c>
      <c r="N79" s="415">
        <f>SUMIFS('EPA Export Aggregation'!Q:Q,'EPA Export Aggregation'!$A:$A,$B79,'EPA Export Aggregation'!$D:$D,$A$1)*IF($A79="CH4",About!$D$58,IF($A79="N2O",About!$D$59,1))</f>
        <v>0.45209098406100001</v>
      </c>
      <c r="O79" s="415">
        <f>SUMIFS('EPA Export Aggregation'!R:R,'EPA Export Aggregation'!$A:$A,$B79,'EPA Export Aggregation'!$D:$D,$A$1)*IF($A79="CH4",About!$D$58,IF($A79="N2O",About!$D$59,1))</f>
        <v>0.40615870328100001</v>
      </c>
      <c r="P79" s="415">
        <f>SUMIFS('EPA Export Aggregation'!S:S,'EPA Export Aggregation'!$A:$A,$B79,'EPA Export Aggregation'!$D:$D,$A$1)*IF($A79="CH4",About!$D$58,IF($A79="N2O",About!$D$59,1))</f>
        <v>0.51870776883900005</v>
      </c>
      <c r="Q79" s="415">
        <f>SUMIFS('EPA Export Aggregation'!T:T,'EPA Export Aggregation'!$A:$A,$B79,'EPA Export Aggregation'!$D:$D,$A$1)*IF($A79="CH4",About!$D$58,IF($A79="N2O",About!$D$59,1))</f>
        <v>0.31397055080399999</v>
      </c>
      <c r="R79" s="415">
        <f>SUMIFS('EPA Export Aggregation'!U:U,'EPA Export Aggregation'!$A:$A,$B79,'EPA Export Aggregation'!$D:$D,$A$1)*IF($A79="CH4",About!$D$58,IF($A79="N2O",About!$D$59,1))</f>
        <v>0.39308842401900002</v>
      </c>
      <c r="S79" s="415">
        <f>SUMIFS('EPA Export Aggregation'!V:V,'EPA Export Aggregation'!$A:$A,$B79,'EPA Export Aggregation'!$D:$D,$A$1)*IF($A79="CH4",About!$D$58,IF($A79="N2O",About!$D$59,1))</f>
        <v>0.38425448941500001</v>
      </c>
      <c r="T79" s="415">
        <f>SUMIFS('EPA Export Aggregation'!W:W,'EPA Export Aggregation'!$A:$A,$B79,'EPA Export Aggregation'!$D:$D,$A$1)*IF($A79="CH4",About!$D$58,IF($A79="N2O",About!$D$59,1))</f>
        <v>0.48761782001699999</v>
      </c>
      <c r="U79" s="415">
        <f>SUMIFS('EPA Export Aggregation'!X:X,'EPA Export Aggregation'!$A:$A,$B79,'EPA Export Aggregation'!$D:$D,$A$1)*IF($A79="CH4",About!$D$58,IF($A79="N2O",About!$D$59,1))</f>
        <v>0.43625488022699999</v>
      </c>
      <c r="V79" s="415">
        <f>SUMIFS('EPA Export Aggregation'!Y:Y,'EPA Export Aggregation'!$A:$A,$B79,'EPA Export Aggregation'!$D:$D,$A$1)*IF($A79="CH4",About!$D$58,IF($A79="N2O",About!$D$59,1))</f>
        <v>0.36153527095799998</v>
      </c>
      <c r="W79" s="415">
        <f>SUMIFS('EPA Export Aggregation'!Z:Z,'EPA Export Aggregation'!$A:$A,$B79,'EPA Export Aggregation'!$D:$D,$A$1)*IF($A79="CH4",About!$D$58,IF($A79="N2O",About!$D$59,1))</f>
        <v>0.38448674126100002</v>
      </c>
      <c r="X79" s="415">
        <f>SUMIFS('EPA Export Aggregation'!AA:AA,'EPA Export Aggregation'!$A:$A,$B79,'EPA Export Aggregation'!$D:$D,$A$1)*IF($A79="CH4",About!$D$58,IF($A79="N2O",About!$D$59,1))</f>
        <v>1.2667598914380001</v>
      </c>
      <c r="Y79" s="415">
        <f>SUMIFS('EPA Export Aggregation'!AB:AB,'EPA Export Aggregation'!$A:$A,$B79,'EPA Export Aggregation'!$D:$D,$A$1)*IF($A79="CH4",About!$D$58,IF($A79="N2O",About!$D$59,1))</f>
        <v>0.790946476377</v>
      </c>
      <c r="Z79" s="415">
        <f>SUMIFS('EPA Export Aggregation'!AC:AC,'EPA Export Aggregation'!$A:$A,$B79,'EPA Export Aggregation'!$D:$D,$A$1)*IF($A79="CH4",About!$D$58,IF($A79="N2O",About!$D$59,1))</f>
        <v>0.895114879089</v>
      </c>
      <c r="AA79" s="415">
        <f>SUMIFS('EPA Export Aggregation'!AD:AD,'EPA Export Aggregation'!$A:$A,$B79,'EPA Export Aggregation'!$D:$D,$A$1)*IF($A79="CH4",About!$D$58,IF($A79="N2O",About!$D$59,1))</f>
        <v>0.81881211747899996</v>
      </c>
      <c r="AB79" s="415">
        <f>SUMIFS('EPA Export Aggregation'!AE:AE,'EPA Export Aggregation'!$A:$A,$B79,'EPA Export Aggregation'!$D:$D,$A$1)*IF($A79="CH4",About!$D$58,IF($A79="N2O",About!$D$59,1))</f>
        <v>0.46474789860600002</v>
      </c>
      <c r="AC79" s="415">
        <f>SUMIFS('EPA Export Aggregation'!AF:AF,'EPA Export Aggregation'!$A:$A,$B79,'EPA Export Aggregation'!$D:$D,$A$1)*IF($A79="CH4",About!$D$58,IF($A79="N2O",About!$D$59,1))</f>
        <v>0.31702264536899999</v>
      </c>
      <c r="AD79" s="415">
        <f>SUMIFS('EPA Export Aggregation'!AG:AG,'EPA Export Aggregation'!$A:$A,$B79,'EPA Export Aggregation'!$D:$D,$A$1)*IF($A79="CH4",About!$D$58,IF($A79="N2O",About!$D$59,1))</f>
        <v>0.22014855438</v>
      </c>
      <c r="AE79" s="415">
        <f>SUMIFS('EPA Export Aggregation'!AH:AH,'EPA Export Aggregation'!$A:$A,$B79,'EPA Export Aggregation'!$D:$D,$A$1)*IF($A79="CH4",About!$D$58,IF($A79="N2O",About!$D$59,1))</f>
        <v>0.42776912956500002</v>
      </c>
      <c r="AF79" s="415">
        <f>SUMIFS('EPA Export Aggregation'!AI:AI,'EPA Export Aggregation'!$A:$A,$B79,'EPA Export Aggregation'!$D:$D,$A$1)*IF($A79="CH4",About!$D$58,IF($A79="N2O",About!$D$59,1))</f>
        <v>0.39237012905700003</v>
      </c>
      <c r="AG79" s="415">
        <f>SUMIFS('EPA Export Aggregation'!AJ:AJ,'EPA Export Aggregation'!$A:$A,$B79,'EPA Export Aggregation'!$D:$D,$A$1)*IF($A79="CH4",About!$D$58,IF($A79="N2O",About!$D$59,1))</f>
        <v>0.73675012367399995</v>
      </c>
      <c r="AH79" s="415">
        <f>SUMIFS('EPA Export Aggregation'!AK:AK,'EPA Export Aggregation'!$A:$A,$B79,'EPA Export Aggregation'!$D:$D,$A$1)*IF($A79="CH4",About!$D$58,IF($A79="N2O",About!$D$59,1))</f>
        <v>0.58784967939900001</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2026-09-29T17:52:39Z</dcterms:modified>
</cp:coreProperties>
</file>