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KY\bldgs\SYDEC\"/>
    </mc:Choice>
  </mc:AlternateContent>
  <xr:revisionPtr revIDLastSave="0" documentId="8_{E97A06B8-12CC-41C4-8DB5-6063202346B4}"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<sst xmlns="http://schemas.openxmlformats.org/spreadsheetml/2006/main" count="194484" uniqueCount="2015">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</sst>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138</v>
      </c>
      <c r="C1" s="30">
        <v>46241</v>
      </c>
    </row>
    <row r="2" spans="1:3" x14ac:dyDescent="0.45">
      <c r="A2" s="3" t="s">
        <v>2</v>
      </c>
      <c r="B2" s="4" t="str">
        <f>IFERROR(INDEX(Geography!B:B, MATCH($B$1, Geography!C:C, 0)), "")</f>
        <v>KY</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Kentucky</v>
      </c>
    </row>
    <row r="311" spans="1:31" x14ac:dyDescent="0.45">
      <c r="A311" t="s">
        <v>1971</v>
      </c>
      <c r="B311" t="str">
        <f>About!$B$2</f>
        <v>KY</v>
      </c>
    </row>
    <row r="312" spans="1:31" x14ac:dyDescent="0.45">
      <c r="A312" t="s">
        <v>1972</v>
      </c>
      <c r="B312">
        <f>MATCH($B$311, $A$38:$A$85, 0)</f>
        <v>15</v>
      </c>
    </row>
    <row r="313" spans="1:31" x14ac:dyDescent="0.45">
      <c r="A313" t="s">
        <v>1973</v>
      </c>
      <c r="B313" s="24">
        <f>INDEX(Census_2020_Urban_Rural!$F$2:$F$57, MATCH($B$311, Census_2020_Urban_Rural!$B$2:$B$57, 0))</f>
        <v>58.698452407056088</v>
      </c>
    </row>
    <row r="314" spans="1:31" x14ac:dyDescent="0.45">
      <c r="A314" t="s">
        <v>1974</v>
      </c>
      <c r="B314" s="18">
        <f>$B$313 * $B$13</f>
        <v>0.5869845240705609</v>
      </c>
    </row>
    <row r="315" spans="1:31" x14ac:dyDescent="0.45">
      <c r="A315" t="s">
        <v>1975</v>
      </c>
      <c r="B315" s="22">
        <f>INDEX($K$38:$K$85, $B$312)</f>
        <v>49.896537266805197</v>
      </c>
    </row>
    <row r="316" spans="1:31" x14ac:dyDescent="0.45">
      <c r="A316" t="s">
        <v>1976</v>
      </c>
      <c r="B316" s="22">
        <f>INDEX($Q$38:$Q$85, $B$312)</f>
        <v>18.61786873511679</v>
      </c>
    </row>
    <row r="317" spans="1:31" x14ac:dyDescent="0.45">
      <c r="A317" t="s">
        <v>1977</v>
      </c>
      <c r="B317" s="22">
        <f>$B$315 * $B$314</f>
        <v>29.288495180324652</v>
      </c>
    </row>
    <row r="318" spans="1:31" x14ac:dyDescent="0.45">
      <c r="A318" t="s">
        <v>1978</v>
      </c>
      <c r="B318" s="22">
        <f>$B$315 * (1 - $B$314)</f>
        <v>20.608042086480545</v>
      </c>
    </row>
    <row r="319" spans="1:31" x14ac:dyDescent="0.45">
      <c r="A319" t="s">
        <v>1979</v>
      </c>
      <c r="B319" s="22">
        <f>$B$316</f>
        <v>18.61786873511679</v>
      </c>
    </row>
    <row r="320" spans="1:31" x14ac:dyDescent="0.45">
      <c r="A320" t="s">
        <v>1980</v>
      </c>
      <c r="B320" s="24">
        <f>INDEX($S$38:$S$85, $B$312)</f>
        <v>14994</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49.896537266805197</v>
      </c>
      <c r="C322" s="28">
        <f t="shared" si="214"/>
        <v>49.896537266805197</v>
      </c>
      <c r="D322" s="28">
        <f t="shared" si="214"/>
        <v>49.896537266805197</v>
      </c>
      <c r="E322" s="28">
        <f t="shared" si="214"/>
        <v>49.896537266805197</v>
      </c>
      <c r="F322" s="28">
        <f t="shared" si="214"/>
        <v>49.896537266805197</v>
      </c>
      <c r="G322" s="28">
        <f t="shared" si="214"/>
        <v>54.538459727106392</v>
      </c>
      <c r="H322" s="28">
        <f t="shared" si="214"/>
        <v>59.801854906678393</v>
      </c>
      <c r="I322" s="28">
        <f t="shared" si="214"/>
        <v>65.520521990164568</v>
      </c>
      <c r="J322" s="28">
        <f t="shared" si="214"/>
        <v>71.27481125364892</v>
      </c>
      <c r="K322" s="28">
        <f t="shared" si="214"/>
        <v>77.607021391142382</v>
      </c>
      <c r="L322" s="28">
        <f t="shared" si="214"/>
        <v>84.736644509956989</v>
      </c>
      <c r="M322" s="28">
        <f t="shared" si="214"/>
        <v>92.322086487860233</v>
      </c>
      <c r="N322" s="28">
        <f t="shared" si="214"/>
        <v>100.68925418011753</v>
      </c>
      <c r="O322" s="28">
        <f t="shared" si="214"/>
        <v>110.06969266619929</v>
      </c>
      <c r="P322" s="28">
        <f t="shared" si="214"/>
        <v>120.63860780544505</v>
      </c>
      <c r="Q322" s="28">
        <f t="shared" si="214"/>
        <v>132.43335664647282</v>
      </c>
      <c r="R322" s="28">
        <f t="shared" si="214"/>
        <v>145.82955529697659</v>
      </c>
      <c r="S322" s="28">
        <f t="shared" si="214"/>
        <v>160.81721875573763</v>
      </c>
      <c r="T322" s="28">
        <f t="shared" si="214"/>
        <v>177.59782271324889</v>
      </c>
      <c r="U322" s="28">
        <f t="shared" si="214"/>
        <v>196.21049079052821</v>
      </c>
      <c r="V322" s="28">
        <f t="shared" si="214"/>
        <v>216.93662623400328</v>
      </c>
      <c r="W322" s="28">
        <f t="shared" si="214"/>
        <v>239.90290141552273</v>
      </c>
      <c r="X322" s="28">
        <f t="shared" si="214"/>
        <v>265.23610640708773</v>
      </c>
      <c r="Y322" s="28">
        <f t="shared" si="214"/>
        <v>293.5423292251906</v>
      </c>
      <c r="Z322" s="28">
        <f t="shared" si="214"/>
        <v>324.86553227407057</v>
      </c>
      <c r="AA322" s="28">
        <f t="shared" si="214"/>
        <v>359.83665196113515</v>
      </c>
      <c r="AB322" s="28">
        <f t="shared" si="214"/>
        <v>398.89018246957505</v>
      </c>
      <c r="AC322" s="28">
        <f t="shared" si="214"/>
        <v>442.87378353131106</v>
      </c>
      <c r="AD322" s="28">
        <f t="shared" si="214"/>
        <v>491.67430811707698</v>
      </c>
      <c r="AE322" s="28">
        <f t="shared" si="214"/>
        <v>546.55443668981843</v>
      </c>
    </row>
    <row r="323" spans="1:31" x14ac:dyDescent="0.45">
      <c r="A323" t="s">
        <v>1982</v>
      </c>
      <c r="B323" s="28">
        <f t="shared" ref="B323:AE323" si="215">INDEX(B$258:B$305, $B$312)</f>
        <v>18.61786873511679</v>
      </c>
      <c r="C323" s="28">
        <f t="shared" si="215"/>
        <v>18.61786873511679</v>
      </c>
      <c r="D323" s="28">
        <f t="shared" si="215"/>
        <v>18.61786873511679</v>
      </c>
      <c r="E323" s="28">
        <f t="shared" si="215"/>
        <v>18.61786873511679</v>
      </c>
      <c r="F323" s="28">
        <f t="shared" si="215"/>
        <v>18.61786873511679</v>
      </c>
      <c r="G323" s="28">
        <f t="shared" si="215"/>
        <v>22.158593609516622</v>
      </c>
      <c r="H323" s="28">
        <f t="shared" si="215"/>
        <v>25.48509213591251</v>
      </c>
      <c r="I323" s="28">
        <f t="shared" si="215"/>
        <v>27.241609195472947</v>
      </c>
      <c r="J323" s="28">
        <f t="shared" si="215"/>
        <v>28.357225106855001</v>
      </c>
      <c r="K323" s="28">
        <f t="shared" si="215"/>
        <v>29.663624043267511</v>
      </c>
      <c r="L323" s="28">
        <f t="shared" si="215"/>
        <v>30.705249978683266</v>
      </c>
      <c r="M323" s="28">
        <f t="shared" si="215"/>
        <v>31.548547783780851</v>
      </c>
      <c r="N323" s="28">
        <f t="shared" si="215"/>
        <v>32.514909442165305</v>
      </c>
      <c r="O323" s="28">
        <f t="shared" si="215"/>
        <v>34.015093372100957</v>
      </c>
      <c r="P323" s="28">
        <f t="shared" si="215"/>
        <v>35.267124640690952</v>
      </c>
      <c r="Q323" s="28">
        <f t="shared" si="215"/>
        <v>36.351785992423608</v>
      </c>
      <c r="R323" s="28">
        <f t="shared" si="215"/>
        <v>38.29153395597649</v>
      </c>
      <c r="S323" s="28">
        <f t="shared" si="215"/>
        <v>40.252906879661346</v>
      </c>
      <c r="T323" s="28">
        <f t="shared" si="215"/>
        <v>42.717908293801912</v>
      </c>
      <c r="U323" s="28">
        <f t="shared" si="215"/>
        <v>44.935801556565366</v>
      </c>
      <c r="V323" s="28">
        <f t="shared" si="215"/>
        <v>46.179342803236196</v>
      </c>
      <c r="W323" s="28">
        <f t="shared" si="215"/>
        <v>48.07855435319631</v>
      </c>
      <c r="X323" s="28">
        <f t="shared" si="215"/>
        <v>49.1341448677831</v>
      </c>
      <c r="Y323" s="28">
        <f t="shared" si="215"/>
        <v>50.341510538306174</v>
      </c>
      <c r="Z323" s="28">
        <f t="shared" si="215"/>
        <v>51.344891428861793</v>
      </c>
      <c r="AA323" s="28">
        <f t="shared" si="215"/>
        <v>52.926461887003356</v>
      </c>
      <c r="AB323" s="28">
        <f t="shared" si="215"/>
        <v>54.927966367860805</v>
      </c>
      <c r="AC323" s="28">
        <f t="shared" si="215"/>
        <v>57.021683525364992</v>
      </c>
      <c r="AD323" s="28">
        <f t="shared" si="215"/>
        <v>58.649689439344272</v>
      </c>
      <c r="AE323" s="28">
        <f t="shared" si="215"/>
        <v>60.793465846031232</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4.5694548487342926E-3</v>
      </c>
      <c r="C330" s="28">
        <f t="shared" si="218"/>
        <v>4.5694548487342926E-3</v>
      </c>
      <c r="D330" s="28">
        <f t="shared" si="218"/>
        <v>4.5694548487342926E-3</v>
      </c>
      <c r="E330" s="28">
        <f t="shared" si="218"/>
        <v>4.5694548487342926E-3</v>
      </c>
      <c r="F330" s="28">
        <f t="shared" si="218"/>
        <v>4.5694548487342926E-3</v>
      </c>
      <c r="G330" s="28">
        <f t="shared" si="218"/>
        <v>5.1151829622931178E-3</v>
      </c>
      <c r="H330" s="28">
        <f t="shared" si="218"/>
        <v>5.6880716981853336E-3</v>
      </c>
      <c r="I330" s="28">
        <f t="shared" si="218"/>
        <v>6.186616725732794E-3</v>
      </c>
      <c r="J330" s="28">
        <f t="shared" si="218"/>
        <v>6.644793674836863E-3</v>
      </c>
      <c r="K330" s="28">
        <f t="shared" si="218"/>
        <v>7.1542380575169992E-3</v>
      </c>
      <c r="L330" s="28">
        <f t="shared" si="218"/>
        <v>7.6992059816353379E-3</v>
      </c>
      <c r="M330" s="28">
        <f t="shared" si="218"/>
        <v>8.2613468235054749E-3</v>
      </c>
      <c r="N330" s="28">
        <f t="shared" si="218"/>
        <v>8.8838311072617603E-3</v>
      </c>
      <c r="O330" s="28">
        <f t="shared" si="218"/>
        <v>9.6094962010337629E-3</v>
      </c>
      <c r="P330" s="28">
        <f t="shared" si="218"/>
        <v>1.0397874646267574E-2</v>
      </c>
      <c r="Q330" s="28">
        <f t="shared" si="218"/>
        <v>1.1256845580825424E-2</v>
      </c>
      <c r="R330" s="28">
        <f t="shared" si="218"/>
        <v>1.22796511439878E-2</v>
      </c>
      <c r="S330" s="28">
        <f t="shared" si="218"/>
        <v>1.3410039057983124E-2</v>
      </c>
      <c r="T330" s="28">
        <f t="shared" si="218"/>
        <v>1.4693592837605095E-2</v>
      </c>
      <c r="U330" s="28">
        <f t="shared" si="218"/>
        <v>1.6082852630858582E-2</v>
      </c>
      <c r="V330" s="28">
        <f t="shared" si="218"/>
        <v>1.7548083836017039E-2</v>
      </c>
      <c r="W330" s="28">
        <f t="shared" si="218"/>
        <v>1.9206446296433179E-2</v>
      </c>
      <c r="X330" s="28">
        <f t="shared" si="218"/>
        <v>2.0966403312983248E-2</v>
      </c>
      <c r="Y330" s="28">
        <f t="shared" si="218"/>
        <v>2.2934763222855595E-2</v>
      </c>
      <c r="Z330" s="28">
        <f t="shared" si="218"/>
        <v>2.5090731206011227E-2</v>
      </c>
      <c r="AA330" s="28">
        <f t="shared" si="218"/>
        <v>2.7528552344146893E-2</v>
      </c>
      <c r="AB330" s="28">
        <f t="shared" si="218"/>
        <v>3.0266649915795373E-2</v>
      </c>
      <c r="AC330" s="28">
        <f t="shared" si="218"/>
        <v>3.3339700350585304E-2</v>
      </c>
      <c r="AD330" s="28">
        <f t="shared" si="218"/>
        <v>3.6702947682834546E-2</v>
      </c>
      <c r="AE330" s="28">
        <f t="shared" si="218"/>
        <v>4.0506062594094283E-2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18.61786873511679</v>
      </c>
      <c r="C8" s="23">
        <f>Calcs!C$323</f>
        <v>18.61786873511679</v>
      </c>
      <c r="D8" s="23">
        <f>Calcs!D$323</f>
        <v>18.61786873511679</v>
      </c>
      <c r="E8" s="23">
        <f>Calcs!E$323</f>
        <v>18.61786873511679</v>
      </c>
      <c r="F8" s="23">
        <f>Calcs!F$323</f>
        <v>18.61786873511679</v>
      </c>
      <c r="G8" s="23">
        <f>Calcs!G$323</f>
        <v>22.158593609516622</v>
      </c>
      <c r="H8" s="23">
        <f>Calcs!H$323</f>
        <v>25.48509213591251</v>
      </c>
      <c r="I8" s="23">
        <f>Calcs!I$323</f>
        <v>27.241609195472947</v>
      </c>
      <c r="J8" s="23">
        <f>Calcs!J$323</f>
        <v>28.357225106855001</v>
      </c>
      <c r="K8" s="23">
        <f>Calcs!K$323</f>
        <v>29.663624043267511</v>
      </c>
      <c r="L8" s="23">
        <f>Calcs!L$323</f>
        <v>30.705249978683266</v>
      </c>
      <c r="M8" s="23">
        <f>Calcs!M$323</f>
        <v>31.548547783780851</v>
      </c>
      <c r="N8" s="23">
        <f>Calcs!N$323</f>
        <v>32.514909442165305</v>
      </c>
      <c r="O8" s="23">
        <f>Calcs!O$323</f>
        <v>34.015093372100957</v>
      </c>
      <c r="P8" s="23">
        <f>Calcs!P$323</f>
        <v>35.267124640690952</v>
      </c>
      <c r="Q8" s="23">
        <f>Calcs!Q$323</f>
        <v>36.351785992423608</v>
      </c>
      <c r="R8" s="23">
        <f>Calcs!R$323</f>
        <v>38.29153395597649</v>
      </c>
      <c r="S8" s="23">
        <f>Calcs!S$323</f>
        <v>40.252906879661346</v>
      </c>
      <c r="T8" s="23">
        <f>Calcs!T$323</f>
        <v>42.717908293801912</v>
      </c>
      <c r="U8" s="23">
        <f>Calcs!U$323</f>
        <v>44.935801556565366</v>
      </c>
      <c r="V8" s="23">
        <f>Calcs!V$323</f>
        <v>46.179342803236196</v>
      </c>
      <c r="W8" s="23">
        <f>Calcs!W$323</f>
        <v>48.07855435319631</v>
      </c>
      <c r="X8" s="23">
        <f>Calcs!X$323</f>
        <v>49.1341448677831</v>
      </c>
      <c r="Y8" s="23">
        <f>Calcs!Y$323</f>
        <v>50.341510538306174</v>
      </c>
      <c r="Z8" s="23">
        <f>Calcs!Z$323</f>
        <v>51.344891428861793</v>
      </c>
      <c r="AA8" s="23">
        <f>Calcs!AA$323</f>
        <v>52.926461887003356</v>
      </c>
      <c r="AB8" s="23">
        <f>Calcs!AB$323</f>
        <v>54.927966367860805</v>
      </c>
      <c r="AC8" s="23">
        <f>Calcs!AC$323</f>
        <v>57.021683525364992</v>
      </c>
      <c r="AD8" s="23">
        <f>Calcs!AD$323</f>
        <v>58.649689439344272</v>
      </c>
      <c r="AE8" s="23">
        <f>Calcs!AE$323</f>
        <v>60.793465846031232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29.288495180324652</v>
      </c>
      <c r="C8" s="23">
        <f>Calcs!C$322 * Calcs!$B$314</f>
        <v>29.288495180324652</v>
      </c>
      <c r="D8" s="23">
        <f>Calcs!D$322 * Calcs!$B$314</f>
        <v>29.288495180324652</v>
      </c>
      <c r="E8" s="23">
        <f>Calcs!E$322 * Calcs!$B$314</f>
        <v>29.288495180324652</v>
      </c>
      <c r="F8" s="23">
        <f>Calcs!F$322 * Calcs!$B$314</f>
        <v>29.288495180324652</v>
      </c>
      <c r="G8" s="23">
        <f>Calcs!G$322 * Calcs!$B$314</f>
        <v>32.013231826457002</v>
      </c>
      <c r="H8" s="23">
        <f>Calcs!H$322 * Calcs!$B$314</f>
        <v>35.10276334093335</v>
      </c>
      <c r="I8" s="23">
        <f>Calcs!I$322 * Calcs!$B$314</f>
        <v>38.459532417251467</v>
      </c>
      <c r="J8" s="23">
        <f>Calcs!J$322 * Calcs!$B$314</f>
        <v>41.837211161942172</v>
      </c>
      <c r="K8" s="23">
        <f>Calcs!K$322 * Calcs!$B$314</f>
        <v>45.554120515813551</v>
      </c>
      <c r="L8" s="23">
        <f>Calcs!L$322 * Calcs!$B$314</f>
        <v>49.73909894901341</v>
      </c>
      <c r="M8" s="23">
        <f>Calcs!M$322 * Calcs!$B$314</f>
        <v>54.191635998277803</v>
      </c>
      <c r="N8" s="23">
        <f>Calcs!N$322 * Calcs!$B$314</f>
        <v>59.103033943936026</v>
      </c>
      <c r="O8" s="23">
        <f>Calcs!O$322 * Calcs!$B$314</f>
        <v>64.609206164261892</v>
      </c>
      <c r="P8" s="23">
        <f>Calcs!P$322 * Calcs!$B$314</f>
        <v>70.81299578721422</v>
      </c>
      <c r="Q8" s="23">
        <f>Calcs!Q$322 * Calcs!$B$314</f>
        <v>77.736330822196706</v>
      </c>
      <c r="R8" s="23">
        <f>Calcs!R$322 * Calcs!$B$314</f>
        <v>85.599692111417355</v>
      </c>
      <c r="S8" s="23">
        <f>Calcs!S$322 * Calcs!$B$314</f>
        <v>94.397218613687926</v>
      </c>
      <c r="T8" s="23">
        <f>Calcs!T$322 * Calcs!$B$314</f>
        <v>104.24717344130426</v>
      </c>
      <c r="U8" s="23">
        <f>Calcs!U$322 * Calcs!$B$314</f>
        <v>115.17252155432938</v>
      </c>
      <c r="V8" s="23">
        <f>Calcs!V$322 * Calcs!$B$314</f>
        <v>127.33844230343958</v>
      </c>
      <c r="W8" s="23">
        <f>Calcs!W$322 * Calcs!$B$314</f>
        <v>140.81929041053729</v>
      </c>
      <c r="X8" s="23">
        <f>Calcs!X$322 * Calcs!$B$314</f>
        <v>155.68948968569305</v>
      </c>
      <c r="Y8" s="23">
        <f>Calcs!Y$322 * Calcs!$B$314</f>
        <v>172.30480441481239</v>
      </c>
      <c r="Z8" s="23">
        <f>Calcs!Z$322 * Calcs!$B$314</f>
        <v>190.69103984882474</v>
      </c>
      <c r="AA8" s="23">
        <f>Calcs!AA$322 * Calcs!$B$314</f>
        <v>211.21854589455097</v>
      </c>
      <c r="AB8" s="23">
        <f>Calcs!AB$322 * Calcs!$B$314</f>
        <v>234.1423639133227</v>
      </c>
      <c r="AC8" s="23">
        <f>Calcs!AC$322 * Calcs!$B$314</f>
        <v>259.96005704945526</v>
      </c>
      <c r="AD8" s="23">
        <f>Calcs!AD$322 * Calcs!$B$314</f>
        <v>288.60520974782474</v>
      </c>
      <c r="AE8" s="23">
        <f>Calcs!AE$322 * Calcs!$B$314</f>
        <v>320.81899589902656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20.608042086480545</v>
      </c>
      <c r="C8" s="23">
        <f>Calcs!C$322 * (1 - Calcs!$B$314)</f>
        <v>20.608042086480545</v>
      </c>
      <c r="D8" s="23">
        <f>Calcs!D$322 * (1 - Calcs!$B$314)</f>
        <v>20.608042086480545</v>
      </c>
      <c r="E8" s="23">
        <f>Calcs!E$322 * (1 - Calcs!$B$314)</f>
        <v>20.608042086480545</v>
      </c>
      <c r="F8" s="23">
        <f>Calcs!F$322 * (1 - Calcs!$B$314)</f>
        <v>20.608042086480545</v>
      </c>
      <c r="G8" s="23">
        <f>Calcs!G$322 * (1 - Calcs!$B$314)</f>
        <v>22.525227900649394</v>
      </c>
      <c r="H8" s="23">
        <f>Calcs!H$322 * (1 - Calcs!$B$314)</f>
        <v>24.699091565745039</v>
      </c>
      <c r="I8" s="23">
        <f>Calcs!I$322 * (1 - Calcs!$B$314)</f>
        <v>27.060989572913101</v>
      </c>
      <c r="J8" s="23">
        <f>Calcs!J$322 * (1 - Calcs!$B$314)</f>
        <v>29.437600091706752</v>
      </c>
      <c r="K8" s="23">
        <f>Calcs!K$322 * (1 - Calcs!$B$314)</f>
        <v>32.052900875328831</v>
      </c>
      <c r="L8" s="23">
        <f>Calcs!L$322 * (1 - Calcs!$B$314)</f>
        <v>34.997545560943578</v>
      </c>
      <c r="M8" s="23">
        <f>Calcs!M$322 * (1 - Calcs!$B$314)</f>
        <v>38.130450489582429</v>
      </c>
      <c r="N8" s="23">
        <f>Calcs!N$322 * (1 - Calcs!$B$314)</f>
        <v>41.586220236181504</v>
      </c>
      <c r="O8" s="23">
        <f>Calcs!O$322 * (1 - Calcs!$B$314)</f>
        <v>45.460486501937389</v>
      </c>
      <c r="P8" s="23">
        <f>Calcs!P$322 * (1 - Calcs!$B$314)</f>
        <v>49.825612018230835</v>
      </c>
      <c r="Q8" s="23">
        <f>Calcs!Q$322 * (1 - Calcs!$B$314)</f>
        <v>54.697025824276118</v>
      </c>
      <c r="R8" s="23">
        <f>Calcs!R$322 * (1 - Calcs!$B$314)</f>
        <v>60.229863185559246</v>
      </c>
      <c r="S8" s="23">
        <f>Calcs!S$322 * (1 - Calcs!$B$314)</f>
        <v>66.420000142049702</v>
      </c>
      <c r="T8" s="23">
        <f>Calcs!T$322 * (1 - Calcs!$B$314)</f>
        <v>73.350649271944633</v>
      </c>
      <c r="U8" s="23">
        <f>Calcs!U$322 * (1 - Calcs!$B$314)</f>
        <v>81.037969236198833</v>
      </c>
      <c r="V8" s="23">
        <f>Calcs!V$322 * (1 - Calcs!$B$314)</f>
        <v>89.598183930563707</v>
      </c>
      <c r="W8" s="23">
        <f>Calcs!W$322 * (1 - Calcs!$B$314)</f>
        <v>99.083611004985428</v>
      </c>
      <c r="X8" s="23">
        <f>Calcs!X$322 * (1 - Calcs!$B$314)</f>
        <v>109.54661672139468</v>
      </c>
      <c r="Y8" s="23">
        <f>Calcs!Y$322 * (1 - Calcs!$B$314)</f>
        <v>121.23752481037819</v>
      </c>
      <c r="Z8" s="23">
        <f>Calcs!Z$322 * (1 - Calcs!$B$314)</f>
        <v>134.17449242524583</v>
      </c>
      <c r="AA8" s="23">
        <f>Calcs!AA$322 * (1 - Calcs!$B$314)</f>
        <v>148.61810606658418</v>
      </c>
      <c r="AB8" s="23">
        <f>Calcs!AB$322 * (1 - Calcs!$B$314)</f>
        <v>164.74781855625235</v>
      </c>
      <c r="AC8" s="23">
        <f>Calcs!AC$322 * (1 - Calcs!$B$314)</f>
        <v>182.91372648185583</v>
      </c>
      <c r="AD8" s="23">
        <f>Calcs!AD$322 * (1 - Calcs!$B$314)</f>
        <v>203.06909836925223</v>
      </c>
      <c r="AE8" s="23">
        <f>Calcs!AE$322 * (1 - Calcs!$B$314)</f>
        <v>225.73544079079184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29.288495180324652</v>
      </c>
      <c r="C8" s="23">
        <f>'BDESC-rural-residential'!E8</f>
        <v>20.608042086480545</v>
      </c>
      <c r="D8" s="23">
        <f>'BDESC-commercial'!E8</f>
        <v>18.61786873511679</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2026-08-07T21:04:07Z</dcterms:modified>
</cp:coreProperties>
</file>