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KY/bldgs/BCEU/"/>
    </mc:Choice>
  </mc:AlternateContent>
  <xr:revisionPtr revIDLastSave="0" documentId="8_{8DAD73C1-89BF-E042-AF23-4978DA792CD8}"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R151" i="36"/>
  <c r="E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R156" i="36"/>
  <c r="E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G182" i="36" l="1"/>
  <c r="T11" i="16" s="1"/>
  <c r="Y156" i="36"/>
  <c r="L11" i="14" s="1"/>
  <c r="AS151" i="36"/>
  <c r="AF6" i="14" s="1"/>
  <c r="X143" i="36"/>
  <c r="K11" i="21" s="1"/>
  <c r="AF182" i="36"/>
  <c r="S11" i="16" s="1"/>
  <c r="AN156" i="36"/>
  <c r="AA11" i="14" s="1"/>
  <c r="AR151" i="36"/>
  <c r="AE6" i="14" s="1"/>
  <c r="AJ151" i="36"/>
  <c r="W6" i="14" s="1"/>
  <c r="AB151" i="36"/>
  <c r="O6" i="14" s="1"/>
  <c r="T151" i="36"/>
  <c r="G6" i="14" s="1"/>
  <c r="W143" i="36"/>
  <c r="J11" i="21" s="1"/>
  <c r="AE156" i="36"/>
  <c r="R11" i="14" s="1"/>
  <c r="AI151" i="36"/>
  <c r="V6" i="14" s="1"/>
  <c r="AL143" i="36"/>
  <c r="Y11" i="21" s="1"/>
  <c r="AL182" i="36"/>
  <c r="Y11" i="16" s="1"/>
  <c r="V182" i="36"/>
  <c r="I11" i="16" s="1"/>
  <c r="AH151" i="36"/>
  <c r="U6" i="14" s="1"/>
  <c r="AC143" i="36"/>
  <c r="P11" i="21" s="1"/>
  <c r="AO156" i="36"/>
  <c r="AB11" i="14" s="1"/>
  <c r="U151" i="36"/>
  <c r="H6" i="14" s="1"/>
  <c r="AN143" i="36"/>
  <c r="AA11" i="21" s="1"/>
  <c r="X182" i="36"/>
  <c r="K11" i="16" s="1"/>
  <c r="X156" i="36"/>
  <c r="K11" i="14" s="1"/>
  <c r="AM143" i="36"/>
  <c r="Z11" i="21" s="1"/>
  <c r="AM156" i="36"/>
  <c r="Z11" i="14" s="1"/>
  <c r="AA151" i="36"/>
  <c r="N6" i="14" s="1"/>
  <c r="V143" i="36"/>
  <c r="I11" i="21" s="1"/>
  <c r="AL156" i="36"/>
  <c r="Y11" i="14" s="1"/>
  <c r="AP151" i="36"/>
  <c r="AC6" i="14" s="1"/>
  <c r="AK143" i="36"/>
  <c r="X11" i="21" s="1"/>
  <c r="AK182" i="36"/>
  <c r="X11" i="16" s="1"/>
  <c r="U182" i="36"/>
  <c r="H11" i="16" s="1"/>
  <c r="AG156" i="36"/>
  <c r="T11" i="14" s="1"/>
  <c r="AK151" i="36"/>
  <c r="X6" i="14" s="1"/>
  <c r="AF143" i="36"/>
  <c r="S11" i="21" s="1"/>
  <c r="AD156" i="36"/>
  <c r="Q11" i="14" s="1"/>
  <c r="V156" i="36"/>
  <c r="I11" i="14" s="1"/>
  <c r="Z151" i="36"/>
  <c r="M6" i="14" s="1"/>
  <c r="U143" i="36"/>
  <c r="H11" i="21" s="1"/>
  <c r="AS182" i="36"/>
  <c r="AF11" i="16" s="1"/>
  <c r="AC182" i="36"/>
  <c r="P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J182" i="36"/>
  <c r="W11" i="16" s="1"/>
  <c r="AR156" i="36"/>
  <c r="AE11" i="14" s="1"/>
  <c r="AB156" i="36"/>
  <c r="O11" i="14" s="1"/>
  <c r="AI143" i="36"/>
  <c r="V11" i="21" s="1"/>
  <c r="S143" i="36"/>
  <c r="F11" i="21" s="1"/>
  <c r="AA182" i="36"/>
  <c r="N11" i="16" s="1"/>
  <c r="AQ156" i="36"/>
  <c r="AD11" i="14" s="1"/>
  <c r="AI156" i="36"/>
  <c r="V11" i="14" s="1"/>
  <c r="AA156" i="36"/>
  <c r="N11" i="14" s="1"/>
  <c r="S156" i="36"/>
  <c r="F11" i="14" s="1"/>
  <c r="AM151" i="36"/>
  <c r="Z6" i="14" s="1"/>
  <c r="AE151" i="36"/>
  <c r="R6" i="14" s="1"/>
  <c r="W151" i="36"/>
  <c r="J6" i="14" s="1"/>
  <c r="AP143" i="36"/>
  <c r="AC11" i="21" s="1"/>
  <c r="AH143" i="36"/>
  <c r="U11" i="21" s="1"/>
  <c r="Z143" i="36"/>
  <c r="M11" i="21" s="1"/>
  <c r="AO182" i="36"/>
  <c r="AB11" i="16" s="1"/>
  <c r="Y182" i="36"/>
  <c r="L11" i="16" s="1"/>
  <c r="AC151" i="36"/>
  <c r="P6" i="14" s="1"/>
  <c r="AN182" i="36"/>
  <c r="AA11" i="16" s="1"/>
  <c r="AF156" i="36"/>
  <c r="S11" i="14" s="1"/>
  <c r="AE143" i="36"/>
  <c r="R11" i="21" s="1"/>
  <c r="AM182" i="36"/>
  <c r="Z11" i="16" s="1"/>
  <c r="AE182" i="36"/>
  <c r="R11" i="16" s="1"/>
  <c r="W182" i="36"/>
  <c r="J11" i="16" s="1"/>
  <c r="W156" i="36"/>
  <c r="J11" i="14" s="1"/>
  <c r="AQ151" i="36"/>
  <c r="AD6" i="14" s="1"/>
  <c r="S151" i="36"/>
  <c r="F6" i="14" s="1"/>
  <c r="AD143" i="36"/>
  <c r="Q11" i="21" s="1"/>
  <c r="AD182" i="36"/>
  <c r="Q11" i="16" s="1"/>
  <c r="AS143" i="36"/>
  <c r="AF11" i="21" s="1"/>
  <c r="AR182" i="36"/>
  <c r="AE11" i="16" s="1"/>
  <c r="AB182" i="36"/>
  <c r="O11" i="16" s="1"/>
  <c r="T182" i="36"/>
  <c r="G11" i="16" s="1"/>
  <c r="AJ156" i="36"/>
  <c r="W11" i="14" s="1"/>
  <c r="T156" i="36"/>
  <c r="G11" i="14" s="1"/>
  <c r="AN151" i="36"/>
  <c r="AA6" i="14" s="1"/>
  <c r="AF151" i="36"/>
  <c r="S6" i="14" s="1"/>
  <c r="X151" i="36"/>
  <c r="K6" i="14" s="1"/>
  <c r="AQ143" i="36"/>
  <c r="AD11" i="21" s="1"/>
  <c r="AA143" i="36"/>
  <c r="N11" i="21" s="1"/>
  <c r="AQ182" i="36"/>
  <c r="AD11" i="16" s="1"/>
  <c r="AI182" i="36"/>
  <c r="V11" i="16" s="1"/>
  <c r="S182" i="36"/>
  <c r="F11" i="16" s="1"/>
  <c r="AP182" i="36"/>
  <c r="AC11" i="16" s="1"/>
  <c r="AH182" i="36"/>
  <c r="U11" i="16" s="1"/>
  <c r="Z182" i="36"/>
  <c r="M11" i="16" s="1"/>
  <c r="AP156" i="36"/>
  <c r="AC11" i="14" s="1"/>
  <c r="AH156" i="36"/>
  <c r="U11" i="14" s="1"/>
  <c r="Z156" i="36"/>
  <c r="M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<sst xmlns="http://schemas.openxmlformats.org/spreadsheetml/2006/main" count="211474" uniqueCount="1097">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</sst>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90194000000000</c:v>
                </c:pt>
                <c:pt idx="1">
                  <c:v>90194000000000</c:v>
                </c:pt>
                <c:pt idx="2">
                  <c:v>90361491702412.719</c:v>
                </c:pt>
                <c:pt idx="3">
                  <c:v>90539855009569.562</c:v>
                </c:pt>
                <c:pt idx="4">
                  <c:v>90752270658937.734</c:v>
                </c:pt>
                <c:pt idx="5">
                  <c:v>91013095375069.609</c:v>
                </c:pt>
                <c:pt idx="6">
                  <c:v>91296100157241.203</c:v>
                </c:pt>
                <c:pt idx="7">
                  <c:v>91639406613057.594</c:v>
                </c:pt>
                <c:pt idx="8">
                  <c:v>92053459811678.266</c:v>
                </c:pt>
                <c:pt idx="9">
                  <c:v>92433030197600.859</c:v>
                </c:pt>
                <c:pt idx="10">
                  <c:v>92806778535759.562</c:v>
                </c:pt>
                <c:pt idx="11">
                  <c:v>93226755458382.75</c:v>
                </c:pt>
                <c:pt idx="12">
                  <c:v>93681539775209.844</c:v>
                </c:pt>
                <c:pt idx="13">
                  <c:v>94232789119238.953</c:v>
                </c:pt>
                <c:pt idx="14">
                  <c:v>94880173498227.281</c:v>
                </c:pt>
                <c:pt idx="15">
                  <c:v>95594119484395.062</c:v>
                </c:pt>
                <c:pt idx="16">
                  <c:v>96334191341667.562</c:v>
                </c:pt>
                <c:pt idx="17">
                  <c:v>97103012937110.531</c:v>
                </c:pt>
                <c:pt idx="18">
                  <c:v>97905942778187.469</c:v>
                </c:pt>
                <c:pt idx="19">
                  <c:v>98690643450258.688</c:v>
                </c:pt>
                <c:pt idx="20">
                  <c:v>99440740183146.781</c:v>
                </c:pt>
                <c:pt idx="21">
                  <c:v>99904795166716.781</c:v>
                </c:pt>
                <c:pt idx="22">
                  <c:v>100386441467821.34</c:v>
                </c:pt>
                <c:pt idx="23">
                  <c:v>100882108018516.44</c:v>
                </c:pt>
                <c:pt idx="24">
                  <c:v>101397672479461.05</c:v>
                </c:pt>
                <c:pt idx="25">
                  <c:v>101911785087364.92</c:v>
                </c:pt>
                <c:pt idx="26">
                  <c:v>102425224490676.56</c:v>
                </c:pt>
                <c:pt idx="27">
                  <c:v>102922573141905.41</c:v>
                </c:pt>
                <c:pt idx="28">
                  <c:v>103372774982684.14</c:v>
                </c:pt>
                <c:pt idx="29">
                  <c:v>103826712308781.38</c:v>
                </c:pt>
                <c:pt idx="30">
                  <c:v>104277048196787.62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63756000000000</c:v>
                </c:pt>
                <c:pt idx="1">
                  <c:v>63756000000000</c:v>
                </c:pt>
                <c:pt idx="2">
                  <c:v>64064797270193.852</c:v>
                </c:pt>
                <c:pt idx="3">
                  <c:v>64323528221596.047</c:v>
                </c:pt>
                <c:pt idx="4">
                  <c:v>64597908964726.305</c:v>
                </c:pt>
                <c:pt idx="5">
                  <c:v>64854874083416.867</c:v>
                </c:pt>
                <c:pt idx="6">
                  <c:v>65109925804424.289</c:v>
                </c:pt>
                <c:pt idx="7">
                  <c:v>65365855728658.414</c:v>
                </c:pt>
                <c:pt idx="8">
                  <c:v>65627196638863.805</c:v>
                </c:pt>
                <c:pt idx="9">
                  <c:v>65917415121196.062</c:v>
                </c:pt>
                <c:pt idx="10">
                  <c:v>66231071348453.312</c:v>
                </c:pt>
                <c:pt idx="11">
                  <c:v>66586576893781.312</c:v>
                </c:pt>
                <c:pt idx="12">
                  <c:v>66999559979341.078</c:v>
                </c:pt>
                <c:pt idx="13">
                  <c:v>67453376797691.227</c:v>
                </c:pt>
                <c:pt idx="14">
                  <c:v>67953357623398.594</c:v>
                </c:pt>
                <c:pt idx="15">
                  <c:v>68484186321110.461</c:v>
                </c:pt>
                <c:pt idx="16">
                  <c:v>69038721439145.016</c:v>
                </c:pt>
                <c:pt idx="17">
                  <c:v>69628625451446.195</c:v>
                </c:pt>
                <c:pt idx="18">
                  <c:v>70245199010620.516</c:v>
                </c:pt>
                <c:pt idx="19">
                  <c:v>70897965627074.938</c:v>
                </c:pt>
                <c:pt idx="20">
                  <c:v>71581280303551.25</c:v>
                </c:pt>
                <c:pt idx="21">
                  <c:v>72302637939099.75</c:v>
                </c:pt>
                <c:pt idx="22">
                  <c:v>73057693520626.453</c:v>
                </c:pt>
                <c:pt idx="23">
                  <c:v>73853159292916.297</c:v>
                </c:pt>
                <c:pt idx="24">
                  <c:v>74679879329683.484</c:v>
                </c:pt>
                <c:pt idx="25">
                  <c:v>75536434712920</c:v>
                </c:pt>
                <c:pt idx="26">
                  <c:v>76434786344752.312</c:v>
                </c:pt>
                <c:pt idx="27">
                  <c:v>77346417738565.828</c:v>
                </c:pt>
                <c:pt idx="28">
                  <c:v>78295537374896.062</c:v>
                </c:pt>
                <c:pt idx="29">
                  <c:v>79280490109568.156</c:v>
                </c:pt>
                <c:pt idx="30">
                  <c:v>80301959156868.234</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749</v>
      </c>
      <c r="C1" s="95">
        <v>45275</v>
      </c>
      <c r="E1" s="128" t="s">
        <v>915</v>
      </c>
      <c r="F1" s="129" t="str">
        <f>B1</f>
        <v>Kentucky</v>
      </c>
      <c r="H1" t="s">
        <v>712</v>
      </c>
      <c r="I1" t="s">
        <v>817</v>
      </c>
    </row>
    <row r="2" spans="1:9" x14ac:dyDescent="0.2">
      <c r="B2" t="str">
        <f>VLOOKUP(B1,H2:I52,2)</f>
        <v>KY</v>
      </c>
      <c r="E2" s="128" t="s">
        <v>817</v>
      </c>
      <c r="F2" s="130" t="str">
        <f>LOOKUP(F1,H:H,I:I)</f>
        <v>KY</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0.41301547592943905</v>
      </c>
      <c r="H5" s="100" t="s">
        <v>724</v>
      </c>
      <c r="I5" s="100" t="s">
        <v>725</v>
      </c>
    </row>
    <row r="6" spans="1:9" x14ac:dyDescent="0.2">
      <c r="B6" t="s">
        <v>551</v>
      </c>
      <c r="E6" s="119" t="s">
        <v>910</v>
      </c>
      <c r="F6" s="120">
        <f>SUMIFS('Rural Urban'!F:F,'Rural Urban'!B:B,About!F2) / 100</f>
        <v>0.5869845240705609</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0.41301547592943905</v>
      </c>
      <c r="R11" s="207">
        <f>1-Q11</f>
        <v>0.5869845240705609</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KY</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156505000000000</v>
      </c>
      <c r="G23" s="6">
        <f>BF2</f>
        <v>1.1695032E+16</v>
      </c>
      <c r="H23" s="207">
        <f>IFERROR(F23/G23,0)</f>
        <v>1.3382178005156377E-2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622000000000</v>
      </c>
      <c r="G25" s="6">
        <f t="shared" si="2"/>
        <v>473453000000000</v>
      </c>
      <c r="H25" s="207">
        <f t="shared" si="3"/>
        <v>1.3137523682392972E-3</v>
      </c>
    </row>
    <row r="26" spans="1:58" x14ac:dyDescent="0.2">
      <c r="C26" s="204" t="s">
        <v>966</v>
      </c>
      <c r="D26" s="204" t="s">
        <v>635</v>
      </c>
      <c r="E26" t="s">
        <v>1022</v>
      </c>
      <c r="F26">
        <f t="shared" si="1"/>
        <v>90194000000000</v>
      </c>
      <c r="G26" s="6">
        <f t="shared" si="2"/>
        <v>5017299000000000</v>
      </c>
      <c r="H26" s="213">
        <f t="shared" si="3"/>
        <v>1.7976604543600054E-2</v>
      </c>
    </row>
    <row r="27" spans="1:58" x14ac:dyDescent="0.2">
      <c r="C27" s="204" t="s">
        <v>968</v>
      </c>
      <c r="D27" s="204" t="s">
        <v>969</v>
      </c>
      <c r="E27" t="s">
        <v>1022</v>
      </c>
      <c r="F27">
        <f t="shared" si="1"/>
        <v>128000000000</v>
      </c>
      <c r="G27" s="6">
        <f t="shared" si="2"/>
        <v>9410000000000</v>
      </c>
      <c r="H27" s="207">
        <f t="shared" si="3"/>
        <v>1.3602550478214665E-2</v>
      </c>
    </row>
    <row r="28" spans="1:58" x14ac:dyDescent="0.2">
      <c r="C28" s="204" t="s">
        <v>971</v>
      </c>
      <c r="D28" s="204" t="s">
        <v>972</v>
      </c>
      <c r="E28" t="s">
        <v>1022</v>
      </c>
      <c r="F28">
        <f t="shared" si="1"/>
        <v>49244000000000</v>
      </c>
      <c r="G28" s="6">
        <f t="shared" si="2"/>
        <v>4914171000000000</v>
      </c>
      <c r="H28" s="213">
        <f t="shared" si="3"/>
        <v>1.0020815311473695E-2</v>
      </c>
    </row>
    <row r="29" spans="1:58" x14ac:dyDescent="0.2">
      <c r="C29" s="204" t="s">
        <v>974</v>
      </c>
      <c r="D29" s="204" t="s">
        <v>975</v>
      </c>
      <c r="E29" t="s">
        <v>1022</v>
      </c>
      <c r="F29">
        <f t="shared" si="1"/>
        <v>6885000000000</v>
      </c>
      <c r="G29" s="6">
        <f t="shared" si="2"/>
        <v>484129000000000</v>
      </c>
      <c r="H29" s="207">
        <f t="shared" si="3"/>
        <v>1.4221416192791591E-2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7167000000000</v>
      </c>
      <c r="G31" s="6">
        <f t="shared" si="2"/>
        <v>438967000000000</v>
      </c>
      <c r="H31" s="207">
        <f t="shared" si="3"/>
        <v>1.6326967630824186E-2</v>
      </c>
    </row>
    <row r="32" spans="1:58" x14ac:dyDescent="0.2">
      <c r="C32" s="204" t="s">
        <v>983</v>
      </c>
      <c r="D32" s="204" t="s">
        <v>983</v>
      </c>
      <c r="E32" t="s">
        <v>1013</v>
      </c>
      <c r="F32">
        <f t="shared" si="1"/>
        <v>113620000000000</v>
      </c>
      <c r="G32" s="6">
        <f t="shared" si="2"/>
        <v>9178628000000000</v>
      </c>
      <c r="H32" s="207">
        <f t="shared" si="3"/>
        <v>1.2378756389299141E-2</v>
      </c>
    </row>
    <row r="33" spans="3:8" x14ac:dyDescent="0.2">
      <c r="C33" s="204" t="s">
        <v>985</v>
      </c>
      <c r="D33" s="204" t="s">
        <v>961</v>
      </c>
      <c r="E33" t="s">
        <v>1013</v>
      </c>
      <c r="F33">
        <f t="shared" si="1"/>
        <v>83000000000</v>
      </c>
      <c r="G33" s="6">
        <f t="shared" si="2"/>
        <v>14648000000000</v>
      </c>
      <c r="H33" s="207">
        <f t="shared" si="3"/>
        <v>5.6663025669033314E-3</v>
      </c>
    </row>
    <row r="34" spans="3:8" x14ac:dyDescent="0.2">
      <c r="C34" s="204" t="s">
        <v>988</v>
      </c>
      <c r="D34" s="204" t="s">
        <v>964</v>
      </c>
      <c r="E34" t="s">
        <v>1013</v>
      </c>
      <c r="F34">
        <f t="shared" si="1"/>
        <v>7544000000000</v>
      </c>
      <c r="G34" s="6">
        <f t="shared" si="2"/>
        <v>707192000000000</v>
      </c>
      <c r="H34" s="207">
        <f t="shared" si="3"/>
        <v>1.0667541488025883E-2</v>
      </c>
    </row>
    <row r="35" spans="3:8" x14ac:dyDescent="0.2">
      <c r="C35" s="204" t="s">
        <v>990</v>
      </c>
      <c r="D35" s="204" t="s">
        <v>635</v>
      </c>
      <c r="E35" t="s">
        <v>1013</v>
      </c>
      <c r="F35">
        <f t="shared" si="1"/>
        <v>63756000000000</v>
      </c>
      <c r="G35" s="6">
        <f t="shared" si="2"/>
        <v>4532636000000000</v>
      </c>
      <c r="H35" s="213">
        <f t="shared" si="3"/>
        <v>1.4065987209208946E-2</v>
      </c>
    </row>
    <row r="36" spans="3:8" x14ac:dyDescent="0.2">
      <c r="C36" s="204" t="s">
        <v>992</v>
      </c>
      <c r="D36" s="204" t="s">
        <v>969</v>
      </c>
      <c r="E36" t="s">
        <v>1013</v>
      </c>
      <c r="F36">
        <f t="shared" si="1"/>
        <v>38000000000</v>
      </c>
      <c r="G36" s="6">
        <f t="shared" si="2"/>
        <v>1434000000000</v>
      </c>
      <c r="H36" s="207">
        <f t="shared" si="3"/>
        <v>2.6499302649930265E-2</v>
      </c>
    </row>
    <row r="37" spans="3:8" x14ac:dyDescent="0.2">
      <c r="C37" s="204" t="s">
        <v>994</v>
      </c>
      <c r="D37" s="204" t="s">
        <v>972</v>
      </c>
      <c r="E37" t="s">
        <v>1013</v>
      </c>
      <c r="F37">
        <f t="shared" si="1"/>
        <v>37773000000000</v>
      </c>
      <c r="G37" s="6">
        <f t="shared" si="2"/>
        <v>3434314000000000</v>
      </c>
      <c r="H37" s="213">
        <f t="shared" si="3"/>
        <v>1.0998703088884709E-2</v>
      </c>
    </row>
    <row r="38" spans="3:8" x14ac:dyDescent="0.2">
      <c r="C38" s="204" t="s">
        <v>996</v>
      </c>
      <c r="D38" s="204" t="s">
        <v>975</v>
      </c>
      <c r="E38" t="s">
        <v>1013</v>
      </c>
      <c r="F38">
        <f t="shared" si="1"/>
        <v>2100000000000</v>
      </c>
      <c r="G38" s="6">
        <f t="shared" si="2"/>
        <v>216973000000000</v>
      </c>
      <c r="H38" s="207">
        <f t="shared" si="3"/>
        <v>9.6786236075456396E-3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1286000000000</v>
      </c>
      <c r="G40" s="6">
        <f t="shared" si="2"/>
        <v>122008000000000</v>
      </c>
      <c r="H40" s="207">
        <f t="shared" si="3"/>
        <v>1.0540292439840011E-2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Kentucky</v>
      </c>
      <c r="H2" s="1" t="s">
        <v>354</v>
      </c>
      <c r="I2" s="1"/>
      <c r="J2" s="1"/>
      <c r="K2" s="1"/>
      <c r="L2" s="1"/>
      <c r="M2" s="1"/>
      <c r="P2" s="1" t="s">
        <v>1087</v>
      </c>
      <c r="Q2">
        <f>SUMIFS(BDEQ!C:C,BDEQ!$AG:$AG,About!$B$2,BDEQ!$AH:$AH,Calculations!$I4)*BDEQ!$C$2</f>
        <v>78692013.719999999</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0.15730909628668752</v>
      </c>
      <c r="K4" s="207">
        <f>$B$12</f>
        <v>0.5869845240705609</v>
      </c>
      <c r="L4" s="209" t="s">
        <v>1022</v>
      </c>
      <c r="M4" s="12" t="s">
        <v>1015</v>
      </c>
      <c r="N4" s="1" t="s">
        <v>635</v>
      </c>
      <c r="O4" s="7">
        <f>P4</f>
        <v>8328334024396.0859</v>
      </c>
      <c r="P4" s="7">
        <f>Q4</f>
        <v>8328334024396.0859</v>
      </c>
      <c r="Q4" s="45">
        <f>SUMIFS('SEDS 2021'!$F$23:$F$40,'SEDS 2021'!E$23:E$40,Calculations!L4,'SEDS 2021'!D$23:D$40,Calculations!N4)*J4*K4</f>
        <v>8328334024396.0859</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8352171887662.2549</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8369359229360.0713</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8379884120231.4014</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8389789882332.374</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8394239232596.0264</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8396166682553.7676</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8395595275866.4053</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8388141379078.0293</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8376955751337.5557</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8370081640067.5176</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8360307281564.9277</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8353263341550.9463</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8350343449741.8682</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8355606329270.2988</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8371089722141.959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8390122956315.0107</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8413636987736.7686</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8442535984477.9414</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8472312599976.9785</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8446207462592.7734</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8423409909603.876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8398703715558.2803</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8373215874115.8076</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8346646462219.624</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8319349428536.1855</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8294180932357.2549</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8267655985124.9531</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8242019407487.1016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8217516364504.0537</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0.5869845240705609</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0.73899621967355289</v>
      </c>
      <c r="K6" s="207">
        <f t="shared" si="0"/>
        <v>0.5869845240705609</v>
      </c>
      <c r="L6" s="209" t="s">
        <v>1022</v>
      </c>
      <c r="M6" s="12" t="s">
        <v>1015</v>
      </c>
      <c r="N6" s="1" t="s">
        <v>972</v>
      </c>
      <c r="O6" s="7">
        <f t="shared" si="1"/>
        <v>21361030030464.168</v>
      </c>
      <c r="P6" s="7">
        <f t="shared" si="1"/>
        <v>21361030030464.168</v>
      </c>
      <c r="Q6" s="45">
        <f>SUMIFS('SEDS 2021'!$F$23:$F$40,'SEDS 2021'!E$23:E$40,Calculations!L6,'SEDS 2021'!D$23:D$40,Calculations!N6)*J6*K6</f>
        <v>21361030030464.168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21334228372079.453</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21284373560520.871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21218546375401.902</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21149413068086.445</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21077063683772.734</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21008399896609.555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20952301948197.594</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20879472916651.145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20805582807915.258</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20747789901125.312</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20689475295572.688</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20635162314396.504</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20585072134424.902</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20545251352226.926</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20528905296370.043</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20509689408013.449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20498112645321.605</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20498463154626.285</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20506750713362.996</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20379370121119.324</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20270521452057.059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20167456467186.496</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20076333692027.941</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19996800726459.043</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19926959819950.109</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19869578681302.453</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19810441453298.754</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19752668603225.695</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19694481517279.73</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0.99810092093212099</v>
      </c>
      <c r="K7" s="207">
        <f t="shared" si="0"/>
        <v>0.5869845240705609</v>
      </c>
      <c r="L7" s="209" t="s">
        <v>1022</v>
      </c>
      <c r="M7" s="12" t="s">
        <v>1015</v>
      </c>
      <c r="N7" s="1" t="s">
        <v>964</v>
      </c>
      <c r="O7" s="7">
        <f t="shared" si="1"/>
        <v>364411011897.68781</v>
      </c>
      <c r="P7" s="7">
        <f t="shared" si="1"/>
        <v>364411011897.68781</v>
      </c>
      <c r="Q7" s="45">
        <f>SUMIFS('SEDS 2021'!$F$23:$F$40,'SEDS 2021'!E$23:E$40,Calculations!L7,'SEDS 2021'!D$23:D$40,Calculations!N7)*J7*K7</f>
        <v>364411011897.68781</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375348754346.38348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383436646888.93182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388174102819.67834</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389043516879.50995</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385539745186.26996</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377294328527.2392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364389253124.48083</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346442118423.4184</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324558141948.05463</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300134356242.7464</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274378839596.87561</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248547399070.05331</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223638625113.61926</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200315371541.69833</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179033136792.82098</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159492143317.61874</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141632781874.99237</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125181776541.14711</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109859304779.19679</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94796106672.803665</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80853957056.773926</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67973756885.005005</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56242847167.174873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45731268836.413536</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36488694776.320038</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28541925284.828968</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21852730387.90493</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16366865174.267557</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11983407533.631018</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0.5869845240705609</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0.5869845240705609</v>
      </c>
      <c r="L9" s="209" t="s">
        <v>1022</v>
      </c>
      <c r="M9" s="12" t="s">
        <v>1015</v>
      </c>
      <c r="N9" s="1" t="s">
        <v>981</v>
      </c>
      <c r="O9" s="7">
        <f t="shared" si="1"/>
        <v>4206918084013.71</v>
      </c>
      <c r="P9" s="7">
        <f t="shared" si="1"/>
        <v>4206918084013.71</v>
      </c>
      <c r="Q9" s="45">
        <f>SUMIFS('SEDS 2021'!$F$23:$F$40,'SEDS 2021'!E$23:E$40,Calculations!L9,'SEDS 2021'!D$23:D$40,Calculations!N9)*J9*K9</f>
        <v>4206918084013.71</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4195615682939.6885</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4179942636144.9355</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4161781996396.0381</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4143257238305.5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4124710402920.4727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4107028734358.4912</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4092134667563.9746</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4074187334985.2891</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4056376337241.5186</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4041296629251.2944</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4026646687209.9526</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4012812855769.3418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4001272167650.1509</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3993232204703.4595</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3992493975789.7554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3994004449966.021</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3999917974284.9009</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4009088997544.7109</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4020105031401.4512</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4009036956965.3359</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3998933031342.9043</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3985924272386.9971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3970352139654.3394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3952427962707.6025</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3933214673022.7056</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3915036338969.1191</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3896312449733.3945</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3878244795722.7554</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3860831042450.7393</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0.5869845240705609</v>
      </c>
      <c r="L10" s="209" t="s">
        <v>1022</v>
      </c>
      <c r="M10" s="12" t="s">
        <v>1015</v>
      </c>
      <c r="N10" s="1" t="s">
        <v>969</v>
      </c>
      <c r="O10" s="7">
        <f t="shared" si="1"/>
        <v>75134019081.031799</v>
      </c>
      <c r="P10" s="7">
        <f t="shared" si="1"/>
        <v>75134019081.031799</v>
      </c>
      <c r="Q10" s="45">
        <f>SUMIFS('SEDS 2021'!$F$23:$F$40,'SEDS 2021'!E$23:E$40,Calculations!L10,'SEDS 2021'!D$23:D$40,Calculations!N10)*J10*K10</f>
        <v>75134019081.031799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75287639405.215042</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75296177278.08902</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75156136731.908142</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74856615325.068878</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74346077429.010696</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73580530520.58934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72541156308.094727</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71096732342.700027</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69305171627.682159</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67238377468.836166</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64910685615.548828</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62378328927.723068</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59700667107.212898</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56926479362.287659</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54132794286.520683</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51283327347.405846</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48437351358.419823</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45621993737.327805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42865012150.357414</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39996093817.447006</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37302248253.77639</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34784920432.454865</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32479745812.658539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30407448196.958267</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28582266428.581509</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27018158355.434296</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25695944385.954891</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24611713320.083904</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23745809213.157871</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0.5869845240705609</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0.5869845240705609</v>
      </c>
      <c r="C12" s="207">
        <f>'Rural Urban'!Q11</f>
        <v>0.41301547592943905</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0.70351973009615221</v>
      </c>
      <c r="K12" s="207">
        <f t="shared" si="0"/>
        <v>0.5869845240705609</v>
      </c>
      <c r="L12" s="209" t="s">
        <v>1022</v>
      </c>
      <c r="M12" s="12" t="s">
        <v>1015</v>
      </c>
      <c r="N12" s="1" t="s">
        <v>975</v>
      </c>
      <c r="O12" s="7">
        <f t="shared" si="1"/>
        <v>2843196510309.5303</v>
      </c>
      <c r="P12" s="7">
        <f t="shared" si="1"/>
        <v>2843196510309.5303</v>
      </c>
      <c r="Q12" s="45">
        <f>SUMIFS('SEDS 2021'!$F$23:$F$40,'SEDS 2021'!E$23:E$40,Calculations!L12,'SEDS 2021'!D$23:D$40,Calculations!N12)*J12*K12</f>
        <v>2843196510309.5303</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2846156025128.978</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2848373200873.6836</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2850627387453.79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2854736040511.3691</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2859429993312.0396</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2865317345341.0928</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2873216657887.835</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2880780623123.9097</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2889262402607.2354</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2899358891152.2622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2908447858114.6333</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2915773471655.3896</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2922019631755.3843</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2926226831568.1641</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2929636861382.9985</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2928705156234.499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2926485891937.9097</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2923607249119.1636</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2921037666884.3906</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2909410134486.0698</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2899846774556.7617</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2890878973134.3496</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2883527018001.1846</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2877761965002.2715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2873361312998.8711</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2870894531593.7778</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2868402475743.6387</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2866414788114.5518</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2864674955215.9009</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0.5869845240705609</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0.11717978599757181</v>
      </c>
      <c r="K17" s="207">
        <f>$B$12</f>
        <v>0.5869845240705609</v>
      </c>
      <c r="L17" s="209" t="s">
        <v>1022</v>
      </c>
      <c r="M17" s="12" t="s">
        <v>1018</v>
      </c>
      <c r="N17" s="1" t="s">
        <v>635</v>
      </c>
      <c r="O17" s="7">
        <f>P17</f>
        <v>6203788730160.1465</v>
      </c>
      <c r="P17" s="7">
        <f>Q17</f>
        <v>6203788730160.1465</v>
      </c>
      <c r="Q17" s="45">
        <f>SUMIFS('SEDS 2021'!$F$23:$F$40,'SEDS 2021'!E$23:E$40,Calculations!L17,'SEDS 2021'!D$23:D$40,Calculations!N17)*J17*K17</f>
        <v>6203788730160.1465</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6062352339205</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5929314241415.6475</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5806130766582.8223</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5693878782989.6094</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5594131060829.5459</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5506772053710.8271</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5430939209068.499</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5361929507639.4844</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5303761642160.3535</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5253803906086.9404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5210806261211.9482</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5173225567231.6865</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5139872140176.6572</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5110360710357.9385</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5081810684390.7432</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5059767393582.0977</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5040828454208.8438</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5024620618421.8623</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5010688708885.2021</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4998783291952.1289</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4987697879131.5117</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4975086669610.374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4966358652189.3652</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4958669941974.5674</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4951937456683.7422</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4946050135676.4336</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4938223662672.0957</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4933562332105.5791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4929111085326.9014</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0.5869845240705609</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0.5869845240705609</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0.5869845240705609</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0.5869845240705609</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0.5869845240705609</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0.5869845240705609</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0.5869845240705609</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0.5869845240705609</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0.5869845240705609</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3.65727295478653E-2</v>
      </c>
      <c r="K30" s="207">
        <f>$B$12</f>
        <v>0.5869845240705609</v>
      </c>
      <c r="L30" s="209" t="s">
        <v>1022</v>
      </c>
      <c r="M30" s="12" t="s">
        <v>1019</v>
      </c>
      <c r="N30" s="1" t="s">
        <v>635</v>
      </c>
      <c r="O30" s="7">
        <f>P30</f>
        <v>1936251081777.3923</v>
      </c>
      <c r="P30" s="7">
        <f>Q30</f>
        <v>1936251081777.3923</v>
      </c>
      <c r="Q30" s="45">
        <f>SUMIFS('SEDS 2021'!$F$23:$F$40,'SEDS 2021'!E$23:E$40,Calculations!L30,'SEDS 2021'!D$23:D$40,Calculations!N30)*J30*K30</f>
        <v>1936251081777.3923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1929192165080.0278</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1922509807226.8118</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1917603185391.0098</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1916941654187.2407</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1921211236956.4148</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1926462989039.2466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1931083167630.0037</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1934666591886.0198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1940424240915.2964</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1948425089696.3218</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1959466097982.0625</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1972630060124.2747</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1986280723947.7383</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1999671167072.9556</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2011303995781.635</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2021530143285.9744</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2030723008418.2922</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2039140941588.1431</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2047020682848.7202</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2047183086459.0767</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2047779864280.3696</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2049064676893.9131</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2051205635185.6567</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2054155355549.1702</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2057803517833.6367</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2061986457258.1743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2066534523748.9133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2071341125659.21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2076355327190.0898</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0.5869845240705609</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0.5869845240705609</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0.5869845240705609</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0.5869845240705609</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0.5869845240705609</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0.5869845240705609</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0.5869845240705609</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0.5869845240705609</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0.5869845240705609</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0.27122666184835342</v>
      </c>
      <c r="K43" s="207">
        <f>$B$12</f>
        <v>0.5869845240705609</v>
      </c>
      <c r="L43" s="209" t="s">
        <v>1022</v>
      </c>
      <c r="M43" s="12" t="s">
        <v>1014</v>
      </c>
      <c r="N43" s="1" t="s">
        <v>635</v>
      </c>
      <c r="O43" s="7">
        <f>P43</f>
        <v>14359412707313.18</v>
      </c>
      <c r="P43" s="7">
        <f>Q43</f>
        <v>14359412707313.18</v>
      </c>
      <c r="Q43" s="45">
        <f>SUMIFS('SEDS 2021'!$F$23:$F$40,'SEDS 2021'!E$23:E$40,Calculations!L43,'SEDS 2021'!D$23:D$40,Calculations!N43)*J43*K43</f>
        <v>14359412707313.18</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14262198050288.268</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14167884814654.23</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14081935158536.027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14008507234008.023</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13951853907405.504</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13911360498775.531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13885196008109.521</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13870091936028.127</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13867993376328.422</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13879939477846.084</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13902767668261.301</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13934386059674.764</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13976565379597.799</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14028374190390.172</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14088076446953.33</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14151629239052.896</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14217259790933.748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14283867287272.857</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14351006628283.203</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14356565226392.344</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14362268917184.363</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14368122370356.576</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14374207766797.549</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14380652284797.084</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14387513026533.42</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14394800427518.236</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14402570953476.572</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14410730953405.523</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14419185295168.678</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0.5869845240705609</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0.25819952911411381</v>
      </c>
      <c r="K45" s="207">
        <f t="shared" si="8"/>
        <v>0.5869845240705609</v>
      </c>
      <c r="L45" s="209" t="s">
        <v>1022</v>
      </c>
      <c r="M45" s="12" t="s">
        <v>1014</v>
      </c>
      <c r="N45" s="1" t="s">
        <v>972</v>
      </c>
      <c r="O45" s="7">
        <f t="shared" ref="O45:O52" si="10">P45</f>
        <v>7463377685064.0586</v>
      </c>
      <c r="P45" s="7">
        <f t="shared" si="9"/>
        <v>7463377685064.0586</v>
      </c>
      <c r="Q45" s="45">
        <f>SUMIFS('SEDS 2021'!$F$23:$F$40,'SEDS 2021'!E$23:E$40,Calculations!L45,'SEDS 2021'!D$23:D$40,Calculations!N45)*J45*K45</f>
        <v>7463377685064.0586</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7475874919516.6855</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7490282232015.8652</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7508180776458.7344</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7530971842922.4473</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7560284505275.7354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7594263457397.8721</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7630258845508.7061</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7666072308956.5547</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7702998730011.0771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7740706856453.2939</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7777226851781.2744</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7812692392260.9023</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7849878558419.1006</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7889430330995.9951</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7930921827004.5869</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7972805477575.2295</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8014928916928.2607</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8056764522676.457</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8098249421733.2646</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8099966664769.6631</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8101508233930.1025</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8103162491163.7275</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8105115043497.9736</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8107390661297.2305</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8109931946680.5322</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8112771835355.4951</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8115762353931.2568</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8119015482436.9023</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8122613159905.8594</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1.8990790678790337E-3</v>
      </c>
      <c r="K46" s="207">
        <f t="shared" si="8"/>
        <v>0.5869845240705609</v>
      </c>
      <c r="L46" s="209" t="s">
        <v>1022</v>
      </c>
      <c r="M46" s="12" t="s">
        <v>1014</v>
      </c>
      <c r="N46" s="1" t="s">
        <v>964</v>
      </c>
      <c r="O46" s="7">
        <f t="shared" si="10"/>
        <v>693362074.20109284</v>
      </c>
      <c r="P46" s="7">
        <f t="shared" si="9"/>
        <v>693362074.20109284</v>
      </c>
      <c r="Q46" s="45">
        <f>SUMIFS('SEDS 2021'!$F$23:$F$40,'SEDS 2021'!E$23:E$40,Calculations!L46,'SEDS 2021'!D$23:D$40,Calculations!N46)*J46*K46</f>
        <v>693362074.20109284</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667226473.2224263</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631872182.86821795</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591033657.48462224</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548810458.41281319</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509033549.368864</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474402856.88593268</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446404560.04519022</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425382720.69226283</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410952723.71137178</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402006118.02087027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397072294.37545037</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394849079.33980763</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394438570.31500155</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395125572.35351872</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396413305.42512071</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397955763.74307919</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399616723.11703676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401309329.61765647</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403002522.65705961</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403049805.80830777</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403094059.50507057</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403151126.44157815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403231139.20358938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403335738.08215755</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403457722.59334433</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403596515.08448005</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403743018.96021187</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403901181.43973815</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404076633.44554567</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0.5869845240705609</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0.5869845240705609</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0.5869845240705609</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0.5869845240705609</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0.29648026990384774</v>
      </c>
      <c r="K51" s="207">
        <f t="shared" si="8"/>
        <v>0.5869845240705609</v>
      </c>
      <c r="L51" s="209" t="s">
        <v>1022</v>
      </c>
      <c r="M51" s="12" t="s">
        <v>1014</v>
      </c>
      <c r="N51" s="1" t="s">
        <v>975</v>
      </c>
      <c r="O51" s="7">
        <f t="shared" si="10"/>
        <v>1198191937916.281</v>
      </c>
      <c r="P51" s="7">
        <f t="shared" si="9"/>
        <v>1198191937916.281</v>
      </c>
      <c r="Q51" s="45">
        <f>SUMIFS('SEDS 2021'!$F$23:$F$40,'SEDS 2021'!E$23:E$40,Calculations!L51,'SEDS 2021'!D$23:D$40,Calculations!N51)*J51*K51</f>
        <v>1198191937916.281</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1186765341253.321</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1179301011643.5718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1175087752015.6826</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1173433023277.4705</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1173897393760.26</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1175806667639.6858</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1178575938073.0886</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1181770006402.5278</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1185581890727.3647</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1189924418646.6843</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1194385082679.7485</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1198774038936.3091</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1203335206244.5515</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1208111573783.9771</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1213083380143.9128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1218066560381.7698</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1223072433256.0942</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1228042075894.6289</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1232956012666.366</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1233919320615.5222</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1234794044147.1982</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1235610502701.9429</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1236392939894.501</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1237153352023.6443</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1237895699896.5261</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1238627575493.7371</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1239344912253.1667</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1240062519313.0571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1240793804794.7024</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0.5869845240705609</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0.41771172631952197</v>
      </c>
      <c r="K56" s="207">
        <f>$B$12</f>
        <v>0.5869845240705609</v>
      </c>
      <c r="L56" s="209" t="s">
        <v>1022</v>
      </c>
      <c r="M56" s="12" t="s">
        <v>1016</v>
      </c>
      <c r="N56" s="1" t="s">
        <v>635</v>
      </c>
      <c r="O56" s="7">
        <f>P56</f>
        <v>22114695620373.363</v>
      </c>
      <c r="P56" s="7">
        <f>Q56</f>
        <v>22114695620373.363</v>
      </c>
      <c r="Q56" s="45">
        <f>SUMIFS('SEDS 2021'!$F$23:$F$40,'SEDS 2021'!E$23:E$40,Calculations!L56,'SEDS 2021'!D$23:D$40,Calculations!N56)*J56*K56</f>
        <v>22114695620373.363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22434882759011.121</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22756425609553.02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23084625170318.039</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23414160919406.555</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23727962462509.004</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24050151252794.867</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24391142635932.047</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24701928824306.875</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24987007718593.145</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25270412569684.496</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25556266730128.633</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25879683844416.328</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26240131791125.121</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26618256332400.598</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26994398607143.418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27374916102471.363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27766824984036.289</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28139715544106.695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28489146929634.609</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28793829575905.805</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29104130997926.211</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29425258730064.645</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29753876593930.672</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30080516622147.742</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30405418220893.137</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30716939659008.73</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31003234000041.488</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31287019491723.656</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31566845435084.598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0.5869845240705609</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0.5869845240705609</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0.5869845240705609</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0.5869845240705609</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0.5869845240705609</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0.5869845240705609</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0.5869845240705609</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0.5869845240705609</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0.5869845240705609</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0.15730909628668752</v>
      </c>
      <c r="K69" s="210">
        <f>$C$12</f>
        <v>0.41301547592943905</v>
      </c>
      <c r="L69" s="209" t="s">
        <v>1022</v>
      </c>
      <c r="M69" s="12" t="s">
        <v>1015</v>
      </c>
      <c r="N69" s="1" t="s">
        <v>635</v>
      </c>
      <c r="O69" s="7">
        <f>P69</f>
        <v>5860002606085.4082</v>
      </c>
      <c r="P69" s="7">
        <f>Q69</f>
        <v>5860002606085.4082</v>
      </c>
      <c r="Q69" s="45">
        <f>SUMIFS('SEDS 2021'!$F$23:$F$40,'SEDS 2021'!E$23:E$40,Calculations!L69,'SEDS 2021'!D$23:D$40,Calculations!N69)*J69*K69</f>
        <v>5860002606085.4082</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5876775461311.2031</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5888868860404.6895</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5896274409672.2969</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5903244326051.3623</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5906374988686.1719</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5907731185704.9727</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5907329131144.3281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5902084402189.2422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5894213943641.6064</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5889377164780.5586</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5882499706920.415</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5877543432746.2373</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5875488931382.5117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5879192011453.7217</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5890086473937.2373</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5903478684375.6748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5920023684252.8945</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5940357666501.9805</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5961309160992.1904</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5942941000846.8896</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5926900131264.0928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5909516299027.1113</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5891582482151.0273</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5872887648046.4258</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5853680842933.3291</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5835971724546.8965</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5817308176777.0488</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5799269705778.0654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5782028815184.9316</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0.41301547592943905</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0.73899621967355289</v>
      </c>
      <c r="K71" s="210">
        <f t="shared" si="14"/>
        <v>0.41301547592943905</v>
      </c>
      <c r="L71" s="209" t="s">
        <v>1022</v>
      </c>
      <c r="M71" s="12" t="s">
        <v>1015</v>
      </c>
      <c r="N71" s="1" t="s">
        <v>972</v>
      </c>
      <c r="O71" s="7">
        <f t="shared" si="15"/>
        <v>15030099811140.268</v>
      </c>
      <c r="P71" s="7">
        <f t="shared" si="16"/>
        <v>15030099811140.268</v>
      </c>
      <c r="Q71" s="45">
        <f>SUMIFS('SEDS 2021'!$F$23:$F$40,'SEDS 2021'!E$23:E$40,Calculations!L71,'SEDS 2021'!D$23:D$40,Calculations!N71)*J71*K71</f>
        <v>15030099811140.268</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15011241563197.549</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14976162599649.33</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14929845115838.227</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14881201370300.504</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14830294720857.158</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14781981340228.9</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14742509565570.586</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14691265425576.836</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14639274687874.932</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14598610302487.617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14557578838150.305</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14519363006472.039</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14484118432429.613</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14456099636981.094</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14444598185473.51</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14431077455454.992</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14422931785583.262</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14423178411791.201</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14429009723990.369</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14339381882416.525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14262793517624.078</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14190274682744.441</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14126158654456.109</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14070197476129.422</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14021055847929.25</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13980681191841.918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13939070911898.389</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13898420638866.904</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13857478900184.828</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0.99810092093212099</v>
      </c>
      <c r="K72" s="210">
        <f t="shared" si="14"/>
        <v>0.41301547592943905</v>
      </c>
      <c r="L72" s="209" t="s">
        <v>1022</v>
      </c>
      <c r="M72" s="12" t="s">
        <v>1015</v>
      </c>
      <c r="N72" s="1" t="s">
        <v>964</v>
      </c>
      <c r="O72" s="7">
        <f t="shared" si="15"/>
        <v>256407760922.09143</v>
      </c>
      <c r="P72" s="7">
        <f t="shared" si="16"/>
        <v>256407760922.09143</v>
      </c>
      <c r="Q72" s="45">
        <f>SUMIFS('SEDS 2021'!$F$23:$F$40,'SEDS 2021'!E$23:E$40,Calculations!L72,'SEDS 2021'!D$23:D$40,Calculations!N72)*J72*K72</f>
        <v>256407760922.09143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264103801818.90155</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269794624405.77643</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273128004649.54044</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273739743881.11502</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271274411535.72995</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265472751447.57278</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256392450961.26077</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243764444470.17651</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228366387811.84711</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211181264416.90067</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193059105264.32956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174883524366.31253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157357152360.63635</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140946388057.29681</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125971730373.48878</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112222249102.11452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99656001844.230209</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88080705530.865936</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77299470749.254272</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66700666726.640007</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56890657564.538544</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47827859848.648331</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39573728672.248741</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32177546406.756691</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25674264007.127823</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20082738764.061638</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15376071210.411194</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11516093410.003582</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8431794302.5770206</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0.41301547592943905</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0.41301547592943905</v>
      </c>
      <c r="L74" s="209" t="s">
        <v>1022</v>
      </c>
      <c r="M74" s="12" t="s">
        <v>1015</v>
      </c>
      <c r="N74" s="1" t="s">
        <v>981</v>
      </c>
      <c r="O74" s="7">
        <f t="shared" si="15"/>
        <v>2960081915986.2896</v>
      </c>
      <c r="P74" s="7">
        <f t="shared" si="16"/>
        <v>2960081915986.2896</v>
      </c>
      <c r="Q74" s="45">
        <f>SUMIFS('SEDS 2021'!$F$23:$F$40,'SEDS 2021'!E$23:E$40,Calculations!L74,'SEDS 2021'!D$23:D$40,Calculations!N74)*J74*K74</f>
        <v>2960081915986.2896</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2952129293102.1958</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2941101385864.8643</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2928323152433.667</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2915288717170.9043</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2902238747828.5928</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2889797529266.7974</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2879317729828.4692</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2866689584106.2515</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2854157366631.5752</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2843546945884.4165</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2833238918097.6123</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2823505124033.0781</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2815384837039.7402</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2809727738791.4673</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2809208304370.9072</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2810271107877.9966</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2814431996216.3218</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2820884933868.1416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2828636062355.5591</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2820848316949.3359</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2813738968272.1934</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2804585713712.4883</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2793628811872.5312</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2781016958972.2832</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2767498057437.4551</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2754707373896.6333</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2741532825494.0366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2728820018913.7471</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2716567311558.7319</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0.41301547592943905</v>
      </c>
      <c r="L75" s="209" t="s">
        <v>1022</v>
      </c>
      <c r="M75" s="12" t="s">
        <v>1015</v>
      </c>
      <c r="N75" s="1" t="s">
        <v>969</v>
      </c>
      <c r="O75" s="7">
        <f t="shared" si="15"/>
        <v>52865980918.968201</v>
      </c>
      <c r="P75" s="7">
        <f t="shared" si="16"/>
        <v>52865980918.968201</v>
      </c>
      <c r="Q75" s="45">
        <f>SUMIFS('SEDS 2021'!$F$23:$F$40,'SEDS 2021'!E$23:E$40,Calculations!L75,'SEDS 2021'!D$23:D$40,Calculations!N75)*J75*K75</f>
        <v>52865980918.968201</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52974071624.435165</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52980079063.275322</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52881543394.175873</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52670793414.706398</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52311567500.779007</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51772911526.452248</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51041584519.62532</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50025255422.267944</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48764673122.349182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47310430398.462051</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45672614205.394951</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43890791244.557014</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42006728333.482452</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40054747617.121719</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38089048141.49778</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36084099295.75573</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34081606760.818779</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32100657996.235821</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30160783918.509033</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28142148635.839725</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26246698480.111118</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24475450166.810532</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22853477604.240559</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21395362524.680122</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20111123697.570526</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19010582177.742794</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18080242774.417328</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17317353479.512581</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16708083929.523012</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0.41301547592943905</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0.70351973009615221</v>
      </c>
      <c r="K77" s="210">
        <f t="shared" si="14"/>
        <v>0.41301547592943905</v>
      </c>
      <c r="L77" s="209" t="s">
        <v>1022</v>
      </c>
      <c r="M77" s="12" t="s">
        <v>1015</v>
      </c>
      <c r="N77" s="1" t="s">
        <v>975</v>
      </c>
      <c r="O77" s="7">
        <f t="shared" si="15"/>
        <v>2000536831402.4771</v>
      </c>
      <c r="P77" s="7">
        <f t="shared" si="16"/>
        <v>2000536831402.4771</v>
      </c>
      <c r="Q77" s="45">
        <f>SUMIFS('SEDS 2021'!$F$23:$F$40,'SEDS 2021'!E$23:E$40,Calculations!L77,'SEDS 2021'!D$23:D$40,Calculations!N77)*J77*K77</f>
        <v>2000536831402.4771</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2002619212404.9573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2004179266985.3889</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2005765363219.6816</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2008656303659.1965</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2011959074124.958</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2016101547053.1731</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2021659680525.5574</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2026981856109.0413</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2032949826381.4792</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2040053942164.1624</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2046449143164.7588</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2051603609149.7034</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2055998547483.9221</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2058958827630.5869</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2061358201087.8982</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2060702632449.2825</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2059141108316.9036</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2057115630667.9011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2055307614977.3425</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2047126222401.4792</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2040397227869.7378</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2034087281660.5376</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2028914281140.3892</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2024857860552.6831</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2021761463105.9834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2020025780384.7878</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2018272313997.2068</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2016873732401.8464</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2015649546953.6665</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0.41301547592943905</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0.11717978599757181</v>
      </c>
      <c r="K82" s="210">
        <f>$C$12</f>
        <v>0.41301547592943905</v>
      </c>
      <c r="L82" s="209" t="s">
        <v>1022</v>
      </c>
      <c r="M82" s="12" t="s">
        <v>1018</v>
      </c>
      <c r="N82" s="1" t="s">
        <v>635</v>
      </c>
      <c r="O82" s="7">
        <f>P82</f>
        <v>4365124888104.8452</v>
      </c>
      <c r="P82" s="7">
        <f>Q82</f>
        <v>4365124888104.8452</v>
      </c>
      <c r="Q82" s="45">
        <f>SUMIFS('SEDS 2021'!$F$23:$F$40,'SEDS 2021'!E$23:E$40,Calculations!L82,'SEDS 2021'!D$23:D$40,Calculations!N82)*J82*K82</f>
        <v>4365124888104.8452</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4265607071316.4424</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4171998481955.0444</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4085323826323.7393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4006340813098.3325</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3936156078660.8301</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3874688321978.5024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3821330631721.46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3772773858057.6509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3731845643327.1123</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3696694259781.8833</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3666440152503.6558</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3639997533365.4541</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3616529314044.3008</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3595764410146.3042</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3575675971560.4482</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3560165817764.1455</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3546839955261.6733</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3535435758495.2495</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3525632954482.6558</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3517256036115.7915</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3509456091033.3706</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3500582561172.1431</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3494441332364.167</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3489031383415.8936</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3484294255770.1846</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3480151804669.5645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3474644922732.8491</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3471365106002.6851</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3468233108937.3691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0.41301547592943905</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0.41301547592943905</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0.41301547592943905</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0.41301547592943905</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0.41301547592943905</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0.41301547592943905</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0.41301547592943905</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0.41301547592943905</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0.41301547592943905</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3.65727295478653E-2</v>
      </c>
      <c r="K95" s="210">
        <f>$C$12</f>
        <v>0.41301547592943905</v>
      </c>
      <c r="L95" s="209" t="s">
        <v>1022</v>
      </c>
      <c r="M95" s="12" t="s">
        <v>1019</v>
      </c>
      <c r="N95" s="1" t="s">
        <v>635</v>
      </c>
      <c r="O95" s="7">
        <f>P95</f>
        <v>1362389687062.7708</v>
      </c>
      <c r="P95" s="7">
        <f>Q95</f>
        <v>1362389687062.7708</v>
      </c>
      <c r="Q95" s="45">
        <f>SUMIFS('SEDS 2021'!$F$23:$F$40,'SEDS 2021'!E$23:E$40,Calculations!L95,'SEDS 2021'!D$23:D$40,Calculations!N95)*J95*K95</f>
        <v>1362389687062.7708</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1357422874958.27</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1352721018101.9126</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1349268608933.3262</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1348803140741.6401</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1351807314935.5386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1355502565486.4602</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1358753426763.5305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1361274804438.5195</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1365326015427.1343</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1370955592071.1982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1378724293126.9827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1387986752129.4438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1397591665350.4998</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1407013481452.0823</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1415198600630.6985</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1422393947365.124</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1428862253448.3062</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1434785300022.6487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1440329662699.1455</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1440443933521.7542</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1440863839781.2517</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1441767862751.7092</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1443274289022.8442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1445349778426.4607</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1447916707230.2014</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1450859917223.5908</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1454060038809.77</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1457442071715.5403</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1460970176370.3633</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0.41301547592943905</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0.41301547592943905</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0.41301547592943905</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0.41301547592943905</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0.41301547592943905</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0.41301547592943905</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0.41301547592943905</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0.41301547592943905</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0.41301547592943905</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0.27122666184835342</v>
      </c>
      <c r="K108" s="210">
        <f>$C$12</f>
        <v>0.41301547592943905</v>
      </c>
      <c r="L108" s="209" t="s">
        <v>1022</v>
      </c>
      <c r="M108" s="12" t="s">
        <v>1014</v>
      </c>
      <c r="N108" s="1" t="s">
        <v>635</v>
      </c>
      <c r="O108" s="7">
        <f>P108</f>
        <v>10103604831437.205</v>
      </c>
      <c r="P108" s="7">
        <f>Q108</f>
        <v>10103604831437.205</v>
      </c>
      <c r="Q108" s="45">
        <f>SUMIFS('SEDS 2021'!$F$23:$F$40,'SEDS 2021'!E$23:E$40,Calculations!L108,'SEDS 2021'!D$23:D$40,Calculations!N108)*J108*K108</f>
        <v>10103604831437.205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10035202418439.969</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9968841510605.957</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9908365404896.2871</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9856699870368.8418</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9816837319159.7188</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9788345248668.0918</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9769935326222.5488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9759307762354.4082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9757831168683.541</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9766236713636.5898</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9782299140399.6777</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9804546549730.3281</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9834224865219.0996</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9870678706452.1914</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9912686553162.5254</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9957403723035.4609</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10003582851290.166</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10050449379576.453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10097690125701.549</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10101601279998.473</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10105614524761.188</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10109733145693.453</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10114014967111.604</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10118549474512.678</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10123376846269.963</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10128504425043.523</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10133971941383.9</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10139713500345.062</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10145662164822.219</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0.41301547592943905</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0.25819952911411381</v>
      </c>
      <c r="K110" s="210">
        <f t="shared" si="23"/>
        <v>0.41301547592943905</v>
      </c>
      <c r="L110" s="209" t="s">
        <v>1022</v>
      </c>
      <c r="M110" s="12" t="s">
        <v>1014</v>
      </c>
      <c r="N110" s="1" t="s">
        <v>972</v>
      </c>
      <c r="O110" s="7">
        <f t="shared" si="24"/>
        <v>5251399926631.3604</v>
      </c>
      <c r="P110" s="7">
        <f t="shared" si="25"/>
        <v>5251399926631.3604</v>
      </c>
      <c r="Q110" s="45">
        <f>SUMIFS('SEDS 2021'!$F$23:$F$40,'SEDS 2021'!E$23:E$40,Calculations!L110,'SEDS 2021'!D$23:D$40,Calculations!N110)*J110*K110</f>
        <v>5251399926631.3604</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5260193261078.1699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5270330569277.4531</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5282924386573.0986</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5298960692091.2969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5319585738742.6924</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5343494091530.2373</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5368821253903.7275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5394020410004.165</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5420002668037.8896</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5446534951514.3574</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5472231239291.6377</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5497185588988.4746</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5523350609502.667</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5551180123748.4893</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5580374470904.6553</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5609844746805.8594</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5639483743472.2959</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5668920213958.8848</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5698109919351.8203</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5699318210066.2773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5700402892701.625</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5701566865192.6152</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5702940724806.5166</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5704541900527.2598</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5706330005918.4854</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5708328215282.75</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5710432411223.5195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5712721385400.7285</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5715252791956.0117</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1.8990790678790337E-3</v>
      </c>
      <c r="K111" s="210">
        <f t="shared" si="23"/>
        <v>0.41301547592943905</v>
      </c>
      <c r="L111" s="209" t="s">
        <v>1022</v>
      </c>
      <c r="M111" s="12" t="s">
        <v>1014</v>
      </c>
      <c r="N111" s="1" t="s">
        <v>964</v>
      </c>
      <c r="O111" s="7">
        <f t="shared" si="24"/>
        <v>487865106.01966602</v>
      </c>
      <c r="P111" s="7">
        <f t="shared" si="25"/>
        <v>487865106.01966602</v>
      </c>
      <c r="Q111" s="45">
        <f>SUMIFS('SEDS 2021'!$F$23:$F$40,'SEDS 2021'!E$23:E$40,Calculations!L111,'SEDS 2021'!D$23:D$40,Calculations!N111)*J111*K111</f>
        <v>487865106.01966602</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469475511.00607026</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444599439.39257807</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415864537.012878</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386155347.17091489</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358167421.85754865</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333800489.93502223</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314100260.33663011</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299308822.69351804</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289155553.18413883</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282860520.76728535</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279388971.79537398</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277824667.8343907</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277535824.47770756</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278019214.51997823</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278925292.39022517</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280010600.6567449</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281179288.92398798</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282370244.81932718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283561613.41650921</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283594882.90218627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283626020.79574329</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283666174.37215799</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283722473.14602232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283796071.26290953</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283881902.30082929</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283979559.81040782</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284082643.2231378</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284193929.89097482</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284317381.85727</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0.41301547592943905</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0.41301547592943905</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0.41301547592943905</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0.41301547592943905</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0.29648026990384774</v>
      </c>
      <c r="K116" s="210">
        <f t="shared" si="23"/>
        <v>0.41301547592943905</v>
      </c>
      <c r="L116" s="209" t="s">
        <v>1022</v>
      </c>
      <c r="M116" s="12" t="s">
        <v>1014</v>
      </c>
      <c r="N116" s="1" t="s">
        <v>975</v>
      </c>
      <c r="O116" s="7">
        <f t="shared" si="24"/>
        <v>843074720371.71057</v>
      </c>
      <c r="P116" s="7">
        <f t="shared" si="25"/>
        <v>843074720371.71057</v>
      </c>
      <c r="Q116" s="45">
        <f>SUMIFS('SEDS 2021'!$F$23:$F$40,'SEDS 2021'!E$23:E$40,Calculations!L116,'SEDS 2021'!D$23:D$40,Calculations!N116)*J116*K116</f>
        <v>843074720371.71057</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835034710685.80139</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829782640963.61182</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826818096995.12769</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825653792742.93469</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825980534229.45105</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827323942151.89893</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829272462937.58777</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831519881050.22595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834202008353.50269</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837257508391.04541</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840396131647.75647</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843484299704.66919</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846693639319.8667</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850054398644.20056</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853552673105.91541</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857058950483.22717</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860581194908.50403</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864077946927.31348</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867535503048.88196</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868213308126.82227</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868828783221.86646</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869403261772.3844</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869953802129.44226</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870488845157.90686</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871011177770.5238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871526141855.10828</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872030876087.35522</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872535800509.06848</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873050349375.10596</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0.41301547592943905</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0.41771172631952197</v>
      </c>
      <c r="K121" s="210">
        <f>$C$12</f>
        <v>0.41301547592943905</v>
      </c>
      <c r="L121" s="209" t="s">
        <v>1022</v>
      </c>
      <c r="M121" s="12" t="s">
        <v>1016</v>
      </c>
      <c r="N121" s="1" t="s">
        <v>635</v>
      </c>
      <c r="O121" s="7">
        <f>P121</f>
        <v>15560395823289.594</v>
      </c>
      <c r="P121" s="7">
        <f>Q121</f>
        <v>15560395823289.594</v>
      </c>
      <c r="Q121" s="45">
        <f>SUMIFS('SEDS 2021'!$F$23:$F$40,'SEDS 2021'!E$23:E$40,Calculations!L121,'SEDS 2021'!D$23:D$40,Calculations!N121)*J121*K121</f>
        <v>15560395823289.594</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15785686675140.164</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16011931436292.174</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16242860008052.787</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16474728751885.625</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16695526555502.455</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16922225814345.352</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17162154999219.928</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17380831131622.52</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17581419035345.393</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17780829044731.152</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17981962443110.242</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18209525978269.48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18463145237641.684</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18729202145398.793</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18993864285965.574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19261604929862.785</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19537360808600.492</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19799734969794.836</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20045602729642.531</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20259984272931.758</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20478319312855.117</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20704271987388.242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20935494886592.359</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21165326136275.293</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21393934187992.742</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21613127658603</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21814570777916.543</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22014248614558.945</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22211140424198.43</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0.41301547592943905</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0.41301547592943905</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0.41301547592943905</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0.41301547592943905</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0.41301547592943905</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0.41301547592943905</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0.41301547592943905</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0.41301547592943905</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0.41301547592943905</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2.9509721607121349E-2</v>
      </c>
      <c r="K134" s="12">
        <v>1</v>
      </c>
      <c r="L134" s="12" t="s">
        <v>1013</v>
      </c>
      <c r="M134" s="12" t="s">
        <v>1015</v>
      </c>
      <c r="N134" s="1" t="s">
        <v>635</v>
      </c>
      <c r="O134" s="7">
        <f>P134</f>
        <v>1881421810783.6287</v>
      </c>
      <c r="P134" s="7">
        <f>Q134</f>
        <v>1881421810783.6287</v>
      </c>
      <c r="Q134" s="45">
        <f>SUMIFS('SEDS 2021'!$F$23:$F$40,'SEDS 2021'!E$23:E$40,Calculations!L134,'SEDS 2021'!D$23:D$40,Calculations!N134)*J134*K134</f>
        <v>1881421810783.6287</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1892298191987.0083</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1902457342304.8831</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1911500259651.1445</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1920774806611.3447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1929495115674.8213</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1938005381586.563</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1946729701406.0254</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1955139035284.4224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1963040864965.9375</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1969508072090.9724</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1974475700981.0034</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1977695856631.4446</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1979766268216.9185</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1979799903658.9448</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1978335948193.7983</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1975931236273.4128</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1972773268788.6062</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1968921516231.3958</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1964353330225.5698</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1959969085890.9382</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1955454025845.8823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1951248861075.0986</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1946951425211.9861</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1942572559170.6909</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1938543988218.7708</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1934028891529.5569</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1929412898601.4077</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1924686332841.1956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1920051221955.7766</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0.44067196404493986</v>
      </c>
      <c r="K136" s="12">
        <v>1</v>
      </c>
      <c r="L136" s="12" t="s">
        <v>1013</v>
      </c>
      <c r="M136" s="12" t="s">
        <v>1015</v>
      </c>
      <c r="N136" s="1" t="s">
        <v>972</v>
      </c>
      <c r="O136" s="7">
        <f t="shared" si="29"/>
        <v>16645502097869.514</v>
      </c>
      <c r="P136" s="7">
        <f t="shared" si="30"/>
        <v>16645502097869.514</v>
      </c>
      <c r="Q136" s="45">
        <f>SUMIFS('SEDS 2021'!$F$23:$F$40,'SEDS 2021'!E$23:E$40,Calculations!L136,'SEDS 2021'!D$23:D$40,Calculations!N136)*J136*K136</f>
        <v>16645502097869.514</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16520495459756.801</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16392711500948.951</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16259945096832.52</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16134210637506.311</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16012332968127.629</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15900460013862.729</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15806393776519.877</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15730371734394.322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15675324501775.381</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15636441314122.459</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15615367170910.307</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15610035638518.643</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15622162659314.787</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15641598576133.293</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15668160231041.26</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15700828467521.758</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15735916288335.893</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15769466832928.611</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15797975969047.535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15826082121492.139</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15849508711142.367</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15870842771129.59</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15886104492915.129</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15895136385910.383</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15901562747907.008</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15898858379992.947</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15890745130751.637</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15877808315193.457</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15862423634806.477</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0.28940792618161643</v>
      </c>
      <c r="K137" s="12">
        <v>1</v>
      </c>
      <c r="L137" s="12" t="s">
        <v>1013</v>
      </c>
      <c r="M137" s="12" t="s">
        <v>1015</v>
      </c>
      <c r="N137" s="1" t="s">
        <v>964</v>
      </c>
      <c r="O137" s="7">
        <f t="shared" si="29"/>
        <v>2183293395114.1143</v>
      </c>
      <c r="P137" s="7">
        <f t="shared" si="30"/>
        <v>2183293395114.1143</v>
      </c>
      <c r="Q137" s="45">
        <f>SUMIFS('SEDS 2021'!$F$23:$F$40,'SEDS 2021'!E$23:E$40,Calculations!L137,'SEDS 2021'!D$23:D$40,Calculations!N137)*J137*K137</f>
        <v>2183293395114.1143</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2138207474765.48</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2090450087155.5369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2038605770605.9441</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1982435293638.7827</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1919475895429.8982</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1847953428441.1838</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1766487741118.8132</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1673542585688.4529</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1569549924164.0105</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1455839146684.9734</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1334890394995.1765</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1211030166430.9392</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1091253978086.4564</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975484056221.27112</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863592309467.57019</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756035567007.50061</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653201239995.43225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555868734837.59631</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464967981626.80133</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381500106741.88959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306417839606.65771</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240429668764.86942</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184044742443.90067</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137326522912.56717</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99963430955.526962</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71257226964.512863</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50183792817.207909</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35486569516.506088</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25802266890.989342</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1286000000000</v>
      </c>
      <c r="P139" s="7">
        <f t="shared" si="30"/>
        <v>1286000000000</v>
      </c>
      <c r="Q139" s="45">
        <f>SUMIFS('SEDS 2021'!$F$23:$F$40,'SEDS 2021'!E$23:E$40,Calculations!L139,'SEDS 2021'!D$23:D$40,Calculations!N139)*J139*K139</f>
        <v>1286000000000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38000000000</v>
      </c>
      <c r="P140" s="7">
        <f t="shared" si="30"/>
        <v>38000000000</v>
      </c>
      <c r="Q140" s="45">
        <f>SUMIFS('SEDS 2021'!$F$23:$F$40,'SEDS 2021'!E$23:E$40,Calculations!L140,'SEDS 2021'!D$23:D$40,Calculations!N140)*J140*K140</f>
        <v>38000000000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2100000000000</v>
      </c>
      <c r="P142" s="7">
        <f t="shared" si="30"/>
        <v>2100000000000</v>
      </c>
      <c r="Q142" s="45">
        <f>SUMIFS('SEDS 2021'!$F$23:$F$40,'SEDS 2021'!E$23:E$40,Calculations!L142,'SEDS 2021'!D$23:D$40,Calculations!N142)*J142*K142</f>
        <v>2100000000000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0.19775483539975325</v>
      </c>
      <c r="K147" s="12">
        <v>1</v>
      </c>
      <c r="L147" s="12" t="s">
        <v>1013</v>
      </c>
      <c r="M147" s="12" t="s">
        <v>1018</v>
      </c>
      <c r="N147" s="1" t="s">
        <v>635</v>
      </c>
      <c r="O147" s="7">
        <f>P147</f>
        <v>12608057285746.668</v>
      </c>
      <c r="P147" s="7">
        <f>Q147</f>
        <v>12608057285746.668</v>
      </c>
      <c r="Q147" s="45">
        <f>SUMIFS('SEDS 2021'!$F$23:$F$40,'SEDS 2021'!E$23:E$40,Calculations!L147,'SEDS 2021'!D$23:D$40,Calculations!N147)*J147*K147</f>
        <v>12608057285746.668</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12612064587399.814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12604025888413.941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12586574334968.527</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12562408656010.125</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12527115590356.791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12488895861683.158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12444548895429.551</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12398012507386.439</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12343882213059.273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12292228542170.025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12243614142279.396</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12198886638806.318</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12160175672027.52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12123777374444.902</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12096615074405.623</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12068218183015.945</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12050581005316.367</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12038788186020.721</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12039098696420.293</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12044395227588.088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12055575546309.225</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12074424348840.795</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12102310142936.953</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12138875493342.461</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12181968886844.576</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12229588981756.498</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12282765537551.885</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12343858114923.838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12409951129638.096</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5.4730592362364251E-3</v>
      </c>
      <c r="K149" s="12">
        <v>1</v>
      </c>
      <c r="L149" s="12" t="s">
        <v>1013</v>
      </c>
      <c r="M149" s="12" t="s">
        <v>1018</v>
      </c>
      <c r="N149" s="1" t="s">
        <v>972</v>
      </c>
      <c r="O149" s="7">
        <f t="shared" si="31"/>
        <v>206733866530.35849</v>
      </c>
      <c r="P149" s="7">
        <f t="shared" si="32"/>
        <v>206733866530.35849</v>
      </c>
      <c r="Q149" s="45">
        <f>SUMIFS('SEDS 2021'!$F$23:$F$40,'SEDS 2021'!E$23:E$40,Calculations!L149,'SEDS 2021'!D$23:D$40,Calculations!N149)*J149*K149</f>
        <v>206733866530.35849</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206071331975.04898</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205256029581.2294</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204270848993.16623</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203080821323.37277</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201690412027.19189</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200077644854.01651</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198208801362.3974</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196061721192.84811</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193650122312.28738</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190913022035.71152</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187881155056.51447</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184522106661.828</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180841201501.28342</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176824072513.08365</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172474909256.82513</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167824705821.65131</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162907343853.5777</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157765260543.41574</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152460735353.9093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147061943013.6149</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141637666852.8475</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136309204735.80237</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131126190184.50259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126191225913.45348</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121556342605.93469</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117256887589.27026</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113317825616.96437</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109739680424.04201</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106508097095.75046</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7329310.8467111196</v>
      </c>
      <c r="S158">
        <f>SUMIFS('NREL Scaling Data'!$F:$F,'NREL Scaling Data'!$B:$B,UPPER(About!$B$1),'NREL Scaling Data'!$E:$E,Calculations!$M160,'NREL Scaling Data'!$A:$A,Q$3,'NREL Scaling Data'!$C:$C,Calculations!$L160,'NREL Scaling Data'!$D:$D,Calculations!$N160)</f>
        <v>7455443.4280829905</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0.11538492221902709</v>
      </c>
      <c r="K160" s="12">
        <v>1</v>
      </c>
      <c r="L160" s="12" t="s">
        <v>1013</v>
      </c>
      <c r="M160" s="12" t="s">
        <v>1019</v>
      </c>
      <c r="N160" s="1" t="s">
        <v>635</v>
      </c>
      <c r="O160" s="7">
        <f>P160</f>
        <v>7356481100996.291</v>
      </c>
      <c r="P160" s="7">
        <f>Q160</f>
        <v>7356481100996.291</v>
      </c>
      <c r="Q160" s="45">
        <f>SUMIFS('SEDS 2021'!$F$23:$F$40,'SEDS 2021'!E$23:E$40,Calculations!L160,'SEDS 2021'!D$23:D$40,Calculations!N160)*J160*K160</f>
        <v>7356481100996.291</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7232022782717.4775</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7034432874062.3965</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6825787964357.3076</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6623243168231.5049</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6430508301173.4854</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6247364795633.2705</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6077574129028.2012</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5923265203611.2002</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5786132702145.5752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5669542673221.2754</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5572968375641.1328</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5490565149900.5215</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5418450316679.2422</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5352668595022.5674</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5290247199497.7949</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5233880167435.4258</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5184350569211.959</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5140448989396.2109</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5098863949777.7256</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5064737241631.5186</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5038068398234.21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5019426340239.2051</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5006606681963.0205</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4999969185547.6328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4999705651863.7373</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5004805313830.5732</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5015198800992.9971</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5032796281632.4121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5055782469970.0576</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0.18056943059852831</v>
      </c>
      <c r="K173" s="12">
        <v>1</v>
      </c>
      <c r="L173" s="12" t="s">
        <v>1013</v>
      </c>
      <c r="M173" s="12" t="s">
        <v>1014</v>
      </c>
      <c r="N173" s="1" t="s">
        <v>635</v>
      </c>
      <c r="O173" s="7">
        <f>P173</f>
        <v>11512384617239.771</v>
      </c>
      <c r="P173" s="7">
        <f>Q173</f>
        <v>11512384617239.771</v>
      </c>
      <c r="Q173" s="45">
        <f>SUMIFS('SEDS 2021'!$F$23:$F$40,'SEDS 2021'!E$23:E$40,Calculations!L173,'SEDS 2021'!D$23:D$40,Calculations!N173)*J173*K173</f>
        <v>11512384617239.771</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11630204855907.723</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11735574394769.869</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11821548476133.969</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11879666051491.512</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11908795677169.574</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11912896227797.012</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11902908280698.838</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11888503683794.648</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11875285092900.592</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11871680935876.596</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11879427160747.184</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11899424052668.926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11930564955685.324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11969124788967.584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12014003115924.318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12063951388637.162</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12119616730827.406</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12181137544483.031</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12241526258406.014</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12306959563442.209</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12378706022946.812</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12452798792771.631</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12531172618125.926</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12617168818281.098</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12704185432643.391</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12796088963530.148</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12890305873187.012</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12987183566151.844</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13087400029010.328</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0.27969954394231011</v>
      </c>
      <c r="K175" s="12">
        <v>1</v>
      </c>
      <c r="L175" s="12" t="s">
        <v>1013</v>
      </c>
      <c r="M175" s="12" t="s">
        <v>1014</v>
      </c>
      <c r="N175" s="1" t="s">
        <v>972</v>
      </c>
      <c r="O175" s="7">
        <f t="shared" si="35"/>
        <v>10565090873332.881</v>
      </c>
      <c r="P175" s="7">
        <f t="shared" si="36"/>
        <v>10565090873332.881</v>
      </c>
      <c r="Q175" s="45">
        <f>SUMIFS('SEDS 2021'!$F$23:$F$40,'SEDS 2021'!E$23:E$40,Calculations!L175,'SEDS 2021'!D$23:D$40,Calculations!N175)*J175*K175</f>
        <v>10565090873332.881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10699520011712.859</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10819880956666.193</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10932178408175.709</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11035476969211.934</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11137355248193.135</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11242386220958.688</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11354210822413.693</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11471738285738.764</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11593483769361.986</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11710886272572.135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11831675643097.75</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11952600301070.205</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12073635705877.656</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12198382375097.873</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12318506151147.85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12439943424004.725</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12559263005528.35</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12685914794574.236</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12805948509594.381</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12926736366775.799</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13048546838694.094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13170723810231.693</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13292033454246.154</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13417844532158.635</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13539714005254.816</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13666866962735.885</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13789264720741.076</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13911196685494.734</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14037479070644.209</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0.47678109017557008</v>
      </c>
      <c r="K186" s="12">
        <v>1</v>
      </c>
      <c r="L186" s="12" t="s">
        <v>1013</v>
      </c>
      <c r="M186" s="12" t="s">
        <v>1016</v>
      </c>
      <c r="N186" s="1" t="s">
        <v>635</v>
      </c>
      <c r="O186" s="7">
        <f>P186</f>
        <v>30397655185233.645</v>
      </c>
      <c r="P186" s="7">
        <f>Q186</f>
        <v>30397655185233.645</v>
      </c>
      <c r="Q186" s="45">
        <f>SUMIFS('SEDS 2021'!$F$23:$F$40,'SEDS 2021'!E$23:E$40,Calculations!L186,'SEDS 2021'!D$23:D$40,Calculations!N186)*J186*K186</f>
        <v>30397655185233.645</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30698206852181.828</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31047037722044.965</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31452497929615.355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31868781401072.383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32314011120049.617</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32778693461958.41</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33255435632301.188</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33752494691119.348</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34262730475381.941</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34783616670422.441</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35329074599692.367</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35886805099684.016</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36464400410789.586</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37058815659016.461</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37659520101123.477</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38286644476084.25</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38917877436476.18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39568669390943.586</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40237438068721.656</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40926576820547.008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41629889527290.328</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42355260949989.562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43092838461445.594</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43837848656578.109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44610382385181.844</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45381905587919.047</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46177854264562.766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46991965814018.875</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47828774306293.977</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0.27415543277651372</v>
      </c>
      <c r="K188" s="12">
        <v>1</v>
      </c>
      <c r="L188" s="12" t="s">
        <v>1013</v>
      </c>
      <c r="M188" s="12" t="s">
        <v>1016</v>
      </c>
      <c r="N188" s="1" t="s">
        <v>972</v>
      </c>
      <c r="O188" s="7">
        <f t="shared" si="37"/>
        <v>10355673162267.252</v>
      </c>
      <c r="P188" s="7">
        <f t="shared" si="38"/>
        <v>10355673162267.252</v>
      </c>
      <c r="Q188" s="45">
        <f>SUMIFS('SEDS 2021'!$F$23:$F$40,'SEDS 2021'!E$23:E$40,Calculations!L188,'SEDS 2021'!D$23:D$40,Calculations!N188)*J188*K188</f>
        <v>10355673162267.252</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10319963123545.891</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10308521031972.266</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10293284748784.486</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10272424134498.098</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10251280815738.5</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10203920376884.297</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10163850737602.387</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10134940485420.895</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10121995596384.398</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10113990596037.697</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10111550410058.402</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10115790977156.566</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10115002380468.139</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10097266394569.861</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10082625278694.107</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10072135454819.709</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10069129859894.006</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10066481365355.494</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10072165213185.311</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10076896793315.887</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10074783949358.205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10065067842989.441</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10052405658426.168</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10038091884572.016</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10025087478804.328</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10015371372435.555</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10002069383011.854</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9992829410492.707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9982577653543.1152</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0.71059207381838363</v>
      </c>
      <c r="K189" s="12">
        <v>1</v>
      </c>
      <c r="L189" s="12" t="s">
        <v>1013</v>
      </c>
      <c r="M189" s="12" t="s">
        <v>1016</v>
      </c>
      <c r="N189" s="1" t="s">
        <v>964</v>
      </c>
      <c r="O189" s="7">
        <f t="shared" si="37"/>
        <v>5360706604885.8857</v>
      </c>
      <c r="P189" s="7">
        <f t="shared" si="38"/>
        <v>5360706604885.8857</v>
      </c>
      <c r="Q189" s="45">
        <f>SUMIFS('SEDS 2021'!$F$23:$F$40,'SEDS 2021'!E$23:E$40,Calculations!L189,'SEDS 2021'!D$23:D$40,Calculations!N189)*J189*K189</f>
        <v>5360706604885.8857</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5366677554963.7471</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5365192551835.5859</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5359005038801.5234</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5342144065783.6992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5326180282155.7998</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5316311198866.4727</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5317548701473.2842</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5317394013647.4492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5308514932443.5625</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5296263656636.124</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5282496440135.3311</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5282187064483.6162</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5281753938571.2393</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5283362691960.1094</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5275318925015.8057</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5274854861538.2568</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5278412681532.8369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5279495496313.8145</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5280949561876.8037</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5286425510911.9688</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5296758657678.8447</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5308360244617.7041</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5319126517296.9824</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5327448722327.7842</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5332151232233.6855</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5333326859710.1553</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5336884679704.7354</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5341308751524.0928</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5342979380043.2832</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90194000000000</v>
      </c>
      <c r="Q199" s="7">
        <f t="shared" ref="Q199:AT199" si="40">SUM(Q4,Q17,Q30,Q43,Q56,Q69,Q82,Q95,Q108,Q121)</f>
        <v>90194000000000</v>
      </c>
      <c r="R199" s="7">
        <f t="shared" si="40"/>
        <v>90361491702412.719</v>
      </c>
      <c r="S199" s="7">
        <f t="shared" si="40"/>
        <v>90539855009569.562</v>
      </c>
      <c r="T199" s="7">
        <f t="shared" si="40"/>
        <v>90752270658937.734</v>
      </c>
      <c r="U199" s="7">
        <f t="shared" si="40"/>
        <v>91013095375069.609</v>
      </c>
      <c r="V199" s="7">
        <f t="shared" si="40"/>
        <v>91296100157241.203</v>
      </c>
      <c r="W199" s="7">
        <f t="shared" si="40"/>
        <v>91639406613057.594</v>
      </c>
      <c r="X199" s="7">
        <f t="shared" si="40"/>
        <v>92053459811678.266</v>
      </c>
      <c r="Y199" s="7">
        <f t="shared" si="40"/>
        <v>92433030197600.859</v>
      </c>
      <c r="Z199" s="7">
        <f t="shared" si="40"/>
        <v>92806778535759.562</v>
      </c>
      <c r="AA199" s="7">
        <f t="shared" si="40"/>
        <v>93226755458382.75</v>
      </c>
      <c r="AB199" s="7">
        <f t="shared" si="40"/>
        <v>93681539775209.844</v>
      </c>
      <c r="AC199" s="7">
        <f t="shared" si="40"/>
        <v>94232789119238.953</v>
      </c>
      <c r="AD199" s="7">
        <f t="shared" si="40"/>
        <v>94880173498227.281</v>
      </c>
      <c r="AE199" s="7">
        <f t="shared" si="40"/>
        <v>95594119484395.062</v>
      </c>
      <c r="AF199" s="7">
        <f t="shared" si="40"/>
        <v>96334191341667.562</v>
      </c>
      <c r="AG199" s="7">
        <f t="shared" si="40"/>
        <v>97103012937110.531</v>
      </c>
      <c r="AH199" s="7">
        <f t="shared" si="40"/>
        <v>97905942778187.469</v>
      </c>
      <c r="AI199" s="7">
        <f t="shared" si="40"/>
        <v>98690643450258.688</v>
      </c>
      <c r="AJ199" s="7">
        <f t="shared" si="40"/>
        <v>99440740183146.781</v>
      </c>
      <c r="AK199" s="7">
        <f t="shared" si="40"/>
        <v>99904795166716.781</v>
      </c>
      <c r="AL199" s="7">
        <f t="shared" si="40"/>
        <v>100386441467821.34</v>
      </c>
      <c r="AM199" s="7">
        <f t="shared" si="40"/>
        <v>100882108018516.44</v>
      </c>
      <c r="AN199" s="7">
        <f t="shared" si="40"/>
        <v>101397672479461.05</v>
      </c>
      <c r="AO199" s="7">
        <f t="shared" si="40"/>
        <v>101911785087364.92</v>
      </c>
      <c r="AP199" s="7">
        <f t="shared" si="40"/>
        <v>102425224490676.56</v>
      </c>
      <c r="AQ199" s="7">
        <f t="shared" si="40"/>
        <v>102922573141905.41</v>
      </c>
      <c r="AR199" s="7">
        <f t="shared" si="40"/>
        <v>103372774982684.14</v>
      </c>
      <c r="AS199" s="7">
        <f t="shared" si="40"/>
        <v>103826712308781.38</v>
      </c>
      <c r="AT199" s="7">
        <f t="shared" si="40"/>
        <v>104277048196787.62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63756000000000</v>
      </c>
      <c r="Q202" s="7">
        <f t="shared" ref="Q202:AT202" si="41">SUM(Q134,Q147,Q160,Q173,Q186)</f>
        <v>63756000000000</v>
      </c>
      <c r="R202" s="7">
        <f t="shared" si="41"/>
        <v>64064797270193.852</v>
      </c>
      <c r="S202" s="7">
        <f t="shared" si="41"/>
        <v>64323528221596.047</v>
      </c>
      <c r="T202" s="7">
        <f t="shared" si="41"/>
        <v>64597908964726.305</v>
      </c>
      <c r="U202" s="7">
        <f t="shared" si="41"/>
        <v>64854874083416.867</v>
      </c>
      <c r="V202" s="7">
        <f t="shared" si="41"/>
        <v>65109925804424.289</v>
      </c>
      <c r="W202" s="7">
        <f t="shared" si="41"/>
        <v>65365855728658.414</v>
      </c>
      <c r="X202" s="7">
        <f t="shared" si="41"/>
        <v>65627196638863.805</v>
      </c>
      <c r="Y202" s="7">
        <f t="shared" si="41"/>
        <v>65917415121196.062</v>
      </c>
      <c r="Z202" s="7">
        <f t="shared" si="41"/>
        <v>66231071348453.312</v>
      </c>
      <c r="AA202" s="7">
        <f t="shared" si="41"/>
        <v>66586576893781.312</v>
      </c>
      <c r="AB202" s="7">
        <f t="shared" si="41"/>
        <v>66999559979341.078</v>
      </c>
      <c r="AC202" s="7">
        <f t="shared" si="41"/>
        <v>67453376797691.227</v>
      </c>
      <c r="AD202" s="7">
        <f t="shared" si="41"/>
        <v>67953357623398.594</v>
      </c>
      <c r="AE202" s="7">
        <f t="shared" si="41"/>
        <v>68484186321110.461</v>
      </c>
      <c r="AF202" s="7">
        <f t="shared" si="41"/>
        <v>69038721439145.016</v>
      </c>
      <c r="AG202" s="7">
        <f t="shared" si="41"/>
        <v>69628625451446.195</v>
      </c>
      <c r="AH202" s="7">
        <f t="shared" si="41"/>
        <v>70245199010620.516</v>
      </c>
      <c r="AI202" s="7">
        <f t="shared" si="41"/>
        <v>70897965627074.938</v>
      </c>
      <c r="AJ202" s="7">
        <f t="shared" si="41"/>
        <v>71581280303551.25</v>
      </c>
      <c r="AK202" s="7">
        <f t="shared" si="41"/>
        <v>72302637939099.75</v>
      </c>
      <c r="AL202" s="7">
        <f t="shared" si="41"/>
        <v>73057693520626.453</v>
      </c>
      <c r="AM202" s="7">
        <f t="shared" si="41"/>
        <v>73853159292916.297</v>
      </c>
      <c r="AN202" s="7">
        <f t="shared" si="41"/>
        <v>74679879329683.484</v>
      </c>
      <c r="AO202" s="7">
        <f t="shared" si="41"/>
        <v>75536434712920</v>
      </c>
      <c r="AP202" s="7">
        <f t="shared" si="41"/>
        <v>76434786344752.312</v>
      </c>
      <c r="AQ202" s="7">
        <f t="shared" si="41"/>
        <v>77346417738565.828</v>
      </c>
      <c r="AR202" s="7">
        <f t="shared" si="41"/>
        <v>78295537374896.062</v>
      </c>
      <c r="AS202" s="7">
        <f t="shared" si="41"/>
        <v>79280490109568.156</v>
      </c>
      <c r="AT202" s="7">
        <f t="shared" si="41"/>
        <v>80301959156868.234</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154101907453299.81</v>
      </c>
      <c r="D16" s="142" t="s">
        <v>1091</v>
      </c>
      <c r="E16" s="212">
        <f>'SEDS 2021'!H26</f>
        <v>1.7976604543600054E-2</v>
      </c>
      <c r="F16" s="207">
        <f>'SEDS 2021'!H28</f>
        <v>1.0020815311473695E-2</v>
      </c>
      <c r="G16" s="142" t="s">
        <v>819</v>
      </c>
      <c r="H16" s="142"/>
      <c r="I16" s="142"/>
    </row>
    <row r="17" spans="1:12" x14ac:dyDescent="0.2">
      <c r="A17" s="139"/>
      <c r="B17" s="146" t="s">
        <v>715</v>
      </c>
      <c r="C17" s="147">
        <f>C16/C15</f>
        <v>1.3467778799522736E-2</v>
      </c>
      <c r="D17" s="142" t="s">
        <v>1092</v>
      </c>
      <c r="E17" s="212">
        <f>'SEDS 2021'!H35</f>
        <v>1.4065987209208946E-2</v>
      </c>
      <c r="F17" s="212">
        <f>'SEDS 2021'!H37</f>
        <v>1.0998703088884709E-2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5.2962942548952583</v>
      </c>
      <c r="D29" s="152">
        <f>D28*F16</f>
        <v>-9.9239140274117439</v>
      </c>
      <c r="E29" s="152">
        <f>E28*$E$17</f>
        <v>-0.57308714144984951</v>
      </c>
      <c r="F29" s="158">
        <f>F28*$F$17</f>
        <v>-0.20394389197376825</v>
      </c>
      <c r="G29" s="177">
        <f>G28*C17</f>
        <v>7.1244549849475272E-2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3.1088427625473392</v>
      </c>
      <c r="D32" s="159">
        <f>D29*About!F6</f>
        <v>-5.8251839522974453</v>
      </c>
      <c r="E32" s="241">
        <f>E29</f>
        <v>-0.57308714144984951</v>
      </c>
      <c r="F32" s="243">
        <f>F29</f>
        <v>-0.20394389197376825</v>
      </c>
      <c r="G32" s="173">
        <f>G29*About!F6</f>
        <v>4.1819448186015594E-2</v>
      </c>
      <c r="H32" s="142"/>
      <c r="I32" s="142"/>
      <c r="K32" s="100"/>
      <c r="L32" s="100"/>
    </row>
    <row r="33" spans="1:12" x14ac:dyDescent="0.2">
      <c r="A33" s="139"/>
      <c r="B33" s="146" t="s">
        <v>710</v>
      </c>
      <c r="C33" s="160">
        <f>C29*About!F5</f>
        <v>2.1874514923479187</v>
      </c>
      <c r="D33" s="160">
        <f>D29*About!F5</f>
        <v>-4.0987300751142977</v>
      </c>
      <c r="E33" s="242"/>
      <c r="F33" s="244"/>
      <c r="G33" s="174">
        <f>G29*About!F5</f>
        <v>2.9425101663459675E-2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3108842762547.3394</v>
      </c>
      <c r="D38" s="156">
        <f>D32*Trillion</f>
        <v>-5825183952297.4453</v>
      </c>
      <c r="E38" s="238">
        <f>E32*Trillion</f>
        <v>-573087141449.84949</v>
      </c>
      <c r="F38" s="240">
        <f>F32*Trillion</f>
        <v>-203943891973.76825</v>
      </c>
      <c r="G38" s="168">
        <f>G32*Trillion</f>
        <v>41819448186.015594</v>
      </c>
      <c r="H38" s="142"/>
      <c r="I38" s="142"/>
      <c r="K38" s="100"/>
      <c r="L38" s="100"/>
    </row>
    <row r="39" spans="1:12" ht="16" thickBot="1" x14ac:dyDescent="0.25">
      <c r="A39" s="139"/>
      <c r="B39" s="169" t="s">
        <v>710</v>
      </c>
      <c r="C39" s="170">
        <f>C33*Trillion</f>
        <v>2187451492347.9187</v>
      </c>
      <c r="D39" s="171">
        <f>D33*Trillion</f>
        <v>-4098730075114.2979</v>
      </c>
      <c r="E39" s="239"/>
      <c r="F39" s="239"/>
      <c r="G39" s="172">
        <f>G33*Trillion</f>
        <v>29425101663.459675</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Kentucky</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7266263.5575816529</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0.15730909628668752</v>
      </c>
      <c r="K4">
        <f>IF(ISBLANK(Calculations!K4),"",Calculations!K4)</f>
        <v>0.5869845240705609</v>
      </c>
      <c r="L4" t="str">
        <f>IF(ISBLANK(Calculations!L4),"",Calculations!L4)</f>
        <v>RESIDENTIAL</v>
      </c>
      <c r="M4" t="str">
        <f>IF(ISBLANK(Calculations!M4),"",Calculations!M4)</f>
        <v>heating</v>
      </c>
      <c r="N4" t="str">
        <f>IF(ISBLANK(Calculations!N4),"",Calculations!N4)</f>
        <v>electricity</v>
      </c>
      <c r="O4">
        <f>IF(ISBLANK(Calculations!O4),"",Calculations!O4)</f>
        <v>8328334024396.0859</v>
      </c>
      <c r="P4">
        <f>IF(ISBLANK(Calculations!P4),"",Calculations!P4)</f>
        <v>8328334024396.0859</v>
      </c>
      <c r="Q4">
        <f>IF(ISBLANK(Calculations!Q4),"",Calculations!Q4)-(SUMIFS(BDEQ!C:C,BDEQ!$AG:$AG,About!$B$2,BDEQ!$AH:$AH,$I4)*BDEQ!$C$2*$J4*$K4)</f>
        <v>8328326758132.5283</v>
      </c>
      <c r="R4">
        <f>IF(ISBLANK(Calculations!R4),"",Calculations!R4)-(SUMIFS(BDEQ!D:D,BDEQ!$AG:$AG,About!$B$2,BDEQ!$AH:$AH,$I4)*BDEQ!$C$2*$J4*$K4)</f>
        <v>8352160359237.7441</v>
      </c>
      <c r="S4" s="99">
        <f>IF(ISBLANK(Calculations!S4),"",Calculations!S4+ ('IRA Buildings Changes'!$G$38/($AB$3-$R$3)*(S3-$R$3)))-(SUMIFS(BDEQ!D:D,BDEQ!$AG:$AG,About!$B$2,BDEQ!$AH:$AH,$I4)*BDEQ!$C$2*$J4*$K4)</f>
        <v>8373529645754.1621</v>
      </c>
      <c r="T4" s="99">
        <f>IF(ISBLANK(Calculations!T4),"",Calculations!T4+ ('IRA Buildings Changes'!$G$38/($AB$3-$R$3)*(T3-$R$3)))-(SUMIFS(BDEQ!E:E,BDEQ!$AG:$AG,About!$B$2,BDEQ!$AH:$AH,$I4)*BDEQ!$C$2*$J4*$K4)</f>
        <v>8388238726435.1025</v>
      </c>
      <c r="U4" s="99">
        <f>IF(ISBLANK(Calculations!U4),"",Calculations!U4+ ('IRA Buildings Changes'!$G$38/($AB$3-$R$3)*(U3-$R$3)))-(SUMIFS(BDEQ!F:F,BDEQ!$AG:$AG,About!$B$2,BDEQ!$AH:$AH,$I4)*BDEQ!$C$2*$J4*$K4)</f>
        <v>8402325417134.292</v>
      </c>
      <c r="V4" s="99">
        <f>IF(ISBLANK(Calculations!V4),"",Calculations!V4+ ('IRA Buildings Changes'!$G$38/($AB$3-$R$3)*(V3-$R$3)))-(SUMIFS(BDEQ!G:G,BDEQ!$AG:$AG,About!$B$2,BDEQ!$AH:$AH,$I4)*BDEQ!$C$2*$J4*$K4)</f>
        <v>8410956010164.9727</v>
      </c>
      <c r="W4" s="99">
        <f>IF(ISBLANK(Calculations!W4),"",Calculations!W4+ ('IRA Buildings Changes'!$G$38/($AB$3-$R$3)*(W3-$R$3)))-(SUMIFS(BDEQ!H:H,BDEQ!$AG:$AG,About!$B$2,BDEQ!$AH:$AH,$I4)*BDEQ!$C$2*$J4*$K4)</f>
        <v>8417064612676.2422</v>
      </c>
      <c r="X4" s="99">
        <f>IF(ISBLANK(Calculations!X4),"",Calculations!X4+ ('IRA Buildings Changes'!$G$38/($AB$3-$R$3)*(X3-$R$3)))-(SUMIFS(BDEQ!I:I,BDEQ!$AG:$AG,About!$B$2,BDEQ!$AH:$AH,$I4)*BDEQ!$C$2*$J4*$K4)</f>
        <v>8420674484968.5908</v>
      </c>
      <c r="Y4" s="99">
        <f>IF(ISBLANK(Calculations!Y4),"",Calculations!Y4+ ('IRA Buildings Changes'!$G$38/($AB$3-$R$3)*(Y3-$R$3)))-(SUMIFS(BDEQ!J:J,BDEQ!$AG:$AG,About!$B$2,BDEQ!$AH:$AH,$I4)*BDEQ!$C$2*$J4*$K4)</f>
        <v>8417397073566.667</v>
      </c>
      <c r="Z4" s="99">
        <f>IF(ISBLANK(Calculations!Z4),"",Calculations!Z4+ ('IRA Buildings Changes'!$G$38/($AB$3-$R$3)*(Z3-$R$3)))-(SUMIFS(BDEQ!K:K,BDEQ!$AG:$AG,About!$B$2,BDEQ!$AH:$AH,$I4)*BDEQ!$C$2*$J4*$K4)</f>
        <v>8410392268180.7959</v>
      </c>
      <c r="AA4" s="99">
        <f>IF(ISBLANK(Calculations!AA4),"",Calculations!AA4+ ('IRA Buildings Changes'!$G$38/($AB$3-$R$3)*(AA3-$R$3)))-(SUMIFS(BDEQ!L:L,BDEQ!$AG:$AG,About!$B$2,BDEQ!$AH:$AH,$I4)*BDEQ!$C$2*$J4*$K4)</f>
        <v>8407705156927.2754</v>
      </c>
      <c r="AB4" s="98">
        <f>IF(ISBLANK(Calculations!AB4),"",Calculations!AB4 + 'IRA Buildings Changes'!G38)-(SUMIFS(BDEQ!D:D,BDEQ!$AG:$AG,About!$B$2,BDEQ!$AH:$AH,$I4)*BDEQ!$C$2*$J4*$K4)</f>
        <v>8402115201326.4326</v>
      </c>
      <c r="AC4" s="99">
        <f>IF(ISBLANK(Calculations!AC4),"",Calculations!AC4+ 'IRA Buildings Changes'!$G$38)-(SUMIFS(BDEQ!D:D,BDEQ!$AG:$AG,About!$B$2,BDEQ!$AH:$AH,$I4)*BDEQ!$C$2*$J4*$K4)</f>
        <v>8395071261312.4512</v>
      </c>
      <c r="AD4" s="99">
        <f>IF(ISBLANK(Calculations!AD4),"",Calculations!AD4+ 'IRA Buildings Changes'!$G$38)-(SUMIFS(BDEQ!E:E,BDEQ!$AG:$AG,About!$B$2,BDEQ!$AH:$AH,$I4)*BDEQ!$C$2*$J4*$K4)</f>
        <v>8392153614494.3818</v>
      </c>
      <c r="AE4" s="99">
        <f>IF(ISBLANK(Calculations!AE4),"",Calculations!AE4+ 'IRA Buildings Changes'!$G$38)-(SUMIFS(BDEQ!F:F,BDEQ!$AG:$AG,About!$B$2,BDEQ!$AH:$AH,$I4)*BDEQ!$C$2*$J4*$K4)</f>
        <v>8397415477802.4277</v>
      </c>
      <c r="AF4" s="99">
        <f>IF(ISBLANK(Calculations!AF4),"",Calculations!AF4+ 'IRA Buildings Changes'!$G$38)-(SUMIFS(BDEQ!G:G,BDEQ!$AG:$AG,About!$B$2,BDEQ!$AH:$AH,$I4)*BDEQ!$C$2*$J4*$K4)</f>
        <v>8412898168622.5146</v>
      </c>
      <c r="AG4" s="99">
        <f>IF(ISBLANK(Calculations!AG4),"",Calculations!AG4+ 'IRA Buildings Changes'!$G$38)-(SUMIFS(BDEQ!H:H,BDEQ!$AG:$AG,About!$B$2,BDEQ!$AH:$AH,$I4)*BDEQ!$C$2*$J4*$K4)</f>
        <v>8431930610530.4932</v>
      </c>
      <c r="AH4" s="99">
        <f>IF(ISBLANK(Calculations!AH4),"",Calculations!AH4+ 'IRA Buildings Changes'!$G$38)-(SUMIFS(BDEQ!I:I,BDEQ!$AG:$AG,About!$B$2,BDEQ!$AH:$AH,$I4)*BDEQ!$C$2*$J4*$K4)</f>
        <v>8455443976113.3604</v>
      </c>
      <c r="AI4" s="99">
        <f>IF(ISBLANK(Calculations!AI4),"",Calculations!AI4+ 'IRA Buildings Changes'!$G$38)-(SUMIFS(BDEQ!J:J,BDEQ!$AG:$AG,About!$B$2,BDEQ!$AH:$AH,$I4)*BDEQ!$C$2*$J4*$K4)</f>
        <v>8484337513422.3838</v>
      </c>
      <c r="AJ4" s="99">
        <f>IF(ISBLANK(Calculations!AJ4),"",Calculations!AJ4+ 'IRA Buildings Changes'!$G$38)-(SUMIFS(BDEQ!K:K,BDEQ!$AG:$AG,About!$B$2,BDEQ!$AH:$AH,$I4)*BDEQ!$C$2*$J4*$K4)</f>
        <v>8514113006457.4219</v>
      </c>
      <c r="AK4" s="99">
        <f>IF(ISBLANK(Calculations!AK4),"",Calculations!AK4+ 'IRA Buildings Changes'!$G$38)-(SUMIFS(BDEQ!L:L,BDEQ!$AG:$AG,About!$B$2,BDEQ!$AH:$AH,$I4)*BDEQ!$C$2*$J4*$K4)</f>
        <v>8488012924271.1328</v>
      </c>
      <c r="AL4" s="99">
        <f>IF(ISBLANK(Calculations!AL4),"",Calculations!AL4+ 'IRA Buildings Changes'!$G$38)-(SUMIFS(BDEQ!M:M,BDEQ!$AG:$AG,About!$B$2,BDEQ!$AH:$AH,$I4)*BDEQ!$C$2*$J4*$K4)</f>
        <v>8465214764693.0156</v>
      </c>
      <c r="AM4" s="99">
        <f>IF(ISBLANK(Calculations!AM4),"",Calculations!AM4+ 'IRA Buildings Changes'!$G$38)-(SUMIFS(BDEQ!N:N,BDEQ!$AG:$AG,About!$B$2,BDEQ!$AH:$AH,$I4)*BDEQ!$C$2*$J4*$K4)</f>
        <v>8440508149866.3779</v>
      </c>
      <c r="AN4" s="99">
        <f>IF(ISBLANK(Calculations!AN4),"",Calculations!AN4+ 'IRA Buildings Changes'!$G$38)-(SUMIFS(BDEQ!O:O,BDEQ!$AG:$AG,About!$B$2,BDEQ!$AH:$AH,$I4)*BDEQ!$C$2*$J4*$K4)</f>
        <v>8415019712423.7607</v>
      </c>
      <c r="AO4" s="99">
        <f>IF(ISBLANK(Calculations!AO4),"",Calculations!AO4+ 'IRA Buildings Changes'!$G$38)-(SUMIFS(BDEQ!P:P,BDEQ!$AG:$AG,About!$B$2,BDEQ!$AH:$AH,$I4)*BDEQ!$C$2*$J4*$K4)</f>
        <v>8388449779633.9355</v>
      </c>
      <c r="AP4" s="99">
        <f>IF(ISBLANK(Calculations!AP4),"",Calculations!AP4+ 'IRA Buildings Changes'!$G$38)-(SUMIFS(BDEQ!Q:Q,BDEQ!$AG:$AG,About!$B$2,BDEQ!$AH:$AH,$I4)*BDEQ!$C$2*$J4*$K4)</f>
        <v>8361152518022.3125</v>
      </c>
      <c r="AQ4" s="99">
        <f>IF(ISBLANK(Calculations!AQ4),"",Calculations!AQ4+ 'IRA Buildings Changes'!$G$38)-(SUMIFS(BDEQ!R:R,BDEQ!$AG:$AG,About!$B$2,BDEQ!$AH:$AH,$I4)*BDEQ!$C$2*$J4*$K4)</f>
        <v>8335983418842.665</v>
      </c>
      <c r="AR4" s="99">
        <f>IF(ISBLANK(Calculations!AR4),"",Calculations!AR4+ 'IRA Buildings Changes'!$G$38)-(SUMIFS(BDEQ!S:S,BDEQ!$AG:$AG,About!$B$2,BDEQ!$AH:$AH,$I4)*BDEQ!$C$2*$J4*$K4)</f>
        <v>8309457873902.6074</v>
      </c>
      <c r="AS4" s="99">
        <f>IF(ISBLANK(Calculations!AS4),"",Calculations!AS4+ 'IRA Buildings Changes'!$G$38)-(SUMIFS(BDEQ!T:T,BDEQ!$AG:$AG,About!$B$2,BDEQ!$AH:$AH,$I4)*BDEQ!$C$2*$J4*$K4)</f>
        <v>8283820750516.2471</v>
      </c>
      <c r="AT4" s="99">
        <f>IF(ISBLANK(Calculations!AT4),"",Calculations!AT4+ 'IRA Buildings Changes'!$G$38)-(SUMIFS(BDEQ!U:U,BDEQ!$AG:$AG,About!$B$2,BDEQ!$AH:$AH,$I4)*BDEQ!$C$2*$J4*$K4)</f>
        <v>8259316887725.8193</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0.5869845240705609</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0.73899621967355289</v>
      </c>
      <c r="K6">
        <f>IF(ISBLANK(Calculations!K6),"",Calculations!K6)</f>
        <v>0.5869845240705609</v>
      </c>
      <c r="L6" t="str">
        <f>IF(ISBLANK(Calculations!L6),"",Calculations!L6)</f>
        <v>RESIDENTIAL</v>
      </c>
      <c r="M6" t="str">
        <f>IF(ISBLANK(Calculations!M6),"",Calculations!M6)</f>
        <v>heating</v>
      </c>
      <c r="N6" t="str">
        <f>IF(ISBLANK(Calculations!N6),"",Calculations!N6)</f>
        <v>natural gas</v>
      </c>
      <c r="O6">
        <f>IF(ISBLANK(Calculations!O6),"",Calculations!O6)</f>
        <v>21361030030464.168</v>
      </c>
      <c r="P6">
        <f>IF(ISBLANK(Calculations!P6),"",Calculations!P6)</f>
        <v>21361030030464.168</v>
      </c>
      <c r="Q6">
        <f>IF(ISBLANK(Calculations!Q6),"",Calculations!Q6)</f>
        <v>21361030030464.168</v>
      </c>
      <c r="R6">
        <f>IF(ISBLANK(Calculations!R6),"",Calculations!R6)</f>
        <v>21334228372079.453</v>
      </c>
      <c r="S6" s="99">
        <f>IF(ISBLANK(Calculations!S6),"",Calculations!S6 + ('IRA Buildings Changes'!$D$38/($AB$3-$R$3)*(S3-$R$3)))</f>
        <v>20701855165291.125</v>
      </c>
      <c r="T6" s="99">
        <f>IF(ISBLANK(Calculations!T6),"",Calculations!T6 + ('IRA Buildings Changes'!$D$38/($AB$3-$R$3)*(T3-$R$3)))</f>
        <v>20053509584942.414</v>
      </c>
      <c r="U6" s="99">
        <f>IF(ISBLANK(Calculations!U6),"",Calculations!U6 + ('IRA Buildings Changes'!$D$38/($AB$3-$R$3)*(U3-$R$3)))</f>
        <v>19401857882397.211</v>
      </c>
      <c r="V6" s="99">
        <f>IF(ISBLANK(Calculations!V6),"",Calculations!V6 + ('IRA Buildings Changes'!$D$38/($AB$3-$R$3)*(V3-$R$3)))</f>
        <v>18746990102853.758</v>
      </c>
      <c r="W6" s="99">
        <f>IF(ISBLANK(Calculations!W6),"",Calculations!W6 + ('IRA Buildings Changes'!$D$38/($AB$3-$R$3)*(W3-$R$3)))</f>
        <v>18095807920460.832</v>
      </c>
      <c r="X6" s="99">
        <f>IF(ISBLANK(Calculations!X6),"",Calculations!X6 + ('IRA Buildings Changes'!$D$38/($AB$3-$R$3)*(X3-$R$3)))</f>
        <v>17457191576819.127</v>
      </c>
      <c r="Y6" s="99">
        <f>IF(ISBLANK(Calculations!Y6),"",Calculations!Y6 + ('IRA Buildings Changes'!$D$38/($AB$3-$R$3)*(Y3-$R$3)))</f>
        <v>16801844150042.934</v>
      </c>
      <c r="Z6" s="99">
        <f>IF(ISBLANK(Calculations!Z6),"",Calculations!Z6 + ('IRA Buildings Changes'!$D$38/($AB$3-$R$3)*(Z3-$R$3)))</f>
        <v>16145435646077.301</v>
      </c>
      <c r="AA6" s="99">
        <f>IF(ISBLANK(Calculations!AA6),"",Calculations!AA6 + ('IRA Buildings Changes'!$D$38/($AB$3-$R$3)*(AA3-$R$3)))</f>
        <v>15505124344057.613</v>
      </c>
      <c r="AB6" s="98">
        <f>IF(ISBLANK(Calculations!AB6),"",Calculations!AB6 + 'IRA Buildings Changes'!D38)</f>
        <v>14864291343275.242</v>
      </c>
      <c r="AC6" s="99">
        <f>IF(ISBLANK(Calculations!AC6),"",Calculations!AC6  + 'IRA Buildings Changes'!$D$38)</f>
        <v>14809978362099.059</v>
      </c>
      <c r="AD6" s="99">
        <f>IF(ISBLANK(Calculations!AD6),"",Calculations!AD6  + 'IRA Buildings Changes'!$D$38)</f>
        <v>14759888182127.457</v>
      </c>
      <c r="AE6" s="99">
        <f>IF(ISBLANK(Calculations!AE6),"",Calculations!AE6  + 'IRA Buildings Changes'!$D$38)</f>
        <v>14720067399929.48</v>
      </c>
      <c r="AF6" s="99">
        <f>IF(ISBLANK(Calculations!AF6),"",Calculations!AF6  + 'IRA Buildings Changes'!$D$38)</f>
        <v>14703721344072.598</v>
      </c>
      <c r="AG6" s="99">
        <f>IF(ISBLANK(Calculations!AG6),"",Calculations!AG6  + 'IRA Buildings Changes'!$D$38)</f>
        <v>14684505455716.004</v>
      </c>
      <c r="AH6" s="99">
        <f>IF(ISBLANK(Calculations!AH6),"",Calculations!AH6  + 'IRA Buildings Changes'!$D$38)</f>
        <v>14672928693024.16</v>
      </c>
      <c r="AI6" s="99">
        <f>IF(ISBLANK(Calculations!AI6),"",Calculations!AI6  + 'IRA Buildings Changes'!$D$38)</f>
        <v>14673279202328.84</v>
      </c>
      <c r="AJ6" s="99">
        <f>IF(ISBLANK(Calculations!AJ6),"",Calculations!AJ6  + 'IRA Buildings Changes'!$D$38)</f>
        <v>14681566761065.551</v>
      </c>
      <c r="AK6" s="99">
        <f>IF(ISBLANK(Calculations!AK6),"",Calculations!AK6  + 'IRA Buildings Changes'!$D$38)</f>
        <v>14554186168821.879</v>
      </c>
      <c r="AL6" s="99">
        <f>IF(ISBLANK(Calculations!AL6),"",Calculations!AL6  + 'IRA Buildings Changes'!$D$38)</f>
        <v>14445337499759.613</v>
      </c>
      <c r="AM6" s="99">
        <f>IF(ISBLANK(Calculations!AM6),"",Calculations!AM6  + 'IRA Buildings Changes'!$D$38)</f>
        <v>14342272514889.051</v>
      </c>
      <c r="AN6" s="99">
        <f>IF(ISBLANK(Calculations!AN6),"",Calculations!AN6  + 'IRA Buildings Changes'!$D$38)</f>
        <v>14251149739730.496</v>
      </c>
      <c r="AO6" s="99">
        <f>IF(ISBLANK(Calculations!AO6),"",Calculations!AO6  + 'IRA Buildings Changes'!$D$38)</f>
        <v>14171616774161.598</v>
      </c>
      <c r="AP6" s="99">
        <f>IF(ISBLANK(Calculations!AP6),"",Calculations!AP6  + 'IRA Buildings Changes'!$D$38)</f>
        <v>14101775867652.664</v>
      </c>
      <c r="AQ6" s="99">
        <f>IF(ISBLANK(Calculations!AQ6),"",Calculations!AQ6  + 'IRA Buildings Changes'!$D$38)</f>
        <v>14044394729005.008</v>
      </c>
      <c r="AR6" s="99">
        <f>IF(ISBLANK(Calculations!AR6),"",Calculations!AR6  + 'IRA Buildings Changes'!$D$38)</f>
        <v>13985257501001.309</v>
      </c>
      <c r="AS6" s="99">
        <f>IF(ISBLANK(Calculations!AS6),"",Calculations!AS6  + 'IRA Buildings Changes'!$D$38)</f>
        <v>13927484650928.25</v>
      </c>
      <c r="AT6" s="99">
        <f>IF(ISBLANK(Calculations!AT6),"",Calculations!AT6  + 'IRA Buildings Changes'!$D$38)</f>
        <v>13869297564982.285</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0.99810092093212099</v>
      </c>
      <c r="K7">
        <f>IF(ISBLANK(Calculations!K7),"",Calculations!K7)</f>
        <v>0.5869845240705609</v>
      </c>
      <c r="L7" t="str">
        <f>IF(ISBLANK(Calculations!L7),"",Calculations!L7)</f>
        <v>RESIDENTIAL</v>
      </c>
      <c r="M7" t="str">
        <f>IF(ISBLANK(Calculations!M7),"",Calculations!M7)</f>
        <v>heating</v>
      </c>
      <c r="N7" t="str">
        <f>IF(ISBLANK(Calculations!N7),"",Calculations!N7)</f>
        <v>petroleum diesel</v>
      </c>
      <c r="O7">
        <f>IF(ISBLANK(Calculations!O7),"",Calculations!O7)</f>
        <v>364411011897.68781</v>
      </c>
      <c r="P7">
        <f>IF(ISBLANK(Calculations!P7),"",Calculations!P7)</f>
        <v>364411011897.68781</v>
      </c>
      <c r="Q7">
        <f>IF(ISBLANK(Calculations!Q7),"",Calculations!Q7)</f>
        <v>364411011897.68781</v>
      </c>
      <c r="R7">
        <f>IF(ISBLANK(Calculations!R7),"",Calculations!R7)</f>
        <v>375348754346.38348</v>
      </c>
      <c r="S7">
        <f>IF(ISBLANK(Calculations!S7),"",Calculations!S7)</f>
        <v>383436646888.93182</v>
      </c>
      <c r="T7">
        <f>IF(ISBLANK(Calculations!T7),"",Calculations!T7)</f>
        <v>388174102819.67834</v>
      </c>
      <c r="U7">
        <f>IF(ISBLANK(Calculations!U7),"",Calculations!U7)</f>
        <v>389043516879.50995</v>
      </c>
      <c r="V7">
        <f>IF(ISBLANK(Calculations!V7),"",Calculations!V7)</f>
        <v>385539745186.26996</v>
      </c>
      <c r="W7">
        <f>IF(ISBLANK(Calculations!W7),"",Calculations!W7)</f>
        <v>377294328527.2392</v>
      </c>
      <c r="X7">
        <f>IF(ISBLANK(Calculations!X7),"",Calculations!X7)</f>
        <v>364389253124.48083</v>
      </c>
      <c r="Y7">
        <f>IF(ISBLANK(Calculations!Y7),"",Calculations!Y7)</f>
        <v>346442118423.4184</v>
      </c>
      <c r="Z7">
        <f>IF(ISBLANK(Calculations!Z7),"",Calculations!Z7)</f>
        <v>324558141948.05463</v>
      </c>
      <c r="AA7">
        <f>IF(ISBLANK(Calculations!AA7),"",Calculations!AA7)</f>
        <v>300134356242.7464</v>
      </c>
      <c r="AB7">
        <f>IF(ISBLANK(Calculations!AB7),"",Calculations!AB7)</f>
        <v>274378839596.87561</v>
      </c>
      <c r="AC7">
        <f>IF(ISBLANK(Calculations!AC7),"",Calculations!AC7)</f>
        <v>248547399070.05331</v>
      </c>
      <c r="AD7">
        <f>IF(ISBLANK(Calculations!AD7),"",Calculations!AD7)</f>
        <v>223638625113.61926</v>
      </c>
      <c r="AE7">
        <f>IF(ISBLANK(Calculations!AE7),"",Calculations!AE7)</f>
        <v>200315371541.69833</v>
      </c>
      <c r="AF7">
        <f>IF(ISBLANK(Calculations!AF7),"",Calculations!AF7)</f>
        <v>179033136792.82098</v>
      </c>
      <c r="AG7">
        <f>IF(ISBLANK(Calculations!AG7),"",Calculations!AG7)</f>
        <v>159492143317.61874</v>
      </c>
      <c r="AH7">
        <f>IF(ISBLANK(Calculations!AH7),"",Calculations!AH7)</f>
        <v>141632781874.99237</v>
      </c>
      <c r="AI7">
        <f>IF(ISBLANK(Calculations!AI7),"",Calculations!AI7)</f>
        <v>125181776541.14711</v>
      </c>
      <c r="AJ7">
        <f>IF(ISBLANK(Calculations!AJ7),"",Calculations!AJ7)</f>
        <v>109859304779.19679</v>
      </c>
      <c r="AK7">
        <f>IF(ISBLANK(Calculations!AK7),"",Calculations!AK7)</f>
        <v>94796106672.803665</v>
      </c>
      <c r="AL7">
        <f>IF(ISBLANK(Calculations!AL7),"",Calculations!AL7)</f>
        <v>80853957056.773926</v>
      </c>
      <c r="AM7">
        <f>IF(ISBLANK(Calculations!AM7),"",Calculations!AM7)</f>
        <v>67973756885.005005</v>
      </c>
      <c r="AN7">
        <f>IF(ISBLANK(Calculations!AN7),"",Calculations!AN7)</f>
        <v>56242847167.174873</v>
      </c>
      <c r="AO7">
        <f>IF(ISBLANK(Calculations!AO7),"",Calculations!AO7)</f>
        <v>45731268836.413536</v>
      </c>
      <c r="AP7">
        <f>IF(ISBLANK(Calculations!AP7),"",Calculations!AP7)</f>
        <v>36488694776.320038</v>
      </c>
      <c r="AQ7">
        <f>IF(ISBLANK(Calculations!AQ7),"",Calculations!AQ7)</f>
        <v>28541925284.828968</v>
      </c>
      <c r="AR7">
        <f>IF(ISBLANK(Calculations!AR7),"",Calculations!AR7)</f>
        <v>21852730387.90493</v>
      </c>
      <c r="AS7">
        <f>IF(ISBLANK(Calculations!AS7),"",Calculations!AS7)</f>
        <v>16366865174.267557</v>
      </c>
      <c r="AT7">
        <f>IF(ISBLANK(Calculations!AT7),"",Calculations!AT7)</f>
        <v>11983407533.631018</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0.5869845240705609</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0.5869845240705609</v>
      </c>
      <c r="L9" t="str">
        <f>IF(ISBLANK(Calculations!L9),"",Calculations!L9)</f>
        <v>RESIDENTIAL</v>
      </c>
      <c r="M9" t="str">
        <f>IF(ISBLANK(Calculations!M9),"",Calculations!M9)</f>
        <v>heating</v>
      </c>
      <c r="N9" t="str">
        <f>IF(ISBLANK(Calculations!N9),"",Calculations!N9)</f>
        <v>biomass</v>
      </c>
      <c r="O9">
        <f>IF(ISBLANK(Calculations!O9),"",Calculations!O9)</f>
        <v>4206918084013.71</v>
      </c>
      <c r="P9">
        <f>IF(ISBLANK(Calculations!P9),"",Calculations!P9)</f>
        <v>4206918084013.71</v>
      </c>
      <c r="Q9">
        <f>IF(ISBLANK(Calculations!Q9),"",Calculations!Q9)</f>
        <v>4206918084013.71</v>
      </c>
      <c r="R9">
        <f>IF(ISBLANK(Calculations!R9),"",Calculations!R9)</f>
        <v>4195615682939.6885</v>
      </c>
      <c r="S9">
        <f>IF(ISBLANK(Calculations!S9),"",Calculations!S9)</f>
        <v>4179942636144.9355</v>
      </c>
      <c r="T9">
        <f>IF(ISBLANK(Calculations!T9),"",Calculations!T9)</f>
        <v>4161781996396.0381</v>
      </c>
      <c r="U9">
        <f>IF(ISBLANK(Calculations!U9),"",Calculations!U9)</f>
        <v>4143257238305.5</v>
      </c>
      <c r="V9">
        <f>IF(ISBLANK(Calculations!V9),"",Calculations!V9)</f>
        <v>4124710402920.4727</v>
      </c>
      <c r="W9">
        <f>IF(ISBLANK(Calculations!W9),"",Calculations!W9)</f>
        <v>4107028734358.4912</v>
      </c>
      <c r="X9">
        <f>IF(ISBLANK(Calculations!X9),"",Calculations!X9)</f>
        <v>4092134667563.9746</v>
      </c>
      <c r="Y9">
        <f>IF(ISBLANK(Calculations!Y9),"",Calculations!Y9)</f>
        <v>4074187334985.2891</v>
      </c>
      <c r="Z9">
        <f>IF(ISBLANK(Calculations!Z9),"",Calculations!Z9)</f>
        <v>4056376337241.5186</v>
      </c>
      <c r="AA9">
        <f>IF(ISBLANK(Calculations!AA9),"",Calculations!AA9)</f>
        <v>4041296629251.2944</v>
      </c>
      <c r="AB9">
        <f>IF(ISBLANK(Calculations!AB9),"",Calculations!AB9)</f>
        <v>4026646687209.9526</v>
      </c>
      <c r="AC9">
        <f>IF(ISBLANK(Calculations!AC9),"",Calculations!AC9)</f>
        <v>4012812855769.3418</v>
      </c>
      <c r="AD9">
        <f>IF(ISBLANK(Calculations!AD9),"",Calculations!AD9)</f>
        <v>4001272167650.1509</v>
      </c>
      <c r="AE9">
        <f>IF(ISBLANK(Calculations!AE9),"",Calculations!AE9)</f>
        <v>3993232204703.4595</v>
      </c>
      <c r="AF9">
        <f>IF(ISBLANK(Calculations!AF9),"",Calculations!AF9)</f>
        <v>3992493975789.7554</v>
      </c>
      <c r="AG9">
        <f>IF(ISBLANK(Calculations!AG9),"",Calculations!AG9)</f>
        <v>3994004449966.021</v>
      </c>
      <c r="AH9">
        <f>IF(ISBLANK(Calculations!AH9),"",Calculations!AH9)</f>
        <v>3999917974284.9009</v>
      </c>
      <c r="AI9">
        <f>IF(ISBLANK(Calculations!AI9),"",Calculations!AI9)</f>
        <v>4009088997544.7109</v>
      </c>
      <c r="AJ9">
        <f>IF(ISBLANK(Calculations!AJ9),"",Calculations!AJ9)</f>
        <v>4020105031401.4512</v>
      </c>
      <c r="AK9">
        <f>IF(ISBLANK(Calculations!AK9),"",Calculations!AK9)</f>
        <v>4009036956965.3359</v>
      </c>
      <c r="AL9">
        <f>IF(ISBLANK(Calculations!AL9),"",Calculations!AL9)</f>
        <v>3998933031342.9043</v>
      </c>
      <c r="AM9">
        <f>IF(ISBLANK(Calculations!AM9),"",Calculations!AM9)</f>
        <v>3985924272386.9971</v>
      </c>
      <c r="AN9">
        <f>IF(ISBLANK(Calculations!AN9),"",Calculations!AN9)</f>
        <v>3970352139654.3394</v>
      </c>
      <c r="AO9">
        <f>IF(ISBLANK(Calculations!AO9),"",Calculations!AO9)</f>
        <v>3952427962707.6025</v>
      </c>
      <c r="AP9">
        <f>IF(ISBLANK(Calculations!AP9),"",Calculations!AP9)</f>
        <v>3933214673022.7056</v>
      </c>
      <c r="AQ9">
        <f>IF(ISBLANK(Calculations!AQ9),"",Calculations!AQ9)</f>
        <v>3915036338969.1191</v>
      </c>
      <c r="AR9">
        <f>IF(ISBLANK(Calculations!AR9),"",Calculations!AR9)</f>
        <v>3896312449733.3945</v>
      </c>
      <c r="AS9">
        <f>IF(ISBLANK(Calculations!AS9),"",Calculations!AS9)</f>
        <v>3878244795722.7554</v>
      </c>
      <c r="AT9">
        <f>IF(ISBLANK(Calculations!AT9),"",Calculations!AT9)</f>
        <v>3860831042450.7393</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0.5869845240705609</v>
      </c>
      <c r="L10" t="str">
        <f>IF(ISBLANK(Calculations!L10),"",Calculations!L10)</f>
        <v>RESIDENTIAL</v>
      </c>
      <c r="M10" t="str">
        <f>IF(ISBLANK(Calculations!M10),"",Calculations!M10)</f>
        <v>heating</v>
      </c>
      <c r="N10" t="str">
        <f>IF(ISBLANK(Calculations!N10),"",Calculations!N10)</f>
        <v>kerosene</v>
      </c>
      <c r="O10">
        <f>IF(ISBLANK(Calculations!O10),"",Calculations!O10)</f>
        <v>75134019081.031799</v>
      </c>
      <c r="P10">
        <f>IF(ISBLANK(Calculations!P10),"",Calculations!P10)</f>
        <v>75134019081.031799</v>
      </c>
      <c r="Q10">
        <f>IF(ISBLANK(Calculations!Q10),"",Calculations!Q10)</f>
        <v>75134019081.031799</v>
      </c>
      <c r="R10">
        <f>IF(ISBLANK(Calculations!R10),"",Calculations!R10)</f>
        <v>75287639405.215042</v>
      </c>
      <c r="S10">
        <f>IF(ISBLANK(Calculations!S10),"",Calculations!S10)</f>
        <v>75296177278.08902</v>
      </c>
      <c r="T10">
        <f>IF(ISBLANK(Calculations!T10),"",Calculations!T10)</f>
        <v>75156136731.908142</v>
      </c>
      <c r="U10">
        <f>IF(ISBLANK(Calculations!U10),"",Calculations!U10)</f>
        <v>74856615325.068878</v>
      </c>
      <c r="V10">
        <f>IF(ISBLANK(Calculations!V10),"",Calculations!V10)</f>
        <v>74346077429.010696</v>
      </c>
      <c r="W10">
        <f>IF(ISBLANK(Calculations!W10),"",Calculations!W10)</f>
        <v>73580530520.58934</v>
      </c>
      <c r="X10">
        <f>IF(ISBLANK(Calculations!X10),"",Calculations!X10)</f>
        <v>72541156308.094727</v>
      </c>
      <c r="Y10">
        <f>IF(ISBLANK(Calculations!Y10),"",Calculations!Y10)</f>
        <v>71096732342.700027</v>
      </c>
      <c r="Z10">
        <f>IF(ISBLANK(Calculations!Z10),"",Calculations!Z10)</f>
        <v>69305171627.682159</v>
      </c>
      <c r="AA10">
        <f>IF(ISBLANK(Calculations!AA10),"",Calculations!AA10)</f>
        <v>67238377468.836166</v>
      </c>
      <c r="AB10">
        <f>IF(ISBLANK(Calculations!AB10),"",Calculations!AB10)</f>
        <v>64910685615.548828</v>
      </c>
      <c r="AC10">
        <f>IF(ISBLANK(Calculations!AC10),"",Calculations!AC10)</f>
        <v>62378328927.723068</v>
      </c>
      <c r="AD10">
        <f>IF(ISBLANK(Calculations!AD10),"",Calculations!AD10)</f>
        <v>59700667107.212898</v>
      </c>
      <c r="AE10">
        <f>IF(ISBLANK(Calculations!AE10),"",Calculations!AE10)</f>
        <v>56926479362.287659</v>
      </c>
      <c r="AF10">
        <f>IF(ISBLANK(Calculations!AF10),"",Calculations!AF10)</f>
        <v>54132794286.520683</v>
      </c>
      <c r="AG10">
        <f>IF(ISBLANK(Calculations!AG10),"",Calculations!AG10)</f>
        <v>51283327347.405846</v>
      </c>
      <c r="AH10">
        <f>IF(ISBLANK(Calculations!AH10),"",Calculations!AH10)</f>
        <v>48437351358.419823</v>
      </c>
      <c r="AI10">
        <f>IF(ISBLANK(Calculations!AI10),"",Calculations!AI10)</f>
        <v>45621993737.327805</v>
      </c>
      <c r="AJ10">
        <f>IF(ISBLANK(Calculations!AJ10),"",Calculations!AJ10)</f>
        <v>42865012150.357414</v>
      </c>
      <c r="AK10">
        <f>IF(ISBLANK(Calculations!AK10),"",Calculations!AK10)</f>
        <v>39996093817.447006</v>
      </c>
      <c r="AL10">
        <f>IF(ISBLANK(Calculations!AL10),"",Calculations!AL10)</f>
        <v>37302248253.77639</v>
      </c>
      <c r="AM10">
        <f>IF(ISBLANK(Calculations!AM10),"",Calculations!AM10)</f>
        <v>34784920432.454865</v>
      </c>
      <c r="AN10">
        <f>IF(ISBLANK(Calculations!AN10),"",Calculations!AN10)</f>
        <v>32479745812.658539</v>
      </c>
      <c r="AO10">
        <f>IF(ISBLANK(Calculations!AO10),"",Calculations!AO10)</f>
        <v>30407448196.958267</v>
      </c>
      <c r="AP10">
        <f>IF(ISBLANK(Calculations!AP10),"",Calculations!AP10)</f>
        <v>28582266428.581509</v>
      </c>
      <c r="AQ10">
        <f>IF(ISBLANK(Calculations!AQ10),"",Calculations!AQ10)</f>
        <v>27018158355.434296</v>
      </c>
      <c r="AR10">
        <f>IF(ISBLANK(Calculations!AR10),"",Calculations!AR10)</f>
        <v>25695944385.954891</v>
      </c>
      <c r="AS10">
        <f>IF(ISBLANK(Calculations!AS10),"",Calculations!AS10)</f>
        <v>24611713320.083904</v>
      </c>
      <c r="AT10">
        <f>IF(ISBLANK(Calculations!AT10),"",Calculations!AT10)</f>
        <v>23745809213.157871</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0.5869845240705609</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0.5869845240705609</v>
      </c>
      <c r="C12">
        <f>IF(ISBLANK(Calculations!C12),"",Calculations!C12)</f>
        <v>0.41301547592943905</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0.70351973009615221</v>
      </c>
      <c r="K12">
        <f>IF(ISBLANK(Calculations!K12),"",Calculations!K12)</f>
        <v>0.5869845240705609</v>
      </c>
      <c r="L12" t="str">
        <f>IF(ISBLANK(Calculations!L12),"",Calculations!L12)</f>
        <v>RESIDENTIAL</v>
      </c>
      <c r="M12" t="str">
        <f>IF(ISBLANK(Calculations!M12),"",Calculations!M12)</f>
        <v>heating</v>
      </c>
      <c r="N12" t="str">
        <f>IF(ISBLANK(Calculations!N12),"",Calculations!N12)</f>
        <v>LPG propane or butane</v>
      </c>
      <c r="O12">
        <f>IF(ISBLANK(Calculations!O12),"",Calculations!O12)</f>
        <v>2843196510309.5303</v>
      </c>
      <c r="P12">
        <f>IF(ISBLANK(Calculations!P12),"",Calculations!P12)</f>
        <v>2843196510309.5303</v>
      </c>
      <c r="Q12">
        <f>IF(ISBLANK(Calculations!Q12),"",Calculations!Q12)</f>
        <v>2843196510309.5303</v>
      </c>
      <c r="R12">
        <f>IF(ISBLANK(Calculations!R12),"",Calculations!R12)</f>
        <v>2846156025128.978</v>
      </c>
      <c r="S12">
        <f>IF(ISBLANK(Calculations!S12),"",Calculations!S12)</f>
        <v>2848373200873.6836</v>
      </c>
      <c r="T12">
        <f>IF(ISBLANK(Calculations!T12),"",Calculations!T12)</f>
        <v>2850627387453.79</v>
      </c>
      <c r="U12">
        <f>IF(ISBLANK(Calculations!U12),"",Calculations!U12)</f>
        <v>2854736040511.3691</v>
      </c>
      <c r="V12">
        <f>IF(ISBLANK(Calculations!V12),"",Calculations!V12)</f>
        <v>2859429993312.0396</v>
      </c>
      <c r="W12">
        <f>IF(ISBLANK(Calculations!W12),"",Calculations!W12)</f>
        <v>2865317345341.0928</v>
      </c>
      <c r="X12">
        <f>IF(ISBLANK(Calculations!X12),"",Calculations!X12)</f>
        <v>2873216657887.835</v>
      </c>
      <c r="Y12">
        <f>IF(ISBLANK(Calculations!Y12),"",Calculations!Y12)</f>
        <v>2880780623123.9097</v>
      </c>
      <c r="Z12">
        <f>IF(ISBLANK(Calculations!Z12),"",Calculations!Z12)</f>
        <v>2889262402607.2354</v>
      </c>
      <c r="AA12">
        <f>IF(ISBLANK(Calculations!AA12),"",Calculations!AA12)</f>
        <v>2899358891152.2622</v>
      </c>
      <c r="AB12">
        <f>IF(ISBLANK(Calculations!AB12),"",Calculations!AB12)</f>
        <v>2908447858114.6333</v>
      </c>
      <c r="AC12">
        <f>IF(ISBLANK(Calculations!AC12),"",Calculations!AC12)</f>
        <v>2915773471655.3896</v>
      </c>
      <c r="AD12">
        <f>IF(ISBLANK(Calculations!AD12),"",Calculations!AD12)</f>
        <v>2922019631755.3843</v>
      </c>
      <c r="AE12">
        <f>IF(ISBLANK(Calculations!AE12),"",Calculations!AE12)</f>
        <v>2926226831568.1641</v>
      </c>
      <c r="AF12">
        <f>IF(ISBLANK(Calculations!AF12),"",Calculations!AF12)</f>
        <v>2929636861382.9985</v>
      </c>
      <c r="AG12">
        <f>IF(ISBLANK(Calculations!AG12),"",Calculations!AG12)</f>
        <v>2928705156234.499</v>
      </c>
      <c r="AH12">
        <f>IF(ISBLANK(Calculations!AH12),"",Calculations!AH12)</f>
        <v>2926485891937.9097</v>
      </c>
      <c r="AI12">
        <f>IF(ISBLANK(Calculations!AI12),"",Calculations!AI12)</f>
        <v>2923607249119.1636</v>
      </c>
      <c r="AJ12">
        <f>IF(ISBLANK(Calculations!AJ12),"",Calculations!AJ12)</f>
        <v>2921037666884.3906</v>
      </c>
      <c r="AK12">
        <f>IF(ISBLANK(Calculations!AK12),"",Calculations!AK12)</f>
        <v>2909410134486.0698</v>
      </c>
      <c r="AL12">
        <f>IF(ISBLANK(Calculations!AL12),"",Calculations!AL12)</f>
        <v>2899846774556.7617</v>
      </c>
      <c r="AM12">
        <f>IF(ISBLANK(Calculations!AM12),"",Calculations!AM12)</f>
        <v>2890878973134.3496</v>
      </c>
      <c r="AN12">
        <f>IF(ISBLANK(Calculations!AN12),"",Calculations!AN12)</f>
        <v>2883527018001.1846</v>
      </c>
      <c r="AO12">
        <f>IF(ISBLANK(Calculations!AO12),"",Calculations!AO12)</f>
        <v>2877761965002.2715</v>
      </c>
      <c r="AP12">
        <f>IF(ISBLANK(Calculations!AP12),"",Calculations!AP12)</f>
        <v>2873361312998.8711</v>
      </c>
      <c r="AQ12">
        <f>IF(ISBLANK(Calculations!AQ12),"",Calculations!AQ12)</f>
        <v>2870894531593.7778</v>
      </c>
      <c r="AR12">
        <f>IF(ISBLANK(Calculations!AR12),"",Calculations!AR12)</f>
        <v>2868402475743.6387</v>
      </c>
      <c r="AS12">
        <f>IF(ISBLANK(Calculations!AS12),"",Calculations!AS12)</f>
        <v>2866414788114.5518</v>
      </c>
      <c r="AT12">
        <f>IF(ISBLANK(Calculations!AT12),"",Calculations!AT12)</f>
        <v>2864674955215.9009</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0.5869845240705609</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0.11717978599757181</v>
      </c>
      <c r="K17">
        <f>IF(ISBLANK(Calculations!K17),"",Calculations!K17)</f>
        <v>0.5869845240705609</v>
      </c>
      <c r="L17" t="str">
        <f>IF(ISBLANK(Calculations!L17),"",Calculations!L17)</f>
        <v>RESIDENTIAL</v>
      </c>
      <c r="M17" t="str">
        <f>IF(ISBLANK(Calculations!M17),"",Calculations!M17)</f>
        <v>cooling</v>
      </c>
      <c r="N17" t="str">
        <f>IF(ISBLANK(Calculations!N17),"",Calculations!N17)</f>
        <v>electricity</v>
      </c>
      <c r="O17">
        <f>P17</f>
        <v>6203788730160.1465</v>
      </c>
      <c r="P17">
        <f>IF(ISBLANK(Calculations!P17),"",Calculations!P17)</f>
        <v>6203788730160.1465</v>
      </c>
      <c r="Q17">
        <f>IF(ISBLANK(Calculations!Q17),"",Calculations!Q17)</f>
        <v>6203788730160.1465</v>
      </c>
      <c r="R17">
        <f>IF(ISBLANK(Calculations!R17),"",Calculations!R17)</f>
        <v>6062352339205</v>
      </c>
      <c r="S17" s="99">
        <f>IF(ISBLANK(Calculations!S17),"",Calculations!S17 + ('IRA Buildings Changes'!$C$38/($AB$16-$R$16)*(S16-$R$16)))</f>
        <v>6240198517670.3818</v>
      </c>
      <c r="T17" s="99">
        <f>IF(ISBLANK(Calculations!T17),"",Calculations!T17 + ('IRA Buildings Changes'!$C$38/($AB$16-$R$16)*(T16-$R$16)))</f>
        <v>6427899319092.29</v>
      </c>
      <c r="U17" s="99">
        <f>IF(ISBLANK(Calculations!U17),"",Calculations!U17 + ('IRA Buildings Changes'!$C$38/($AB$16-$R$16)*(U16-$R$16)))</f>
        <v>6626531611753.8115</v>
      </c>
      <c r="V17" s="99">
        <f>IF(ISBLANK(Calculations!V17),"",Calculations!V17 + ('IRA Buildings Changes'!$C$38/($AB$16-$R$16)*(V16-$R$16)))</f>
        <v>6837668165848.4814</v>
      </c>
      <c r="W17" s="99">
        <f>IF(ISBLANK(Calculations!W17),"",Calculations!W17 + ('IRA Buildings Changes'!$C$38/($AB$16-$R$16)*(W16-$R$16)))</f>
        <v>7061193434984.4971</v>
      </c>
      <c r="X17" s="99">
        <f>IF(ISBLANK(Calculations!X17),"",Calculations!X17 + ('IRA Buildings Changes'!$C$38/($AB$16-$R$16)*(X16-$R$16)))</f>
        <v>7296244866596.9023</v>
      </c>
      <c r="Y17" s="99">
        <f>IF(ISBLANK(Calculations!Y17),"",Calculations!Y17 + ('IRA Buildings Changes'!$C$38/($AB$16-$R$16)*(Y16-$R$16)))</f>
        <v>7538119441422.6221</v>
      </c>
      <c r="Z17" s="99">
        <f>IF(ISBLANK(Calculations!Z17),"",Calculations!Z17 + ('IRA Buildings Changes'!$C$38/($AB$16-$R$16)*(Z16-$R$16)))</f>
        <v>7790835852198.2246</v>
      </c>
      <c r="AA17" s="99">
        <f>IF(ISBLANK(Calculations!AA17),"",Calculations!AA17 + ('IRA Buildings Changes'!$C$38/($AB$16-$R$16)*(AA16-$R$16)))</f>
        <v>8051762392379.5459</v>
      </c>
      <c r="AB17" s="98">
        <f>IF(ISBLANK(Calculations!AB17),"",Calculations!AB17 + 'IRA Buildings Changes'!$C$38)</f>
        <v>8319649023759.2871</v>
      </c>
      <c r="AC17" s="99">
        <f>IF(ISBLANK(Calculations!AC17),"",Calculations!AC17 + 'IRA Buildings Changes'!$C$38)</f>
        <v>8282068329779.0254</v>
      </c>
      <c r="AD17" s="99">
        <f>IF(ISBLANK(Calculations!AD17),"",Calculations!AD17 + 'IRA Buildings Changes'!$C$38)</f>
        <v>8248714902723.9961</v>
      </c>
      <c r="AE17" s="99">
        <f>IF(ISBLANK(Calculations!AE17),"",Calculations!AE17 + 'IRA Buildings Changes'!$C$38)</f>
        <v>8219203472905.2773</v>
      </c>
      <c r="AF17" s="99">
        <f>IF(ISBLANK(Calculations!AF17),"",Calculations!AF17 + 'IRA Buildings Changes'!$C$38)</f>
        <v>8190653446938.082</v>
      </c>
      <c r="AG17" s="99">
        <f>IF(ISBLANK(Calculations!AG17),"",Calculations!AG17 + 'IRA Buildings Changes'!$C$38)</f>
        <v>8168610156129.4375</v>
      </c>
      <c r="AH17" s="99">
        <f>IF(ISBLANK(Calculations!AH17),"",Calculations!AH17 + 'IRA Buildings Changes'!$C$38)</f>
        <v>8149671216756.1836</v>
      </c>
      <c r="AI17" s="99">
        <f>IF(ISBLANK(Calculations!AI17),"",Calculations!AI17 + 'IRA Buildings Changes'!$C$38)</f>
        <v>8133463380969.2012</v>
      </c>
      <c r="AJ17" s="99">
        <f>IF(ISBLANK(Calculations!AJ17),"",Calculations!AJ17 + 'IRA Buildings Changes'!$C$38)</f>
        <v>8119531471432.541</v>
      </c>
      <c r="AK17" s="99">
        <f>IF(ISBLANK(Calculations!AK17),"",Calculations!AK17 + 'IRA Buildings Changes'!$C$38)</f>
        <v>8107626054499.4688</v>
      </c>
      <c r="AL17" s="99">
        <f>IF(ISBLANK(Calculations!AL17),"",Calculations!AL17 + 'IRA Buildings Changes'!$C$38)</f>
        <v>8096540641678.8516</v>
      </c>
      <c r="AM17" s="99">
        <f>IF(ISBLANK(Calculations!AM17),"",Calculations!AM17 + 'IRA Buildings Changes'!$C$38)</f>
        <v>8083929432157.7129</v>
      </c>
      <c r="AN17" s="99">
        <f>IF(ISBLANK(Calculations!AN17),"",Calculations!AN17 + 'IRA Buildings Changes'!$C$38)</f>
        <v>8075201414736.7051</v>
      </c>
      <c r="AO17" s="99">
        <f>IF(ISBLANK(Calculations!AO17),"",Calculations!AO17 + 'IRA Buildings Changes'!$C$38)</f>
        <v>8067512704521.9062</v>
      </c>
      <c r="AP17" s="99">
        <f>IF(ISBLANK(Calculations!AP17),"",Calculations!AP17 + 'IRA Buildings Changes'!$C$38)</f>
        <v>8060780219231.082</v>
      </c>
      <c r="AQ17" s="99">
        <f>IF(ISBLANK(Calculations!AQ17),"",Calculations!AQ17 + 'IRA Buildings Changes'!$C$38)</f>
        <v>8054892898223.7734</v>
      </c>
      <c r="AR17" s="99">
        <f>IF(ISBLANK(Calculations!AR17),"",Calculations!AR17 + 'IRA Buildings Changes'!$C$38)</f>
        <v>8047066425219.4355</v>
      </c>
      <c r="AS17" s="99">
        <f>IF(ISBLANK(Calculations!AS17),"",Calculations!AS17 + 'IRA Buildings Changes'!$C$38)</f>
        <v>8042405094652.918</v>
      </c>
      <c r="AT17" s="99">
        <f>IF(ISBLANK(Calculations!AT17),"",Calculations!AT17 + 'IRA Buildings Changes'!$C$38)</f>
        <v>8037953847874.2402</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0.5869845240705609</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0.5869845240705609</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0.5869845240705609</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0.5869845240705609</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0.5869845240705609</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0.5869845240705609</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0.5869845240705609</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0.5869845240705609</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0.5869845240705609</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3.65727295478653E-2</v>
      </c>
      <c r="K30">
        <f>IF(ISBLANK(Calculations!K30),"",Calculations!K30)</f>
        <v>0.5869845240705609</v>
      </c>
      <c r="L30" t="str">
        <f>IF(ISBLANK(Calculations!L30),"",Calculations!L30)</f>
        <v>RESIDENTIAL</v>
      </c>
      <c r="M30" t="str">
        <f>IF(ISBLANK(Calculations!M30),"",Calculations!M30)</f>
        <v>lighting</v>
      </c>
      <c r="N30" t="str">
        <f>IF(ISBLANK(Calculations!N30),"",Calculations!N30)</f>
        <v>electricity</v>
      </c>
      <c r="O30">
        <f t="shared" si="0"/>
        <v>1936251081777.3923</v>
      </c>
      <c r="P30">
        <f>IF(ISBLANK(Calculations!P30),"",Calculations!P30)</f>
        <v>1936251081777.3923</v>
      </c>
      <c r="Q30">
        <f>IF(ISBLANK(Calculations!Q30),"",Calculations!Q30)</f>
        <v>1936251081777.3923</v>
      </c>
      <c r="R30">
        <f>IF(ISBLANK(Calculations!R30),"",Calculations!R30)</f>
        <v>1929192165080.0278</v>
      </c>
      <c r="S30">
        <f>IF(ISBLANK(Calculations!S30),"",Calculations!S30)</f>
        <v>1922509807226.8118</v>
      </c>
      <c r="T30">
        <f>IF(ISBLANK(Calculations!T30),"",Calculations!T30)</f>
        <v>1917603185391.0098</v>
      </c>
      <c r="U30">
        <f>IF(ISBLANK(Calculations!U30),"",Calculations!U30)</f>
        <v>1916941654187.2407</v>
      </c>
      <c r="V30">
        <f>IF(ISBLANK(Calculations!V30),"",Calculations!V30)</f>
        <v>1921211236956.4148</v>
      </c>
      <c r="W30">
        <f>IF(ISBLANK(Calculations!W30),"",Calculations!W30)</f>
        <v>1926462989039.2466</v>
      </c>
      <c r="X30">
        <f>IF(ISBLANK(Calculations!X30),"",Calculations!X30)</f>
        <v>1931083167630.0037</v>
      </c>
      <c r="Y30">
        <f>IF(ISBLANK(Calculations!Y30),"",Calculations!Y30)</f>
        <v>1934666591886.0198</v>
      </c>
      <c r="Z30">
        <f>IF(ISBLANK(Calculations!Z30),"",Calculations!Z30)</f>
        <v>1940424240915.2964</v>
      </c>
      <c r="AA30">
        <f>IF(ISBLANK(Calculations!AA30),"",Calculations!AA30)</f>
        <v>1948425089696.3218</v>
      </c>
      <c r="AB30">
        <f>IF(ISBLANK(Calculations!AB30),"",Calculations!AB30)</f>
        <v>1959466097982.0625</v>
      </c>
      <c r="AC30">
        <f>IF(ISBLANK(Calculations!AC30),"",Calculations!AC30)</f>
        <v>1972630060124.2747</v>
      </c>
      <c r="AD30">
        <f>IF(ISBLANK(Calculations!AD30),"",Calculations!AD30)</f>
        <v>1986280723947.7383</v>
      </c>
      <c r="AE30">
        <f>IF(ISBLANK(Calculations!AE30),"",Calculations!AE30)</f>
        <v>1999671167072.9556</v>
      </c>
      <c r="AF30">
        <f>IF(ISBLANK(Calculations!AF30),"",Calculations!AF30)</f>
        <v>2011303995781.635</v>
      </c>
      <c r="AG30">
        <f>IF(ISBLANK(Calculations!AG30),"",Calculations!AG30)</f>
        <v>2021530143285.9744</v>
      </c>
      <c r="AH30">
        <f>IF(ISBLANK(Calculations!AH30),"",Calculations!AH30)</f>
        <v>2030723008418.2922</v>
      </c>
      <c r="AI30">
        <f>IF(ISBLANK(Calculations!AI30),"",Calculations!AI30)</f>
        <v>2039140941588.1431</v>
      </c>
      <c r="AJ30">
        <f>IF(ISBLANK(Calculations!AJ30),"",Calculations!AJ30)</f>
        <v>2047020682848.7202</v>
      </c>
      <c r="AK30">
        <f>IF(ISBLANK(Calculations!AK30),"",Calculations!AK30)</f>
        <v>2047183086459.0767</v>
      </c>
      <c r="AL30">
        <f>IF(ISBLANK(Calculations!AL30),"",Calculations!AL30)</f>
        <v>2047779864280.3696</v>
      </c>
      <c r="AM30">
        <f>IF(ISBLANK(Calculations!AM30),"",Calculations!AM30)</f>
        <v>2049064676893.9131</v>
      </c>
      <c r="AN30">
        <f>IF(ISBLANK(Calculations!AN30),"",Calculations!AN30)</f>
        <v>2051205635185.6567</v>
      </c>
      <c r="AO30">
        <f>IF(ISBLANK(Calculations!AO30),"",Calculations!AO30)</f>
        <v>2054155355549.1702</v>
      </c>
      <c r="AP30">
        <f>IF(ISBLANK(Calculations!AP30),"",Calculations!AP30)</f>
        <v>2057803517833.6367</v>
      </c>
      <c r="AQ30">
        <f>IF(ISBLANK(Calculations!AQ30),"",Calculations!AQ30)</f>
        <v>2061986457258.1743</v>
      </c>
      <c r="AR30">
        <f>IF(ISBLANK(Calculations!AR30),"",Calculations!AR30)</f>
        <v>2066534523748.9133</v>
      </c>
      <c r="AS30">
        <f>IF(ISBLANK(Calculations!AS30),"",Calculations!AS30)</f>
        <v>2071341125659.21</v>
      </c>
      <c r="AT30">
        <f>IF(ISBLANK(Calculations!AT30),"",Calculations!AT30)</f>
        <v>2076355327190.0898</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0.5869845240705609</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0.5869845240705609</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0.5869845240705609</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0.5869845240705609</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0.5869845240705609</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0.5869845240705609</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0.5869845240705609</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0.5869845240705609</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0.5869845240705609</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0.27122666184835342</v>
      </c>
      <c r="K43">
        <f>IF(ISBLANK(Calculations!K43),"",Calculations!K43)</f>
        <v>0.5869845240705609</v>
      </c>
      <c r="L43" t="str">
        <f>IF(ISBLANK(Calculations!L43),"",Calculations!L43)</f>
        <v>RESIDENTIAL</v>
      </c>
      <c r="M43" t="str">
        <f>IF(ISBLANK(Calculations!M43),"",Calculations!M43)</f>
        <v>appl</v>
      </c>
      <c r="N43" t="str">
        <f>IF(ISBLANK(Calculations!N43),"",Calculations!N43)</f>
        <v>electricity</v>
      </c>
      <c r="O43">
        <f t="shared" si="0"/>
        <v>14359412707313.18</v>
      </c>
      <c r="P43">
        <f>IF(ISBLANK(Calculations!P43),"",Calculations!P43)</f>
        <v>14359412707313.18</v>
      </c>
      <c r="Q43">
        <f>IF(ISBLANK(Calculations!Q43),"",Calculations!Q43)</f>
        <v>14359412707313.18</v>
      </c>
      <c r="R43">
        <f>IF(ISBLANK(Calculations!R43),"",Calculations!R43)</f>
        <v>14262198050288.268</v>
      </c>
      <c r="S43">
        <f>IF(ISBLANK(Calculations!S43),"",Calculations!S43)</f>
        <v>14167884814654.23</v>
      </c>
      <c r="T43">
        <f>IF(ISBLANK(Calculations!T43),"",Calculations!T43)</f>
        <v>14081935158536.027</v>
      </c>
      <c r="U43">
        <f>IF(ISBLANK(Calculations!U43),"",Calculations!U43)</f>
        <v>14008507234008.023</v>
      </c>
      <c r="V43">
        <f>IF(ISBLANK(Calculations!V43),"",Calculations!V43)</f>
        <v>13951853907405.504</v>
      </c>
      <c r="W43">
        <f>IF(ISBLANK(Calculations!W43),"",Calculations!W43)</f>
        <v>13911360498775.531</v>
      </c>
      <c r="X43">
        <f>IF(ISBLANK(Calculations!X43),"",Calculations!X43)</f>
        <v>13885196008109.521</v>
      </c>
      <c r="Y43">
        <f>IF(ISBLANK(Calculations!Y43),"",Calculations!Y43)</f>
        <v>13870091936028.127</v>
      </c>
      <c r="Z43">
        <f>IF(ISBLANK(Calculations!Z43),"",Calculations!Z43)</f>
        <v>13867993376328.422</v>
      </c>
      <c r="AA43">
        <f>IF(ISBLANK(Calculations!AA43),"",Calculations!AA43)</f>
        <v>13879939477846.084</v>
      </c>
      <c r="AB43">
        <f>IF(ISBLANK(Calculations!AB43),"",Calculations!AB43)</f>
        <v>13902767668261.301</v>
      </c>
      <c r="AC43">
        <f>IF(ISBLANK(Calculations!AC43),"",Calculations!AC43)</f>
        <v>13934386059674.764</v>
      </c>
      <c r="AD43">
        <f>IF(ISBLANK(Calculations!AD43),"",Calculations!AD43)</f>
        <v>13976565379597.799</v>
      </c>
      <c r="AE43">
        <f>IF(ISBLANK(Calculations!AE43),"",Calculations!AE43)</f>
        <v>14028374190390.172</v>
      </c>
      <c r="AF43">
        <f>IF(ISBLANK(Calculations!AF43),"",Calculations!AF43)</f>
        <v>14088076446953.33</v>
      </c>
      <c r="AG43">
        <f>IF(ISBLANK(Calculations!AG43),"",Calculations!AG43)</f>
        <v>14151629239052.896</v>
      </c>
      <c r="AH43">
        <f>IF(ISBLANK(Calculations!AH43),"",Calculations!AH43)</f>
        <v>14217259790933.748</v>
      </c>
      <c r="AI43">
        <f>IF(ISBLANK(Calculations!AI43),"",Calculations!AI43)</f>
        <v>14283867287272.857</v>
      </c>
      <c r="AJ43">
        <f>IF(ISBLANK(Calculations!AJ43),"",Calculations!AJ43)</f>
        <v>14351006628283.203</v>
      </c>
      <c r="AK43">
        <f>IF(ISBLANK(Calculations!AK43),"",Calculations!AK43)</f>
        <v>14356565226392.344</v>
      </c>
      <c r="AL43">
        <f>IF(ISBLANK(Calculations!AL43),"",Calculations!AL43)</f>
        <v>14362268917184.363</v>
      </c>
      <c r="AM43">
        <f>IF(ISBLANK(Calculations!AM43),"",Calculations!AM43)</f>
        <v>14368122370356.576</v>
      </c>
      <c r="AN43">
        <f>IF(ISBLANK(Calculations!AN43),"",Calculations!AN43)</f>
        <v>14374207766797.549</v>
      </c>
      <c r="AO43">
        <f>IF(ISBLANK(Calculations!AO43),"",Calculations!AO43)</f>
        <v>14380652284797.084</v>
      </c>
      <c r="AP43">
        <f>IF(ISBLANK(Calculations!AP43),"",Calculations!AP43)</f>
        <v>14387513026533.42</v>
      </c>
      <c r="AQ43">
        <f>IF(ISBLANK(Calculations!AQ43),"",Calculations!AQ43)</f>
        <v>14394800427518.236</v>
      </c>
      <c r="AR43">
        <f>IF(ISBLANK(Calculations!AR43),"",Calculations!AR43)</f>
        <v>14402570953476.572</v>
      </c>
      <c r="AS43">
        <f>IF(ISBLANK(Calculations!AS43),"",Calculations!AS43)</f>
        <v>14410730953405.523</v>
      </c>
      <c r="AT43">
        <f>IF(ISBLANK(Calculations!AT43),"",Calculations!AT43)</f>
        <v>14419185295168.678</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0.5869845240705609</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0.25819952911411381</v>
      </c>
      <c r="K45">
        <f>IF(ISBLANK(Calculations!K45),"",Calculations!K45)</f>
        <v>0.5869845240705609</v>
      </c>
      <c r="L45" t="str">
        <f>IF(ISBLANK(Calculations!L45),"",Calculations!L45)</f>
        <v>RESIDENTIAL</v>
      </c>
      <c r="M45" t="str">
        <f>IF(ISBLANK(Calculations!M45),"",Calculations!M45)</f>
        <v>appl</v>
      </c>
      <c r="N45" t="str">
        <f>IF(ISBLANK(Calculations!N45),"",Calculations!N45)</f>
        <v>natural gas</v>
      </c>
      <c r="O45">
        <f t="shared" si="0"/>
        <v>7463377685064.0586</v>
      </c>
      <c r="P45">
        <f>IF(ISBLANK(Calculations!P45),"",Calculations!P45)</f>
        <v>7463377685064.0586</v>
      </c>
      <c r="Q45">
        <f>IF(ISBLANK(Calculations!Q45),"",Calculations!Q45)</f>
        <v>7463377685064.0586</v>
      </c>
      <c r="R45">
        <f>IF(ISBLANK(Calculations!R45),"",Calculations!R45)</f>
        <v>7475874919516.6855</v>
      </c>
      <c r="S45">
        <f>IF(ISBLANK(Calculations!S45),"",Calculations!S45)</f>
        <v>7490282232015.8652</v>
      </c>
      <c r="T45">
        <f>IF(ISBLANK(Calculations!T45),"",Calculations!T45)</f>
        <v>7508180776458.7344</v>
      </c>
      <c r="U45">
        <f>IF(ISBLANK(Calculations!U45),"",Calculations!U45)</f>
        <v>7530971842922.4473</v>
      </c>
      <c r="V45">
        <f>IF(ISBLANK(Calculations!V45),"",Calculations!V45)</f>
        <v>7560284505275.7354</v>
      </c>
      <c r="W45">
        <f>IF(ISBLANK(Calculations!W45),"",Calculations!W45)</f>
        <v>7594263457397.8721</v>
      </c>
      <c r="X45">
        <f>IF(ISBLANK(Calculations!X45),"",Calculations!X45)</f>
        <v>7630258845508.7061</v>
      </c>
      <c r="Y45">
        <f>IF(ISBLANK(Calculations!Y45),"",Calculations!Y45)</f>
        <v>7666072308956.5547</v>
      </c>
      <c r="Z45">
        <f>IF(ISBLANK(Calculations!Z45),"",Calculations!Z45)</f>
        <v>7702998730011.0771</v>
      </c>
      <c r="AA45">
        <f>IF(ISBLANK(Calculations!AA45),"",Calculations!AA45)</f>
        <v>7740706856453.2939</v>
      </c>
      <c r="AB45">
        <f>IF(ISBLANK(Calculations!AB45),"",Calculations!AB45)</f>
        <v>7777226851781.2744</v>
      </c>
      <c r="AC45">
        <f>IF(ISBLANK(Calculations!AC45),"",Calculations!AC45)</f>
        <v>7812692392260.9023</v>
      </c>
      <c r="AD45">
        <f>IF(ISBLANK(Calculations!AD45),"",Calculations!AD45)</f>
        <v>7849878558419.1006</v>
      </c>
      <c r="AE45">
        <f>IF(ISBLANK(Calculations!AE45),"",Calculations!AE45)</f>
        <v>7889430330995.9951</v>
      </c>
      <c r="AF45">
        <f>IF(ISBLANK(Calculations!AF45),"",Calculations!AF45)</f>
        <v>7930921827004.5869</v>
      </c>
      <c r="AG45">
        <f>IF(ISBLANK(Calculations!AG45),"",Calculations!AG45)</f>
        <v>7972805477575.2295</v>
      </c>
      <c r="AH45">
        <f>IF(ISBLANK(Calculations!AH45),"",Calculations!AH45)</f>
        <v>8014928916928.2607</v>
      </c>
      <c r="AI45">
        <f>IF(ISBLANK(Calculations!AI45),"",Calculations!AI45)</f>
        <v>8056764522676.457</v>
      </c>
      <c r="AJ45">
        <f>IF(ISBLANK(Calculations!AJ45),"",Calculations!AJ45)</f>
        <v>8098249421733.2646</v>
      </c>
      <c r="AK45">
        <f>IF(ISBLANK(Calculations!AK45),"",Calculations!AK45)</f>
        <v>8099966664769.6631</v>
      </c>
      <c r="AL45">
        <f>IF(ISBLANK(Calculations!AL45),"",Calculations!AL45)</f>
        <v>8101508233930.1025</v>
      </c>
      <c r="AM45">
        <f>IF(ISBLANK(Calculations!AM45),"",Calculations!AM45)</f>
        <v>8103162491163.7275</v>
      </c>
      <c r="AN45">
        <f>IF(ISBLANK(Calculations!AN45),"",Calculations!AN45)</f>
        <v>8105115043497.9736</v>
      </c>
      <c r="AO45">
        <f>IF(ISBLANK(Calculations!AO45),"",Calculations!AO45)</f>
        <v>8107390661297.2305</v>
      </c>
      <c r="AP45">
        <f>IF(ISBLANK(Calculations!AP45),"",Calculations!AP45)</f>
        <v>8109931946680.5322</v>
      </c>
      <c r="AQ45">
        <f>IF(ISBLANK(Calculations!AQ45),"",Calculations!AQ45)</f>
        <v>8112771835355.4951</v>
      </c>
      <c r="AR45">
        <f>IF(ISBLANK(Calculations!AR45),"",Calculations!AR45)</f>
        <v>8115762353931.2568</v>
      </c>
      <c r="AS45">
        <f>IF(ISBLANK(Calculations!AS45),"",Calculations!AS45)</f>
        <v>8119015482436.9023</v>
      </c>
      <c r="AT45">
        <f>IF(ISBLANK(Calculations!AT45),"",Calculations!AT45)</f>
        <v>8122613159905.8594</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1.8990790678790337E-3</v>
      </c>
      <c r="K46">
        <f>IF(ISBLANK(Calculations!K46),"",Calculations!K46)</f>
        <v>0.5869845240705609</v>
      </c>
      <c r="L46" t="str">
        <f>IF(ISBLANK(Calculations!L46),"",Calculations!L46)</f>
        <v>RESIDENTIAL</v>
      </c>
      <c r="M46" t="str">
        <f>IF(ISBLANK(Calculations!M46),"",Calculations!M46)</f>
        <v>appl</v>
      </c>
      <c r="N46" t="str">
        <f>IF(ISBLANK(Calculations!N46),"",Calculations!N46)</f>
        <v>petroleum diesel</v>
      </c>
      <c r="O46">
        <f t="shared" si="0"/>
        <v>693362074.20109284</v>
      </c>
      <c r="P46">
        <f>IF(ISBLANK(Calculations!P46),"",Calculations!P46)</f>
        <v>693362074.20109284</v>
      </c>
      <c r="Q46">
        <f>IF(ISBLANK(Calculations!Q46),"",Calculations!Q46)</f>
        <v>693362074.20109284</v>
      </c>
      <c r="R46">
        <f>IF(ISBLANK(Calculations!R46),"",Calculations!R46)</f>
        <v>667226473.2224263</v>
      </c>
      <c r="S46">
        <f>IF(ISBLANK(Calculations!S46),"",Calculations!S46)</f>
        <v>631872182.86821795</v>
      </c>
      <c r="T46">
        <f>IF(ISBLANK(Calculations!T46),"",Calculations!T46)</f>
        <v>591033657.48462224</v>
      </c>
      <c r="U46">
        <f>IF(ISBLANK(Calculations!U46),"",Calculations!U46)</f>
        <v>548810458.41281319</v>
      </c>
      <c r="V46">
        <f>IF(ISBLANK(Calculations!V46),"",Calculations!V46)</f>
        <v>509033549.368864</v>
      </c>
      <c r="W46">
        <f>IF(ISBLANK(Calculations!W46),"",Calculations!W46)</f>
        <v>474402856.88593268</v>
      </c>
      <c r="X46">
        <f>IF(ISBLANK(Calculations!X46),"",Calculations!X46)</f>
        <v>446404560.04519022</v>
      </c>
      <c r="Y46">
        <f>IF(ISBLANK(Calculations!Y46),"",Calculations!Y46)</f>
        <v>425382720.69226283</v>
      </c>
      <c r="Z46">
        <f>IF(ISBLANK(Calculations!Z46),"",Calculations!Z46)</f>
        <v>410952723.71137178</v>
      </c>
      <c r="AA46">
        <f>IF(ISBLANK(Calculations!AA46),"",Calculations!AA46)</f>
        <v>402006118.02087027</v>
      </c>
      <c r="AB46">
        <f>IF(ISBLANK(Calculations!AB46),"",Calculations!AB46)</f>
        <v>397072294.37545037</v>
      </c>
      <c r="AC46">
        <f>IF(ISBLANK(Calculations!AC46),"",Calculations!AC46)</f>
        <v>394849079.33980763</v>
      </c>
      <c r="AD46">
        <f>IF(ISBLANK(Calculations!AD46),"",Calculations!AD46)</f>
        <v>394438570.31500155</v>
      </c>
      <c r="AE46">
        <f>IF(ISBLANK(Calculations!AE46),"",Calculations!AE46)</f>
        <v>395125572.35351872</v>
      </c>
      <c r="AF46">
        <f>IF(ISBLANK(Calculations!AF46),"",Calculations!AF46)</f>
        <v>396413305.42512071</v>
      </c>
      <c r="AG46">
        <f>IF(ISBLANK(Calculations!AG46),"",Calculations!AG46)</f>
        <v>397955763.74307919</v>
      </c>
      <c r="AH46">
        <f>IF(ISBLANK(Calculations!AH46),"",Calculations!AH46)</f>
        <v>399616723.11703676</v>
      </c>
      <c r="AI46">
        <f>IF(ISBLANK(Calculations!AI46),"",Calculations!AI46)</f>
        <v>401309329.61765647</v>
      </c>
      <c r="AJ46">
        <f>IF(ISBLANK(Calculations!AJ46),"",Calculations!AJ46)</f>
        <v>403002522.65705961</v>
      </c>
      <c r="AK46">
        <f>IF(ISBLANK(Calculations!AK46),"",Calculations!AK46)</f>
        <v>403049805.80830777</v>
      </c>
      <c r="AL46">
        <f>IF(ISBLANK(Calculations!AL46),"",Calculations!AL46)</f>
        <v>403094059.50507057</v>
      </c>
      <c r="AM46">
        <f>IF(ISBLANK(Calculations!AM46),"",Calculations!AM46)</f>
        <v>403151126.44157815</v>
      </c>
      <c r="AN46">
        <f>IF(ISBLANK(Calculations!AN46),"",Calculations!AN46)</f>
        <v>403231139.20358938</v>
      </c>
      <c r="AO46">
        <f>IF(ISBLANK(Calculations!AO46),"",Calculations!AO46)</f>
        <v>403335738.08215755</v>
      </c>
      <c r="AP46">
        <f>IF(ISBLANK(Calculations!AP46),"",Calculations!AP46)</f>
        <v>403457722.59334433</v>
      </c>
      <c r="AQ46">
        <f>IF(ISBLANK(Calculations!AQ46),"",Calculations!AQ46)</f>
        <v>403596515.08448005</v>
      </c>
      <c r="AR46">
        <f>IF(ISBLANK(Calculations!AR46),"",Calculations!AR46)</f>
        <v>403743018.96021187</v>
      </c>
      <c r="AS46">
        <f>IF(ISBLANK(Calculations!AS46),"",Calculations!AS46)</f>
        <v>403901181.43973815</v>
      </c>
      <c r="AT46">
        <f>IF(ISBLANK(Calculations!AT46),"",Calculations!AT46)</f>
        <v>404076633.44554567</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0.5869845240705609</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0.5869845240705609</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0.5869845240705609</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0.5869845240705609</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0.29648026990384774</v>
      </c>
      <c r="K51">
        <f>IF(ISBLANK(Calculations!K51),"",Calculations!K51)</f>
        <v>0.5869845240705609</v>
      </c>
      <c r="L51" t="str">
        <f>IF(ISBLANK(Calculations!L51),"",Calculations!L51)</f>
        <v>RESIDENTIAL</v>
      </c>
      <c r="M51" t="str">
        <f>IF(ISBLANK(Calculations!M51),"",Calculations!M51)</f>
        <v>appl</v>
      </c>
      <c r="N51" t="str">
        <f>IF(ISBLANK(Calculations!N51),"",Calculations!N51)</f>
        <v>LPG propane or butane</v>
      </c>
      <c r="O51">
        <f t="shared" si="0"/>
        <v>1198191937916.281</v>
      </c>
      <c r="P51">
        <f>IF(ISBLANK(Calculations!P51),"",Calculations!P51)</f>
        <v>1198191937916.281</v>
      </c>
      <c r="Q51">
        <f>IF(ISBLANK(Calculations!Q51),"",Calculations!Q51)</f>
        <v>1198191937916.281</v>
      </c>
      <c r="R51">
        <f>IF(ISBLANK(Calculations!R51),"",Calculations!R51)</f>
        <v>1186765341253.321</v>
      </c>
      <c r="S51">
        <f>IF(ISBLANK(Calculations!S51),"",Calculations!S51)</f>
        <v>1179301011643.5718</v>
      </c>
      <c r="T51">
        <f>IF(ISBLANK(Calculations!T51),"",Calculations!T51)</f>
        <v>1175087752015.6826</v>
      </c>
      <c r="U51">
        <f>IF(ISBLANK(Calculations!U51),"",Calculations!U51)</f>
        <v>1173433023277.4705</v>
      </c>
      <c r="V51">
        <f>IF(ISBLANK(Calculations!V51),"",Calculations!V51)</f>
        <v>1173897393760.26</v>
      </c>
      <c r="W51">
        <f>IF(ISBLANK(Calculations!W51),"",Calculations!W51)</f>
        <v>1175806667639.6858</v>
      </c>
      <c r="X51">
        <f>IF(ISBLANK(Calculations!X51),"",Calculations!X51)</f>
        <v>1178575938073.0886</v>
      </c>
      <c r="Y51">
        <f>IF(ISBLANK(Calculations!Y51),"",Calculations!Y51)</f>
        <v>1181770006402.5278</v>
      </c>
      <c r="Z51">
        <f>IF(ISBLANK(Calculations!Z51),"",Calculations!Z51)</f>
        <v>1185581890727.3647</v>
      </c>
      <c r="AA51">
        <f>IF(ISBLANK(Calculations!AA51),"",Calculations!AA51)</f>
        <v>1189924418646.6843</v>
      </c>
      <c r="AB51">
        <f>IF(ISBLANK(Calculations!AB51),"",Calculations!AB51)</f>
        <v>1194385082679.7485</v>
      </c>
      <c r="AC51">
        <f>IF(ISBLANK(Calculations!AC51),"",Calculations!AC51)</f>
        <v>1198774038936.3091</v>
      </c>
      <c r="AD51">
        <f>IF(ISBLANK(Calculations!AD51),"",Calculations!AD51)</f>
        <v>1203335206244.5515</v>
      </c>
      <c r="AE51">
        <f>IF(ISBLANK(Calculations!AE51),"",Calculations!AE51)</f>
        <v>1208111573783.9771</v>
      </c>
      <c r="AF51">
        <f>IF(ISBLANK(Calculations!AF51),"",Calculations!AF51)</f>
        <v>1213083380143.9128</v>
      </c>
      <c r="AG51">
        <f>IF(ISBLANK(Calculations!AG51),"",Calculations!AG51)</f>
        <v>1218066560381.7698</v>
      </c>
      <c r="AH51">
        <f>IF(ISBLANK(Calculations!AH51),"",Calculations!AH51)</f>
        <v>1223072433256.0942</v>
      </c>
      <c r="AI51">
        <f>IF(ISBLANK(Calculations!AI51),"",Calculations!AI51)</f>
        <v>1228042075894.6289</v>
      </c>
      <c r="AJ51">
        <f>IF(ISBLANK(Calculations!AJ51),"",Calculations!AJ51)</f>
        <v>1232956012666.366</v>
      </c>
      <c r="AK51">
        <f>IF(ISBLANK(Calculations!AK51),"",Calculations!AK51)</f>
        <v>1233919320615.5222</v>
      </c>
      <c r="AL51">
        <f>IF(ISBLANK(Calculations!AL51),"",Calculations!AL51)</f>
        <v>1234794044147.1982</v>
      </c>
      <c r="AM51">
        <f>IF(ISBLANK(Calculations!AM51),"",Calculations!AM51)</f>
        <v>1235610502701.9429</v>
      </c>
      <c r="AN51">
        <f>IF(ISBLANK(Calculations!AN51),"",Calculations!AN51)</f>
        <v>1236392939894.501</v>
      </c>
      <c r="AO51">
        <f>IF(ISBLANK(Calculations!AO51),"",Calculations!AO51)</f>
        <v>1237153352023.6443</v>
      </c>
      <c r="AP51">
        <f>IF(ISBLANK(Calculations!AP51),"",Calculations!AP51)</f>
        <v>1237895699896.5261</v>
      </c>
      <c r="AQ51">
        <f>IF(ISBLANK(Calculations!AQ51),"",Calculations!AQ51)</f>
        <v>1238627575493.7371</v>
      </c>
      <c r="AR51">
        <f>IF(ISBLANK(Calculations!AR51),"",Calculations!AR51)</f>
        <v>1239344912253.1667</v>
      </c>
      <c r="AS51">
        <f>IF(ISBLANK(Calculations!AS51),"",Calculations!AS51)</f>
        <v>1240062519313.0571</v>
      </c>
      <c r="AT51">
        <f>IF(ISBLANK(Calculations!AT51),"",Calculations!AT51)</f>
        <v>1240793804794.7024</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0.5869845240705609</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0.41771172631952197</v>
      </c>
      <c r="K56">
        <f>IF(ISBLANK(Calculations!K56),"",Calculations!K56)</f>
        <v>0.5869845240705609</v>
      </c>
      <c r="L56" t="str">
        <f>IF(ISBLANK(Calculations!L56),"",Calculations!L56)</f>
        <v>RESIDENTIAL</v>
      </c>
      <c r="M56" t="str">
        <f>IF(ISBLANK(Calculations!M56),"",Calculations!M56)</f>
        <v>other</v>
      </c>
      <c r="N56" t="str">
        <f>IF(ISBLANK(Calculations!N56),"",Calculations!N56)</f>
        <v>electricity</v>
      </c>
      <c r="O56">
        <f t="shared" si="0"/>
        <v>22114695620373.363</v>
      </c>
      <c r="P56">
        <f>IF(ISBLANK(Calculations!P56),"",Calculations!P56)</f>
        <v>22114695620373.363</v>
      </c>
      <c r="Q56">
        <f>IF(ISBLANK(Calculations!Q56),"",Calculations!Q56)</f>
        <v>22114695620373.363</v>
      </c>
      <c r="R56">
        <f>IF(ISBLANK(Calculations!R56),"",Calculations!R56)</f>
        <v>22434882759011.121</v>
      </c>
      <c r="S56">
        <f>IF(ISBLANK(Calculations!S56),"",Calculations!S56)</f>
        <v>22756425609553.02</v>
      </c>
      <c r="T56">
        <f>IF(ISBLANK(Calculations!T56),"",Calculations!T56)</f>
        <v>23084625170318.039</v>
      </c>
      <c r="U56">
        <f>IF(ISBLANK(Calculations!U56),"",Calculations!U56)</f>
        <v>23414160919406.555</v>
      </c>
      <c r="V56">
        <f>IF(ISBLANK(Calculations!V56),"",Calculations!V56)</f>
        <v>23727962462509.004</v>
      </c>
      <c r="W56">
        <f>IF(ISBLANK(Calculations!W56),"",Calculations!W56)</f>
        <v>24050151252794.867</v>
      </c>
      <c r="X56">
        <f>IF(ISBLANK(Calculations!X56),"",Calculations!X56)</f>
        <v>24391142635932.047</v>
      </c>
      <c r="Y56">
        <f>IF(ISBLANK(Calculations!Y56),"",Calculations!Y56)</f>
        <v>24701928824306.875</v>
      </c>
      <c r="Z56">
        <f>IF(ISBLANK(Calculations!Z56),"",Calculations!Z56)</f>
        <v>24987007718593.145</v>
      </c>
      <c r="AA56">
        <f>IF(ISBLANK(Calculations!AA56),"",Calculations!AA56)</f>
        <v>25270412569684.496</v>
      </c>
      <c r="AB56">
        <f>IF(ISBLANK(Calculations!AB56),"",Calculations!AB56)</f>
        <v>25556266730128.633</v>
      </c>
      <c r="AC56">
        <f>IF(ISBLANK(Calculations!AC56),"",Calculations!AC56)</f>
        <v>25879683844416.328</v>
      </c>
      <c r="AD56">
        <f>IF(ISBLANK(Calculations!AD56),"",Calculations!AD56)</f>
        <v>26240131791125.121</v>
      </c>
      <c r="AE56">
        <f>IF(ISBLANK(Calculations!AE56),"",Calculations!AE56)</f>
        <v>26618256332400.598</v>
      </c>
      <c r="AF56">
        <f>IF(ISBLANK(Calculations!AF56),"",Calculations!AF56)</f>
        <v>26994398607143.418</v>
      </c>
      <c r="AG56">
        <f>IF(ISBLANK(Calculations!AG56),"",Calculations!AG56)</f>
        <v>27374916102471.363</v>
      </c>
      <c r="AH56">
        <f>IF(ISBLANK(Calculations!AH56),"",Calculations!AH56)</f>
        <v>27766824984036.289</v>
      </c>
      <c r="AI56">
        <f>IF(ISBLANK(Calculations!AI56),"",Calculations!AI56)</f>
        <v>28139715544106.695</v>
      </c>
      <c r="AJ56">
        <f>IF(ISBLANK(Calculations!AJ56),"",Calculations!AJ56)</f>
        <v>28489146929634.609</v>
      </c>
      <c r="AK56">
        <f>IF(ISBLANK(Calculations!AK56),"",Calculations!AK56)</f>
        <v>28793829575905.805</v>
      </c>
      <c r="AL56">
        <f>IF(ISBLANK(Calculations!AL56),"",Calculations!AL56)</f>
        <v>29104130997926.211</v>
      </c>
      <c r="AM56">
        <f>IF(ISBLANK(Calculations!AM56),"",Calculations!AM56)</f>
        <v>29425258730064.645</v>
      </c>
      <c r="AN56">
        <f>IF(ISBLANK(Calculations!AN56),"",Calculations!AN56)</f>
        <v>29753876593930.672</v>
      </c>
      <c r="AO56">
        <f>IF(ISBLANK(Calculations!AO56),"",Calculations!AO56)</f>
        <v>30080516622147.742</v>
      </c>
      <c r="AP56">
        <f>IF(ISBLANK(Calculations!AP56),"",Calculations!AP56)</f>
        <v>30405418220893.137</v>
      </c>
      <c r="AQ56">
        <f>IF(ISBLANK(Calculations!AQ56),"",Calculations!AQ56)</f>
        <v>30716939659008.73</v>
      </c>
      <c r="AR56">
        <f>IF(ISBLANK(Calculations!AR56),"",Calculations!AR56)</f>
        <v>31003234000041.488</v>
      </c>
      <c r="AS56">
        <f>IF(ISBLANK(Calculations!AS56),"",Calculations!AS56)</f>
        <v>31287019491723.656</v>
      </c>
      <c r="AT56">
        <f>IF(ISBLANK(Calculations!AT56),"",Calculations!AT56)</f>
        <v>31566845435084.598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0.5869845240705609</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0.5869845240705609</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0.5869845240705609</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0.5869845240705609</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0.5869845240705609</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0.5869845240705609</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0.5869845240705609</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0.5869845240705609</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0.5869845240705609</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0.15730909628668752</v>
      </c>
      <c r="K69">
        <f>IF(ISBLANK(Calculations!K69),"",Calculations!K69)</f>
        <v>0.41301547592943905</v>
      </c>
      <c r="L69" t="str">
        <f>IF(ISBLANK(Calculations!L69),"",Calculations!L69)</f>
        <v>RESIDENTIAL</v>
      </c>
      <c r="M69" t="str">
        <f>IF(ISBLANK(Calculations!M69),"",Calculations!M69)</f>
        <v>heating</v>
      </c>
      <c r="N69" t="str">
        <f>IF(ISBLANK(Calculations!N69),"",Calculations!N69)</f>
        <v>electricity</v>
      </c>
      <c r="O69">
        <f t="shared" si="0"/>
        <v>5856191207789.9971</v>
      </c>
      <c r="P69">
        <f>IF(ISBLANK(Calculations!P69),"",Calculations!P69)-(SUMIFS(BDEQ!B:B,BDEQ!$AG:$AG,About!$B$2,BDEQ!$AH:$AH,$I69)*BDEQ!$C$2*$J69*$K69)</f>
        <v>5856191207789.9971</v>
      </c>
      <c r="Q69">
        <f>IF(ISBLANK(Calculations!Q69),"",Calculations!Q69)-(SUMIFS(BDEQ!C:C,BDEQ!$AG:$AG,About!$B$2,BDEQ!$AH:$AH,$I69)*BDEQ!$C$2*$J69*$K69)</f>
        <v>5856191207789.9971</v>
      </c>
      <c r="R69">
        <f>IF(ISBLANK(Calculations!R69),"",Calculations!R69)-(SUMIFS(BDEQ!D:D,BDEQ!$AG:$AG,About!$B$2,BDEQ!$AH:$AH,$I69)*BDEQ!$C$2*$J69*$K69)</f>
        <v>5872431356026.8936</v>
      </c>
      <c r="S69" s="99">
        <f>IF(ISBLANK(Calculations!S69),"",Calculations!S69+('IRA Buildings Changes'!$G$39/($AB$68-$R$68)*(S68-$R$68)))-(SUMIFS(BDEQ!E:E,BDEQ!$AG:$AG,About!$B$2,BDEQ!$AH:$AH,$I69)*BDEQ!$C$2*$J69*$K69)</f>
        <v>5886923719431.4121</v>
      </c>
      <c r="T69" s="99">
        <f>IF(ISBLANK(Calculations!T69),"",Calculations!T69+('IRA Buildings Changes'!$G$39/($AB$68-$R$68)*(T68-$R$68)))-(SUMIFS(BDEQ!F:F,BDEQ!$AG:$AG,About!$B$2,BDEQ!$AH:$AH,$I69)*BDEQ!$C$2*$J69*$K69)</f>
        <v>5896737635824.5957</v>
      </c>
      <c r="U69" s="99">
        <f>IF(ISBLANK(Calculations!U69),"",Calculations!U69+('IRA Buildings Changes'!$G$39/($AB$68-$R$68)*(U68-$R$68)))-(SUMIFS(BDEQ!G:G,BDEQ!$AG:$AG,About!$B$2,BDEQ!$AH:$AH,$I69)*BDEQ!$C$2*$J69*$K69)</f>
        <v>5906280366732.2285</v>
      </c>
      <c r="V69" s="99">
        <f>IF(ISBLANK(Calculations!V69),"",Calculations!V69+('IRA Buildings Changes'!$G$39/($AB$68-$R$68)*(V68-$R$68)))-(SUMIFS(BDEQ!H:H,BDEQ!$AG:$AG,About!$B$2,BDEQ!$AH:$AH,$I69)*BDEQ!$C$2*$J69*$K69)</f>
        <v>5911937062810.0059</v>
      </c>
      <c r="W69" s="99">
        <f>IF(ISBLANK(Calculations!W69),"",Calculations!W69+('IRA Buildings Changes'!$G$39/($AB$68-$R$68)*(W68-$R$68)))-(SUMIFS(BDEQ!I:I,BDEQ!$AG:$AG,About!$B$2,BDEQ!$AH:$AH,$I69)*BDEQ!$C$2*$J69*$K69)</f>
        <v>5915882855503.5752</v>
      </c>
      <c r="X69" s="99">
        <f>IF(ISBLANK(Calculations!X69),"",Calculations!X69+('IRA Buildings Changes'!$G$39/($AB$68-$R$68)*(X68-$R$68)))-(SUMIFS(BDEQ!J:J,BDEQ!$AG:$AG,About!$B$2,BDEQ!$AH:$AH,$I69)*BDEQ!$C$2*$J69*$K69)</f>
        <v>5918163830590.5674</v>
      </c>
      <c r="Y69" s="99">
        <f>IF(ISBLANK(Calculations!Y69),"",Calculations!Y69+('IRA Buildings Changes'!$G$39/($AB$68-$R$68)*(Y68-$R$68)))-(SUMIFS(BDEQ!K:K,BDEQ!$AG:$AG,About!$B$2,BDEQ!$AH:$AH,$I69)*BDEQ!$C$2*$J69*$K69)</f>
        <v>5915523564747.7461</v>
      </c>
      <c r="Z69" s="99">
        <f>IF(ISBLANK(Calculations!Z69),"",Calculations!Z69+('IRA Buildings Changes'!$G$39/($AB$68-$R$68)*(Z68-$R$68)))-(SUMIFS(BDEQ!L:L,BDEQ!$AG:$AG,About!$B$2,BDEQ!$AH:$AH,$I69)*BDEQ!$C$2*$J69*$K69)</f>
        <v>5910393018820.0674</v>
      </c>
      <c r="AA69" s="99">
        <f>IF(ISBLANK(Calculations!AA69),"",Calculations!AA69+('IRA Buildings Changes'!$G$39/($AB$68-$R$68)*(AA68-$R$68)))-(SUMIFS(BDEQ!M:M,BDEQ!$AG:$AG,About!$B$2,BDEQ!$AH:$AH,$I69)*BDEQ!$C$2*$J69*$K69)</f>
        <v>5908180254392.1396</v>
      </c>
      <c r="AB69" s="98">
        <f>IF(ISBLANK(Calculations!AB69),"",Calculations!AB69 + 'IRA Buildings Changes'!$G$39)-(SUMIFS(BDEQ!N:N,BDEQ!$AG:$AG,About!$B$2,BDEQ!$AH:$AH,$I69)*BDEQ!$C$2*$J69*$K69)</f>
        <v>5904030981853.1396</v>
      </c>
      <c r="AC69" s="99">
        <f>IF(ISBLANK(Calculations!AC69),"",Calculations!AC69 + 'IRA Buildings Changes'!$G$39)-(SUMIFS(BDEQ!O:O,BDEQ!$AG:$AG,About!$B$2,BDEQ!$AH:$AH,$I69)*BDEQ!$C$2*$J69*$K69)</f>
        <v>5898751548390.5576</v>
      </c>
      <c r="AD69" s="99">
        <f>IF(ISBLANK(Calculations!AD69),"",Calculations!AD69 + 'IRA Buildings Changes'!$G$39)-(SUMIFS(BDEQ!P:P,BDEQ!$AG:$AG,About!$B$2,BDEQ!$AH:$AH,$I69)*BDEQ!$C$2*$J69*$K69)</f>
        <v>5896413925476.4658</v>
      </c>
      <c r="AE69" s="99">
        <f>IF(ISBLANK(Calculations!AE69),"",Calculations!AE69 + 'IRA Buildings Changes'!$G$39)-(SUMIFS(BDEQ!Q:Q,BDEQ!$AG:$AG,About!$B$2,BDEQ!$AH:$AH,$I69)*BDEQ!$C$2*$J69*$K69)</f>
        <v>5900001855956.6348</v>
      </c>
      <c r="AF69" s="99">
        <f>IF(ISBLANK(Calculations!AF69),"",Calculations!AF69 + 'IRA Buildings Changes'!$G$39)-(SUMIFS(BDEQ!R:R,BDEQ!$AG:$AG,About!$B$2,BDEQ!$AH:$AH,$I69)*BDEQ!$C$2*$J69*$K69)</f>
        <v>5910579666586.001</v>
      </c>
      <c r="AG69" s="99">
        <f>IF(ISBLANK(Calculations!AG69),"",Calculations!AG69 + 'IRA Buildings Changes'!$G$39)-(SUMIFS(BDEQ!S:S,BDEQ!$AG:$AG,About!$B$2,BDEQ!$AH:$AH,$I69)*BDEQ!$C$2*$J69*$K69)</f>
        <v>5923656634975.0879</v>
      </c>
      <c r="AH69" s="99">
        <f>IF(ISBLANK(Calculations!AH69),"",Calculations!AH69 + 'IRA Buildings Changes'!$G$39)-(SUMIFS(BDEQ!T:T,BDEQ!$AG:$AG,About!$B$2,BDEQ!$AH:$AH,$I69)*BDEQ!$C$2*$J69*$K69)</f>
        <v>5939918146286.2764</v>
      </c>
      <c r="AI69" s="99">
        <f>IF(ISBLANK(Calculations!AI69),"",Calculations!AI69 + 'IRA Buildings Changes'!$G$39)-(SUMIFS(BDEQ!U:U,BDEQ!$AG:$AG,About!$B$2,BDEQ!$AH:$AH,$I69)*BDEQ!$C$2*$J69*$K69)</f>
        <v>5959808107481.3848</v>
      </c>
      <c r="AJ69" s="99">
        <f>IF(ISBLANK(Calculations!AJ69),"",Calculations!AJ69 + 'IRA Buildings Changes'!$G$39)-(SUMIFS(BDEQ!V:V,BDEQ!$AG:$AG,About!$B$2,BDEQ!$AH:$AH,$I69)*BDEQ!$C$2*$J69*$K69)</f>
        <v>5980353233009.4941</v>
      </c>
      <c r="AK69" s="99">
        <f>IF(ISBLANK(Calculations!AK69),"",Calculations!AK69 + 'IRA Buildings Changes'!$G$39)-(SUMIFS(BDEQ!W:W,BDEQ!$AG:$AG,About!$B$2,BDEQ!$AH:$AH,$I69)*BDEQ!$C$2*$J69*$K69)</f>
        <v>5961655761541.0967</v>
      </c>
      <c r="AL69" s="99">
        <f>IF(ISBLANK(Calculations!AL69),"",Calculations!AL69 + 'IRA Buildings Changes'!$G$39)-(SUMIFS(BDEQ!X:X,BDEQ!$AG:$AG,About!$B$2,BDEQ!$AH:$AH,$I69)*BDEQ!$C$2*$J69*$K69)</f>
        <v>5945217261675.5449</v>
      </c>
      <c r="AM69" s="99">
        <f>IF(ISBLANK(Calculations!AM69),"",Calculations!AM69 + 'IRA Buildings Changes'!$G$39)-(SUMIFS(BDEQ!Y:Y,BDEQ!$AG:$AG,About!$B$2,BDEQ!$AH:$AH,$I69)*BDEQ!$C$2*$J69*$K69)</f>
        <v>5927391185249.3867</v>
      </c>
      <c r="AN69" s="99">
        <f>IF(ISBLANK(Calculations!AN69),"",Calculations!AN69 + 'IRA Buildings Changes'!$G$39)-(SUMIFS(BDEQ!Z:Z,BDEQ!$AG:$AG,About!$B$2,BDEQ!$AH:$AH,$I69)*BDEQ!$C$2*$J69*$K69)</f>
        <v>5909194258398.6387</v>
      </c>
      <c r="AO69" s="99">
        <f>IF(ISBLANK(Calculations!AO69),"",Calculations!AO69 + 'IRA Buildings Changes'!$G$39)-(SUMIFS(BDEQ!AA:AA,BDEQ!$AG:$AG,About!$B$2,BDEQ!$AH:$AH,$I69)*BDEQ!$C$2*$J69*$K69)</f>
        <v>5890041255335.9326</v>
      </c>
      <c r="AP69" s="99">
        <f>IF(ISBLANK(Calculations!AP69),"",Calculations!AP69 + 'IRA Buildings Changes'!$G$39)-(SUMIFS(BDEQ!AB:AB,BDEQ!$AG:$AG,About!$B$2,BDEQ!$AH:$AH,$I69)*BDEQ!$C$2*$J69*$K69)</f>
        <v>5870243354291.4424</v>
      </c>
      <c r="AQ69" s="99">
        <f>IF(ISBLANK(Calculations!AQ69),"",Calculations!AQ69 + 'IRA Buildings Changes'!$G$39)-(SUMIFS(BDEQ!AC:AC,BDEQ!$AG:$AG,About!$B$2,BDEQ!$AH:$AH,$I69)*BDEQ!$C$2*$J69*$K69)</f>
        <v>5852201761211.0244</v>
      </c>
      <c r="AR69" s="99">
        <f>IF(ISBLANK(Calculations!AR69),"",Calculations!AR69 + 'IRA Buildings Changes'!$G$39)-(SUMIFS(BDEQ!AD:AD,BDEQ!$AG:$AG,About!$B$2,BDEQ!$AH:$AH,$I69)*BDEQ!$C$2*$J69*$K69)</f>
        <v>5833029782512.3682</v>
      </c>
      <c r="AS69" s="99">
        <f>IF(ISBLANK(Calculations!AS69),"",Calculations!AS69 + 'IRA Buildings Changes'!$G$39)-(SUMIFS(BDEQ!AE:AE,BDEQ!$AG:$AG,About!$B$2,BDEQ!$AH:$AH,$I69)*BDEQ!$C$2*$J69*$K69)</f>
        <v>5814575353280.5479</v>
      </c>
      <c r="AT69" s="99">
        <f>IF(ISBLANK(Calculations!AT69),"",Calculations!AT69 + 'IRA Buildings Changes'!$G$39)-(SUMIFS(BDEQ!AF:AF,BDEQ!$AG:$AG,About!$B$2,BDEQ!$AH:$AH,$I69)*BDEQ!$C$2*$J69*$K69)</f>
        <v>5797334462687.4141</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0.41301547592943905</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0.73899621967355289</v>
      </c>
      <c r="K71">
        <f>IF(ISBLANK(Calculations!K71),"",Calculations!K71)</f>
        <v>0.41301547592943905</v>
      </c>
      <c r="L71" t="str">
        <f>IF(ISBLANK(Calculations!L71),"",Calculations!L71)</f>
        <v>RESIDENTIAL</v>
      </c>
      <c r="M71" t="str">
        <f>IF(ISBLANK(Calculations!M71),"",Calculations!M71)</f>
        <v>heating</v>
      </c>
      <c r="N71" t="str">
        <f>IF(ISBLANK(Calculations!N71),"",Calculations!N71)</f>
        <v>natural gas</v>
      </c>
      <c r="O71">
        <f t="shared" si="0"/>
        <v>15030099811140.268</v>
      </c>
      <c r="P71">
        <f>IF(ISBLANK(Calculations!P71),"",Calculations!P71)</f>
        <v>15030099811140.268</v>
      </c>
      <c r="Q71">
        <f>IF(ISBLANK(Calculations!Q71),"",Calculations!Q71)</f>
        <v>15030099811140.268</v>
      </c>
      <c r="R71">
        <f>IF(ISBLANK(Calculations!R71),"",Calculations!R71)</f>
        <v>15011241563197.549</v>
      </c>
      <c r="S71" s="99">
        <f>IF(ISBLANK(Calculations!S71),"",Calculations!S71 + ('IRA Buildings Changes'!$D$39/($AB$68-$R$68)*(S68-$R$68)))</f>
        <v>14566289592137.9</v>
      </c>
      <c r="T71" s="99">
        <f>IF(ISBLANK(Calculations!T71),"",Calculations!T71 + ('IRA Buildings Changes'!$D$39/($AB$68-$R$68)*(T68-$R$68)))</f>
        <v>14110099100815.367</v>
      </c>
      <c r="U71" s="99">
        <f>IF(ISBLANK(Calculations!U71),"",Calculations!U71 + ('IRA Buildings Changes'!$D$39/($AB$68-$R$68)*(U68-$R$68)))</f>
        <v>13651582347766.215</v>
      </c>
      <c r="V71" s="99">
        <f>IF(ISBLANK(Calculations!V71),"",Calculations!V71 + ('IRA Buildings Changes'!$D$39/($AB$68-$R$68)*(V68-$R$68)))</f>
        <v>13190802690811.439</v>
      </c>
      <c r="W71" s="99">
        <f>IF(ISBLANK(Calculations!W71),"",Calculations!W71 + ('IRA Buildings Changes'!$D$39/($AB$68-$R$68)*(W68-$R$68)))</f>
        <v>12732616302671.752</v>
      </c>
      <c r="X71" s="99">
        <f>IF(ISBLANK(Calculations!X71),"",Calculations!X71 + ('IRA Buildings Changes'!$D$39/($AB$68-$R$68)*(X68-$R$68)))</f>
        <v>12283271520502.008</v>
      </c>
      <c r="Y71" s="99">
        <f>IF(ISBLANK(Calculations!Y71),"",Calculations!Y71 + ('IRA Buildings Changes'!$D$39/($AB$68-$R$68)*(Y68-$R$68)))</f>
        <v>11822154372996.828</v>
      </c>
      <c r="Z71" s="99">
        <f>IF(ISBLANK(Calculations!Z71),"",Calculations!Z71 + ('IRA Buildings Changes'!$D$39/($AB$68-$R$68)*(Z68-$R$68)))</f>
        <v>11360290627783.492</v>
      </c>
      <c r="AA71" s="99">
        <f>IF(ISBLANK(Calculations!AA71),"",Calculations!AA71 + ('IRA Buildings Changes'!$D$39/($AB$68-$R$68)*(AA68-$R$68)))</f>
        <v>10909753234884.75</v>
      </c>
      <c r="AB71" s="98">
        <f>IF(ISBLANK(Calculations!AB71),"",Calculations!AB71 + 'IRA Buildings Changes'!D39)</f>
        <v>10458848763036.008</v>
      </c>
      <c r="AC71" s="99">
        <f>IF(ISBLANK(Calculations!AC71),"",Calculations!AC71 + 'IRA Buildings Changes'!$D$39)</f>
        <v>10420632931357.742</v>
      </c>
      <c r="AD71" s="99">
        <f>IF(ISBLANK(Calculations!AD71),"",Calculations!AD71 + 'IRA Buildings Changes'!$D$39)</f>
        <v>10385388357315.316</v>
      </c>
      <c r="AE71" s="99">
        <f>IF(ISBLANK(Calculations!AE71),"",Calculations!AE71 + 'IRA Buildings Changes'!$D$39)</f>
        <v>10357369561866.797</v>
      </c>
      <c r="AF71" s="99">
        <f>IF(ISBLANK(Calculations!AF71),"",Calculations!AF71 + 'IRA Buildings Changes'!$D$39)</f>
        <v>10345868110359.211</v>
      </c>
      <c r="AG71" s="99">
        <f>IF(ISBLANK(Calculations!AG71),"",Calculations!AG71 + 'IRA Buildings Changes'!$D$39)</f>
        <v>10332347380340.695</v>
      </c>
      <c r="AH71" s="99">
        <f>IF(ISBLANK(Calculations!AH71),"",Calculations!AH71 + 'IRA Buildings Changes'!$D$39)</f>
        <v>10324201710468.965</v>
      </c>
      <c r="AI71" s="99">
        <f>IF(ISBLANK(Calculations!AI71),"",Calculations!AI71 + 'IRA Buildings Changes'!$D$39)</f>
        <v>10324448336676.902</v>
      </c>
      <c r="AJ71" s="99">
        <f>IF(ISBLANK(Calculations!AJ71),"",Calculations!AJ71 + 'IRA Buildings Changes'!$D$39)</f>
        <v>10330279648876.07</v>
      </c>
      <c r="AK71" s="99">
        <f>IF(ISBLANK(Calculations!AK71),"",Calculations!AK71 + 'IRA Buildings Changes'!$D$39)</f>
        <v>10240651807302.227</v>
      </c>
      <c r="AL71" s="99">
        <f>IF(ISBLANK(Calculations!AL71),"",Calculations!AL71 + 'IRA Buildings Changes'!$D$39)</f>
        <v>10164063442509.781</v>
      </c>
      <c r="AM71" s="99">
        <f>IF(ISBLANK(Calculations!AM71),"",Calculations!AM71 + 'IRA Buildings Changes'!$D$39)</f>
        <v>10091544607630.145</v>
      </c>
      <c r="AN71" s="99">
        <f>IF(ISBLANK(Calculations!AN71),"",Calculations!AN71 + 'IRA Buildings Changes'!$D$39)</f>
        <v>10027428579341.812</v>
      </c>
      <c r="AO71" s="99">
        <f>IF(ISBLANK(Calculations!AO71),"",Calculations!AO71 + 'IRA Buildings Changes'!$D$39)</f>
        <v>9971467401015.125</v>
      </c>
      <c r="AP71" s="99">
        <f>IF(ISBLANK(Calculations!AP71),"",Calculations!AP71 + 'IRA Buildings Changes'!$D$39)</f>
        <v>9922325772814.9531</v>
      </c>
      <c r="AQ71" s="99">
        <f>IF(ISBLANK(Calculations!AQ71),"",Calculations!AQ71 + 'IRA Buildings Changes'!$D$39)</f>
        <v>9881951116727.6211</v>
      </c>
      <c r="AR71" s="99">
        <f>IF(ISBLANK(Calculations!AR71),"",Calculations!AR71 + 'IRA Buildings Changes'!$D$39)</f>
        <v>9840340836784.0898</v>
      </c>
      <c r="AS71" s="99">
        <f>IF(ISBLANK(Calculations!AS71),"",Calculations!AS71 + 'IRA Buildings Changes'!$D$39)</f>
        <v>9799690563752.6055</v>
      </c>
      <c r="AT71" s="99">
        <f>IF(ISBLANK(Calculations!AT71),"",Calculations!AT71 + 'IRA Buildings Changes'!$D$39)</f>
        <v>9758748825070.5312</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0.99810092093212099</v>
      </c>
      <c r="K72">
        <f>IF(ISBLANK(Calculations!K72),"",Calculations!K72)</f>
        <v>0.41301547592943905</v>
      </c>
      <c r="L72" t="str">
        <f>IF(ISBLANK(Calculations!L72),"",Calculations!L72)</f>
        <v>RESIDENTIAL</v>
      </c>
      <c r="M72" t="str">
        <f>IF(ISBLANK(Calculations!M72),"",Calculations!M72)</f>
        <v>heating</v>
      </c>
      <c r="N72" t="str">
        <f>IF(ISBLANK(Calculations!N72),"",Calculations!N72)</f>
        <v>petroleum diesel</v>
      </c>
      <c r="O72">
        <f t="shared" si="0"/>
        <v>256407760922.09143</v>
      </c>
      <c r="P72">
        <f>IF(ISBLANK(Calculations!P72),"",Calculations!P72)</f>
        <v>256407760922.09143</v>
      </c>
      <c r="Q72">
        <f>IF(ISBLANK(Calculations!Q72),"",Calculations!Q72)</f>
        <v>256407760922.09143</v>
      </c>
      <c r="R72">
        <f>IF(ISBLANK(Calculations!R72),"",Calculations!R72)</f>
        <v>264103801818.90155</v>
      </c>
      <c r="S72">
        <f>IF(ISBLANK(Calculations!S72),"",Calculations!S72)</f>
        <v>269794624405.77643</v>
      </c>
      <c r="T72">
        <f>IF(ISBLANK(Calculations!T72),"",Calculations!T72)</f>
        <v>273128004649.54044</v>
      </c>
      <c r="U72">
        <f>IF(ISBLANK(Calculations!U72),"",Calculations!U72)</f>
        <v>273739743881.11502</v>
      </c>
      <c r="V72">
        <f>IF(ISBLANK(Calculations!V72),"",Calculations!V72)</f>
        <v>271274411535.72995</v>
      </c>
      <c r="W72">
        <f>IF(ISBLANK(Calculations!W72),"",Calculations!W72)</f>
        <v>265472751447.57278</v>
      </c>
      <c r="X72">
        <f>IF(ISBLANK(Calculations!X72),"",Calculations!X72)</f>
        <v>256392450961.26077</v>
      </c>
      <c r="Y72">
        <f>IF(ISBLANK(Calculations!Y72),"",Calculations!Y72)</f>
        <v>243764444470.17651</v>
      </c>
      <c r="Z72">
        <f>IF(ISBLANK(Calculations!Z72),"",Calculations!Z72)</f>
        <v>228366387811.84711</v>
      </c>
      <c r="AA72">
        <f>IF(ISBLANK(Calculations!AA72),"",Calculations!AA72)</f>
        <v>211181264416.90067</v>
      </c>
      <c r="AB72">
        <f>IF(ISBLANK(Calculations!AB72),"",Calculations!AB72)</f>
        <v>193059105264.32956</v>
      </c>
      <c r="AC72">
        <f>IF(ISBLANK(Calculations!AC72),"",Calculations!AC72)</f>
        <v>174883524366.31253</v>
      </c>
      <c r="AD72">
        <f>IF(ISBLANK(Calculations!AD72),"",Calculations!AD72)</f>
        <v>157357152360.63635</v>
      </c>
      <c r="AE72">
        <f>IF(ISBLANK(Calculations!AE72),"",Calculations!AE72)</f>
        <v>140946388057.29681</v>
      </c>
      <c r="AF72">
        <f>IF(ISBLANK(Calculations!AF72),"",Calculations!AF72)</f>
        <v>125971730373.48878</v>
      </c>
      <c r="AG72">
        <f>IF(ISBLANK(Calculations!AG72),"",Calculations!AG72)</f>
        <v>112222249102.11452</v>
      </c>
      <c r="AH72">
        <f>IF(ISBLANK(Calculations!AH72),"",Calculations!AH72)</f>
        <v>99656001844.230209</v>
      </c>
      <c r="AI72">
        <f>IF(ISBLANK(Calculations!AI72),"",Calculations!AI72)</f>
        <v>88080705530.865936</v>
      </c>
      <c r="AJ72">
        <f>IF(ISBLANK(Calculations!AJ72),"",Calculations!AJ72)</f>
        <v>77299470749.254272</v>
      </c>
      <c r="AK72">
        <f>IF(ISBLANK(Calculations!AK72),"",Calculations!AK72)</f>
        <v>66700666726.640007</v>
      </c>
      <c r="AL72">
        <f>IF(ISBLANK(Calculations!AL72),"",Calculations!AL72)</f>
        <v>56890657564.538544</v>
      </c>
      <c r="AM72">
        <f>IF(ISBLANK(Calculations!AM72),"",Calculations!AM72)</f>
        <v>47827859848.648331</v>
      </c>
      <c r="AN72">
        <f>IF(ISBLANK(Calculations!AN72),"",Calculations!AN72)</f>
        <v>39573728672.248741</v>
      </c>
      <c r="AO72">
        <f>IF(ISBLANK(Calculations!AO72),"",Calculations!AO72)</f>
        <v>32177546406.756691</v>
      </c>
      <c r="AP72">
        <f>IF(ISBLANK(Calculations!AP72),"",Calculations!AP72)</f>
        <v>25674264007.127823</v>
      </c>
      <c r="AQ72">
        <f>IF(ISBLANK(Calculations!AQ72),"",Calculations!AQ72)</f>
        <v>20082738764.061638</v>
      </c>
      <c r="AR72">
        <f>IF(ISBLANK(Calculations!AR72),"",Calculations!AR72)</f>
        <v>15376071210.411194</v>
      </c>
      <c r="AS72">
        <f>IF(ISBLANK(Calculations!AS72),"",Calculations!AS72)</f>
        <v>11516093410.003582</v>
      </c>
      <c r="AT72">
        <f>IF(ISBLANK(Calculations!AT72),"",Calculations!AT72)</f>
        <v>8431794302.5770206</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0.41301547592943905</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0.41301547592943905</v>
      </c>
      <c r="L74" t="str">
        <f>IF(ISBLANK(Calculations!L74),"",Calculations!L74)</f>
        <v>RESIDENTIAL</v>
      </c>
      <c r="M74" t="str">
        <f>IF(ISBLANK(Calculations!M74),"",Calculations!M74)</f>
        <v>heating</v>
      </c>
      <c r="N74" t="str">
        <f>IF(ISBLANK(Calculations!N74),"",Calculations!N74)</f>
        <v>biomass</v>
      </c>
      <c r="O74">
        <f t="shared" si="0"/>
        <v>2960081915986.2896</v>
      </c>
      <c r="P74">
        <f>IF(ISBLANK(Calculations!P74),"",Calculations!P74)</f>
        <v>2960081915986.2896</v>
      </c>
      <c r="Q74">
        <f>IF(ISBLANK(Calculations!Q74),"",Calculations!Q74)</f>
        <v>2960081915986.2896</v>
      </c>
      <c r="R74">
        <f>IF(ISBLANK(Calculations!R74),"",Calculations!R74)</f>
        <v>2952129293102.1958</v>
      </c>
      <c r="S74">
        <f>IF(ISBLANK(Calculations!S74),"",Calculations!S74)</f>
        <v>2941101385864.8643</v>
      </c>
      <c r="T74">
        <f>IF(ISBLANK(Calculations!T74),"",Calculations!T74)</f>
        <v>2928323152433.667</v>
      </c>
      <c r="U74">
        <f>IF(ISBLANK(Calculations!U74),"",Calculations!U74)</f>
        <v>2915288717170.9043</v>
      </c>
      <c r="V74">
        <f>IF(ISBLANK(Calculations!V74),"",Calculations!V74)</f>
        <v>2902238747828.5928</v>
      </c>
      <c r="W74">
        <f>IF(ISBLANK(Calculations!W74),"",Calculations!W74)</f>
        <v>2889797529266.7974</v>
      </c>
      <c r="X74">
        <f>IF(ISBLANK(Calculations!X74),"",Calculations!X74)</f>
        <v>2879317729828.4692</v>
      </c>
      <c r="Y74">
        <f>IF(ISBLANK(Calculations!Y74),"",Calculations!Y74)</f>
        <v>2866689584106.2515</v>
      </c>
      <c r="Z74">
        <f>IF(ISBLANK(Calculations!Z74),"",Calculations!Z74)</f>
        <v>2854157366631.5752</v>
      </c>
      <c r="AA74">
        <f>IF(ISBLANK(Calculations!AA74),"",Calculations!AA74)</f>
        <v>2843546945884.4165</v>
      </c>
      <c r="AB74">
        <f>IF(ISBLANK(Calculations!AB74),"",Calculations!AB74)</f>
        <v>2833238918097.6123</v>
      </c>
      <c r="AC74">
        <f>IF(ISBLANK(Calculations!AC74),"",Calculations!AC74)</f>
        <v>2823505124033.0781</v>
      </c>
      <c r="AD74">
        <f>IF(ISBLANK(Calculations!AD74),"",Calculations!AD74)</f>
        <v>2815384837039.7402</v>
      </c>
      <c r="AE74">
        <f>IF(ISBLANK(Calculations!AE74),"",Calculations!AE74)</f>
        <v>2809727738791.4673</v>
      </c>
      <c r="AF74">
        <f>IF(ISBLANK(Calculations!AF74),"",Calculations!AF74)</f>
        <v>2809208304370.9072</v>
      </c>
      <c r="AG74">
        <f>IF(ISBLANK(Calculations!AG74),"",Calculations!AG74)</f>
        <v>2810271107877.9966</v>
      </c>
      <c r="AH74">
        <f>IF(ISBLANK(Calculations!AH74),"",Calculations!AH74)</f>
        <v>2814431996216.3218</v>
      </c>
      <c r="AI74">
        <f>IF(ISBLANK(Calculations!AI74),"",Calculations!AI74)</f>
        <v>2820884933868.1416</v>
      </c>
      <c r="AJ74">
        <f>IF(ISBLANK(Calculations!AJ74),"",Calculations!AJ74)</f>
        <v>2828636062355.5591</v>
      </c>
      <c r="AK74">
        <f>IF(ISBLANK(Calculations!AK74),"",Calculations!AK74)</f>
        <v>2820848316949.3359</v>
      </c>
      <c r="AL74">
        <f>IF(ISBLANK(Calculations!AL74),"",Calculations!AL74)</f>
        <v>2813738968272.1934</v>
      </c>
      <c r="AM74">
        <f>IF(ISBLANK(Calculations!AM74),"",Calculations!AM74)</f>
        <v>2804585713712.4883</v>
      </c>
      <c r="AN74">
        <f>IF(ISBLANK(Calculations!AN74),"",Calculations!AN74)</f>
        <v>2793628811872.5312</v>
      </c>
      <c r="AO74">
        <f>IF(ISBLANK(Calculations!AO74),"",Calculations!AO74)</f>
        <v>2781016958972.2832</v>
      </c>
      <c r="AP74">
        <f>IF(ISBLANK(Calculations!AP74),"",Calculations!AP74)</f>
        <v>2767498057437.4551</v>
      </c>
      <c r="AQ74">
        <f>IF(ISBLANK(Calculations!AQ74),"",Calculations!AQ74)</f>
        <v>2754707373896.6333</v>
      </c>
      <c r="AR74">
        <f>IF(ISBLANK(Calculations!AR74),"",Calculations!AR74)</f>
        <v>2741532825494.0366</v>
      </c>
      <c r="AS74">
        <f>IF(ISBLANK(Calculations!AS74),"",Calculations!AS74)</f>
        <v>2728820018913.7471</v>
      </c>
      <c r="AT74">
        <f>IF(ISBLANK(Calculations!AT74),"",Calculations!AT74)</f>
        <v>2716567311558.7319</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0.41301547592943905</v>
      </c>
      <c r="L75" t="str">
        <f>IF(ISBLANK(Calculations!L75),"",Calculations!L75)</f>
        <v>RESIDENTIAL</v>
      </c>
      <c r="M75" t="str">
        <f>IF(ISBLANK(Calculations!M75),"",Calculations!M75)</f>
        <v>heating</v>
      </c>
      <c r="N75" t="str">
        <f>IF(ISBLANK(Calculations!N75),"",Calculations!N75)</f>
        <v>kerosene</v>
      </c>
      <c r="O75">
        <f t="shared" si="0"/>
        <v>52865980918.968201</v>
      </c>
      <c r="P75">
        <f>IF(ISBLANK(Calculations!P75),"",Calculations!P75)</f>
        <v>52865980918.968201</v>
      </c>
      <c r="Q75">
        <f>IF(ISBLANK(Calculations!Q75),"",Calculations!Q75)</f>
        <v>52865980918.968201</v>
      </c>
      <c r="R75">
        <f>IF(ISBLANK(Calculations!R75),"",Calculations!R75)</f>
        <v>52974071624.435165</v>
      </c>
      <c r="S75">
        <f>IF(ISBLANK(Calculations!S75),"",Calculations!S75)</f>
        <v>52980079063.275322</v>
      </c>
      <c r="T75">
        <f>IF(ISBLANK(Calculations!T75),"",Calculations!T75)</f>
        <v>52881543394.175873</v>
      </c>
      <c r="U75">
        <f>IF(ISBLANK(Calculations!U75),"",Calculations!U75)</f>
        <v>52670793414.706398</v>
      </c>
      <c r="V75">
        <f>IF(ISBLANK(Calculations!V75),"",Calculations!V75)</f>
        <v>52311567500.779007</v>
      </c>
      <c r="W75">
        <f>IF(ISBLANK(Calculations!W75),"",Calculations!W75)</f>
        <v>51772911526.452248</v>
      </c>
      <c r="X75">
        <f>IF(ISBLANK(Calculations!X75),"",Calculations!X75)</f>
        <v>51041584519.62532</v>
      </c>
      <c r="Y75">
        <f>IF(ISBLANK(Calculations!Y75),"",Calculations!Y75)</f>
        <v>50025255422.267944</v>
      </c>
      <c r="Z75">
        <f>IF(ISBLANK(Calculations!Z75),"",Calculations!Z75)</f>
        <v>48764673122.349182</v>
      </c>
      <c r="AA75">
        <f>IF(ISBLANK(Calculations!AA75),"",Calculations!AA75)</f>
        <v>47310430398.462051</v>
      </c>
      <c r="AB75">
        <f>IF(ISBLANK(Calculations!AB75),"",Calculations!AB75)</f>
        <v>45672614205.394951</v>
      </c>
      <c r="AC75">
        <f>IF(ISBLANK(Calculations!AC75),"",Calculations!AC75)</f>
        <v>43890791244.557014</v>
      </c>
      <c r="AD75">
        <f>IF(ISBLANK(Calculations!AD75),"",Calculations!AD75)</f>
        <v>42006728333.482452</v>
      </c>
      <c r="AE75">
        <f>IF(ISBLANK(Calculations!AE75),"",Calculations!AE75)</f>
        <v>40054747617.121719</v>
      </c>
      <c r="AF75">
        <f>IF(ISBLANK(Calculations!AF75),"",Calculations!AF75)</f>
        <v>38089048141.49778</v>
      </c>
      <c r="AG75">
        <f>IF(ISBLANK(Calculations!AG75),"",Calculations!AG75)</f>
        <v>36084099295.75573</v>
      </c>
      <c r="AH75">
        <f>IF(ISBLANK(Calculations!AH75),"",Calculations!AH75)</f>
        <v>34081606760.818779</v>
      </c>
      <c r="AI75">
        <f>IF(ISBLANK(Calculations!AI75),"",Calculations!AI75)</f>
        <v>32100657996.235821</v>
      </c>
      <c r="AJ75">
        <f>IF(ISBLANK(Calculations!AJ75),"",Calculations!AJ75)</f>
        <v>30160783918.509033</v>
      </c>
      <c r="AK75">
        <f>IF(ISBLANK(Calculations!AK75),"",Calculations!AK75)</f>
        <v>28142148635.839725</v>
      </c>
      <c r="AL75">
        <f>IF(ISBLANK(Calculations!AL75),"",Calculations!AL75)</f>
        <v>26246698480.111118</v>
      </c>
      <c r="AM75">
        <f>IF(ISBLANK(Calculations!AM75),"",Calculations!AM75)</f>
        <v>24475450166.810532</v>
      </c>
      <c r="AN75">
        <f>IF(ISBLANK(Calculations!AN75),"",Calculations!AN75)</f>
        <v>22853477604.240559</v>
      </c>
      <c r="AO75">
        <f>IF(ISBLANK(Calculations!AO75),"",Calculations!AO75)</f>
        <v>21395362524.680122</v>
      </c>
      <c r="AP75">
        <f>IF(ISBLANK(Calculations!AP75),"",Calculations!AP75)</f>
        <v>20111123697.570526</v>
      </c>
      <c r="AQ75">
        <f>IF(ISBLANK(Calculations!AQ75),"",Calculations!AQ75)</f>
        <v>19010582177.742794</v>
      </c>
      <c r="AR75">
        <f>IF(ISBLANK(Calculations!AR75),"",Calculations!AR75)</f>
        <v>18080242774.417328</v>
      </c>
      <c r="AS75">
        <f>IF(ISBLANK(Calculations!AS75),"",Calculations!AS75)</f>
        <v>17317353479.512581</v>
      </c>
      <c r="AT75">
        <f>IF(ISBLANK(Calculations!AT75),"",Calculations!AT75)</f>
        <v>16708083929.523012</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0.41301547592943905</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0.70351973009615221</v>
      </c>
      <c r="K77">
        <f>IF(ISBLANK(Calculations!K77),"",Calculations!K77)</f>
        <v>0.41301547592943905</v>
      </c>
      <c r="L77" t="str">
        <f>IF(ISBLANK(Calculations!L77),"",Calculations!L77)</f>
        <v>RESIDENTIAL</v>
      </c>
      <c r="M77" t="str">
        <f>IF(ISBLANK(Calculations!M77),"",Calculations!M77)</f>
        <v>heating</v>
      </c>
      <c r="N77" t="str">
        <f>IF(ISBLANK(Calculations!N77),"",Calculations!N77)</f>
        <v>LPG propane or butane</v>
      </c>
      <c r="O77">
        <f t="shared" si="0"/>
        <v>2000536831402.4771</v>
      </c>
      <c r="P77">
        <f>IF(ISBLANK(Calculations!P77),"",Calculations!P77)</f>
        <v>2000536831402.4771</v>
      </c>
      <c r="Q77">
        <f>IF(ISBLANK(Calculations!Q77),"",Calculations!Q77)</f>
        <v>2000536831402.4771</v>
      </c>
      <c r="R77">
        <f>IF(ISBLANK(Calculations!R77),"",Calculations!R77)</f>
        <v>2002619212404.9573</v>
      </c>
      <c r="S77">
        <f>IF(ISBLANK(Calculations!S77),"",Calculations!S77)</f>
        <v>2004179266985.3889</v>
      </c>
      <c r="T77">
        <f>IF(ISBLANK(Calculations!T77),"",Calculations!T77)</f>
        <v>2005765363219.6816</v>
      </c>
      <c r="U77">
        <f>IF(ISBLANK(Calculations!U77),"",Calculations!U77)</f>
        <v>2008656303659.1965</v>
      </c>
      <c r="V77">
        <f>IF(ISBLANK(Calculations!V77),"",Calculations!V77)</f>
        <v>2011959074124.958</v>
      </c>
      <c r="W77">
        <f>IF(ISBLANK(Calculations!W77),"",Calculations!W77)</f>
        <v>2016101547053.1731</v>
      </c>
      <c r="X77">
        <f>IF(ISBLANK(Calculations!X77),"",Calculations!X77)</f>
        <v>2021659680525.5574</v>
      </c>
      <c r="Y77">
        <f>IF(ISBLANK(Calculations!Y77),"",Calculations!Y77)</f>
        <v>2026981856109.0413</v>
      </c>
      <c r="Z77">
        <f>IF(ISBLANK(Calculations!Z77),"",Calculations!Z77)</f>
        <v>2032949826381.4792</v>
      </c>
      <c r="AA77">
        <f>IF(ISBLANK(Calculations!AA77),"",Calculations!AA77)</f>
        <v>2040053942164.1624</v>
      </c>
      <c r="AB77">
        <f>IF(ISBLANK(Calculations!AB77),"",Calculations!AB77)</f>
        <v>2046449143164.7588</v>
      </c>
      <c r="AC77">
        <f>IF(ISBLANK(Calculations!AC77),"",Calculations!AC77)</f>
        <v>2051603609149.7034</v>
      </c>
      <c r="AD77">
        <f>IF(ISBLANK(Calculations!AD77),"",Calculations!AD77)</f>
        <v>2055998547483.9221</v>
      </c>
      <c r="AE77">
        <f>IF(ISBLANK(Calculations!AE77),"",Calculations!AE77)</f>
        <v>2058958827630.5869</v>
      </c>
      <c r="AF77">
        <f>IF(ISBLANK(Calculations!AF77),"",Calculations!AF77)</f>
        <v>2061358201087.8982</v>
      </c>
      <c r="AG77">
        <f>IF(ISBLANK(Calculations!AG77),"",Calculations!AG77)</f>
        <v>2060702632449.2825</v>
      </c>
      <c r="AH77">
        <f>IF(ISBLANK(Calculations!AH77),"",Calculations!AH77)</f>
        <v>2059141108316.9036</v>
      </c>
      <c r="AI77">
        <f>IF(ISBLANK(Calculations!AI77),"",Calculations!AI77)</f>
        <v>2057115630667.9011</v>
      </c>
      <c r="AJ77">
        <f>IF(ISBLANK(Calculations!AJ77),"",Calculations!AJ77)</f>
        <v>2055307614977.3425</v>
      </c>
      <c r="AK77">
        <f>IF(ISBLANK(Calculations!AK77),"",Calculations!AK77)</f>
        <v>2047126222401.4792</v>
      </c>
      <c r="AL77">
        <f>IF(ISBLANK(Calculations!AL77),"",Calculations!AL77)</f>
        <v>2040397227869.7378</v>
      </c>
      <c r="AM77">
        <f>IF(ISBLANK(Calculations!AM77),"",Calculations!AM77)</f>
        <v>2034087281660.5376</v>
      </c>
      <c r="AN77">
        <f>IF(ISBLANK(Calculations!AN77),"",Calculations!AN77)</f>
        <v>2028914281140.3892</v>
      </c>
      <c r="AO77">
        <f>IF(ISBLANK(Calculations!AO77),"",Calculations!AO77)</f>
        <v>2024857860552.6831</v>
      </c>
      <c r="AP77">
        <f>IF(ISBLANK(Calculations!AP77),"",Calculations!AP77)</f>
        <v>2021761463105.9834</v>
      </c>
      <c r="AQ77">
        <f>IF(ISBLANK(Calculations!AQ77),"",Calculations!AQ77)</f>
        <v>2020025780384.7878</v>
      </c>
      <c r="AR77">
        <f>IF(ISBLANK(Calculations!AR77),"",Calculations!AR77)</f>
        <v>2018272313997.2068</v>
      </c>
      <c r="AS77">
        <f>IF(ISBLANK(Calculations!AS77),"",Calculations!AS77)</f>
        <v>2016873732401.8464</v>
      </c>
      <c r="AT77">
        <f>IF(ISBLANK(Calculations!AT77),"",Calculations!AT77)</f>
        <v>2015649546953.6665</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0.41301547592943905</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0.11717978599757181</v>
      </c>
      <c r="K82">
        <f>IF(ISBLANK(Calculations!K82),"",Calculations!K82)</f>
        <v>0.41301547592943905</v>
      </c>
      <c r="L82" t="str">
        <f>IF(ISBLANK(Calculations!L82),"",Calculations!L82)</f>
        <v>RESIDENTIAL</v>
      </c>
      <c r="M82" t="str">
        <f>IF(ISBLANK(Calculations!M82),"",Calculations!M82)</f>
        <v>cooling</v>
      </c>
      <c r="N82" t="str">
        <f>IF(ISBLANK(Calculations!N82),"",Calculations!N82)</f>
        <v>electricity</v>
      </c>
      <c r="O82">
        <f t="shared" ref="O82:O145" si="1">P82</f>
        <v>4362285771695.4937</v>
      </c>
      <c r="P82">
        <f>IF(ISBLANK(Calculations!P82),"",Calculations!P82)-(SUMIFS(BDEQ!B:B,BDEQ!$AG:$AG,About!$B$2,BDEQ!$AH:$AH,$I82)*BDEQ!$C$2*$J82*$K82)</f>
        <v>4362285771695.4937</v>
      </c>
      <c r="Q82">
        <f>IF(ISBLANK(Calculations!Q82),"",Calculations!Q82)-(SUMIFS(BDEQ!C:C,BDEQ!$AG:$AG,About!$B$2,BDEQ!$AH:$AH,$I82)*BDEQ!$C$2*$J82*$K82)</f>
        <v>4362285771695.4937</v>
      </c>
      <c r="R82">
        <f>IF(ISBLANK(Calculations!R82),"",Calculations!R82)-(SUMIFS(BDEQ!D:D,BDEQ!$AG:$AG,About!$B$2,BDEQ!$AH:$AH,$I82)*BDEQ!$C$2*$J82*$K82)</f>
        <v>4262371140657.7432</v>
      </c>
      <c r="S82" s="99">
        <f>IF(ISBLANK(Calculations!S82),"",Calculations!S82 + ('IRA Buildings Changes'!$C$39/($AB$81-$R$81)*(S81-$R$81)))-(SUMIFS(BDEQ!E:E,BDEQ!$AG:$AG,About!$B$2,BDEQ!$AH:$AH,$I82)*BDEQ!$C$2*$J82*$K82)</f>
        <v>4387102812393.6494</v>
      </c>
      <c r="T82" s="99">
        <f>IF(ISBLANK(Calculations!T82),"",Calculations!T82 + ('IRA Buildings Changes'!$C$39/($AB$81-$R$81)*(T81-$R$81)))-(SUMIFS(BDEQ!F:F,BDEQ!$AG:$AG,About!$B$2,BDEQ!$AH:$AH,$I82)*BDEQ!$C$2*$J82*$K82)</f>
        <v>4518775422030.5566</v>
      </c>
      <c r="U82" s="99">
        <f>IF(ISBLANK(Calculations!U82),"",Calculations!U82 + ('IRA Buildings Changes'!$C$39/($AB$81-$R$81)*(U81-$R$81)))-(SUMIFS(BDEQ!G:G,BDEQ!$AG:$AG,About!$B$2,BDEQ!$AH:$AH,$I82)*BDEQ!$C$2*$J82*$K82)</f>
        <v>4658262171194.9229</v>
      </c>
      <c r="V82" s="99">
        <f>IF(ISBLANK(Calculations!V82),"",Calculations!V82 + ('IRA Buildings Changes'!$C$39/($AB$81-$R$81)*(V81-$R$81)))-(SUMIFS(BDEQ!H:H,BDEQ!$AG:$AG,About!$B$2,BDEQ!$AH:$AH,$I82)*BDEQ!$C$2*$J82*$K82)</f>
        <v>4806512351845.1074</v>
      </c>
      <c r="W82" s="99">
        <f>IF(ISBLANK(Calculations!W82),"",Calculations!W82 + ('IRA Buildings Changes'!$C$39/($AB$81-$R$81)*(W81-$R$81)))-(SUMIFS(BDEQ!I:I,BDEQ!$AG:$AG,About!$B$2,BDEQ!$AH:$AH,$I82)*BDEQ!$C$2*$J82*$K82)</f>
        <v>4963526857853.9785</v>
      </c>
      <c r="X82" s="99">
        <f>IF(ISBLANK(Calculations!X82),"",Calculations!X82 + ('IRA Buildings Changes'!$C$39/($AB$81-$R$81)*(X81-$R$81)))-(SUMIFS(BDEQ!J:J,BDEQ!$AG:$AG,About!$B$2,BDEQ!$AH:$AH,$I82)*BDEQ!$C$2*$J82*$K82)</f>
        <v>5128721029397.1758</v>
      </c>
      <c r="Y82" s="99">
        <f>IF(ISBLANK(Calculations!Y82),"",Calculations!Y82 + ('IRA Buildings Changes'!$C$39/($AB$81-$R$81)*(Y81-$R$81)))-(SUMIFS(BDEQ!K:K,BDEQ!$AG:$AG,About!$B$2,BDEQ!$AH:$AH,$I82)*BDEQ!$C$2*$J82*$K82)</f>
        <v>5298657593201.4561</v>
      </c>
      <c r="Z82" s="99">
        <f>IF(ISBLANK(Calculations!Z82),"",Calculations!Z82 + ('IRA Buildings Changes'!$C$39/($AB$81-$R$81)*(Z81-$R$81)))-(SUMIFS(BDEQ!L:L,BDEQ!$AG:$AG,About!$B$2,BDEQ!$AH:$AH,$I82)*BDEQ!$C$2*$J82*$K82)</f>
        <v>5476323612484.0869</v>
      </c>
      <c r="AA82" s="99">
        <f>IF(ISBLANK(Calculations!AA82),"",Calculations!AA82 + ('IRA Buildings Changes'!$C$39/($AB$81-$R$81)*(AA81-$R$81)))-(SUMIFS(BDEQ!M:M,BDEQ!$AG:$AG,About!$B$2,BDEQ!$AH:$AH,$I82)*BDEQ!$C$2*$J82*$K82)</f>
        <v>5659680130215.7021</v>
      </c>
      <c r="AB82" s="98">
        <f>IF(ISBLANK(Calculations!AB82),"",Calculations!AB82 + 'IRA Buildings Changes'!C39)-(SUMIFS(BDEQ!N:N,BDEQ!$AG:$AG,About!$B$2,BDEQ!$AH:$AH,$I82)*BDEQ!$C$2*$J82*$K82)</f>
        <v>5848011521267.8516</v>
      </c>
      <c r="AC82" s="99">
        <f>IF(ISBLANK(Calculations!AC82),"",Calculations!AC82  + 'IRA Buildings Changes'!$C$39)-(SUMIFS(BDEQ!O:O,BDEQ!$AG:$AG,About!$B$2,BDEQ!$AH:$AH,$I82)*BDEQ!$C$2*$J82*$K82)</f>
        <v>5821328180282.3311</v>
      </c>
      <c r="AD82" s="99">
        <f>IF(ISBLANK(Calculations!AD82),"",Calculations!AD82  + 'IRA Buildings Changes'!$C$39)-(SUMIFS(BDEQ!P:P,BDEQ!$AG:$AG,About!$B$2,BDEQ!$AH:$AH,$I82)*BDEQ!$C$2*$J82*$K82)</f>
        <v>5797649063286.0498</v>
      </c>
      <c r="AE82" s="99">
        <f>IF(ISBLANK(Calculations!AE82),"",Calculations!AE82  + 'IRA Buildings Changes'!$C$39)-(SUMIFS(BDEQ!Q:Q,BDEQ!$AG:$AG,About!$B$2,BDEQ!$AH:$AH,$I82)*BDEQ!$C$2*$J82*$K82)</f>
        <v>5776798384281.8799</v>
      </c>
      <c r="AF82" s="99">
        <f>IF(ISBLANK(Calculations!AF82),"",Calculations!AF82  + 'IRA Buildings Changes'!$C$39)-(SUMIFS(BDEQ!R:R,BDEQ!$AG:$AG,About!$B$2,BDEQ!$AH:$AH,$I82)*BDEQ!$C$2*$J82*$K82)</f>
        <v>5756474071246.417</v>
      </c>
      <c r="AG82" s="99">
        <f>IF(ISBLANK(Calculations!AG82),"",Calculations!AG82  + 'IRA Buildings Changes'!$C$39)-(SUMIFS(BDEQ!S:S,BDEQ!$AG:$AG,About!$B$2,BDEQ!$AH:$AH,$I82)*BDEQ!$C$2*$J82*$K82)</f>
        <v>5740729093166.2529</v>
      </c>
      <c r="AH82" s="99">
        <f>IF(ISBLANK(Calculations!AH82),"",Calculations!AH82  + 'IRA Buildings Changes'!$C$39)-(SUMIFS(BDEQ!T:T,BDEQ!$AG:$AG,About!$B$2,BDEQ!$AH:$AH,$I82)*BDEQ!$C$2*$J82*$K82)</f>
        <v>5727192059598.124</v>
      </c>
      <c r="AI82" s="99">
        <f>IF(ISBLANK(Calculations!AI82),"",Calculations!AI82  + 'IRA Buildings Changes'!$C$39)-(SUMIFS(BDEQ!U:U,BDEQ!$AG:$AG,About!$B$2,BDEQ!$AH:$AH,$I82)*BDEQ!$C$2*$J82*$K82)</f>
        <v>5715457110870.6777</v>
      </c>
      <c r="AJ82" s="99">
        <f>IF(ISBLANK(Calculations!AJ82),"",Calculations!AJ82  + 'IRA Buildings Changes'!$C$39)-(SUMIFS(BDEQ!V:V,BDEQ!$AG:$AG,About!$B$2,BDEQ!$AH:$AH,$I82)*BDEQ!$C$2*$J82*$K82)</f>
        <v>5705351601997.7861</v>
      </c>
      <c r="AK82" s="99">
        <f>IF(ISBLANK(Calculations!AK82),"",Calculations!AK82  + 'IRA Buildings Changes'!$C$39)-(SUMIFS(BDEQ!W:W,BDEQ!$AG:$AG,About!$B$2,BDEQ!$AH:$AH,$I82)*BDEQ!$C$2*$J82*$K82)</f>
        <v>5696729379123.5674</v>
      </c>
      <c r="AL82" s="99">
        <f>IF(ISBLANK(Calculations!AL82),"",Calculations!AL82  + 'IRA Buildings Changes'!$C$39)-(SUMIFS(BDEQ!X:X,BDEQ!$AG:$AG,About!$B$2,BDEQ!$AH:$AH,$I82)*BDEQ!$C$2*$J82*$K82)</f>
        <v>5688633238636.4355</v>
      </c>
      <c r="AM82" s="99">
        <f>IF(ISBLANK(Calculations!AM82),"",Calculations!AM82  + 'IRA Buildings Changes'!$C$39)-(SUMIFS(BDEQ!Y:Y,BDEQ!$AG:$AG,About!$B$2,BDEQ!$AH:$AH,$I82)*BDEQ!$C$2*$J82*$K82)</f>
        <v>5679430280403.4883</v>
      </c>
      <c r="AN82" s="99">
        <f>IF(ISBLANK(Calculations!AN82),"",Calculations!AN82  + 'IRA Buildings Changes'!$C$39)-(SUMIFS(BDEQ!Z:Z,BDEQ!$AG:$AG,About!$B$2,BDEQ!$AH:$AH,$I82)*BDEQ!$C$2*$J82*$K82)</f>
        <v>5673093060573.6787</v>
      </c>
      <c r="AO82" s="99">
        <f>IF(ISBLANK(Calculations!AO82),"",Calculations!AO82  + 'IRA Buildings Changes'!$C$39)-(SUMIFS(BDEQ!AA:AA,BDEQ!$AG:$AG,About!$B$2,BDEQ!$AH:$AH,$I82)*BDEQ!$C$2*$J82*$K82)</f>
        <v>5667341820868.998</v>
      </c>
      <c r="AP82" s="99">
        <f>IF(ISBLANK(Calculations!AP82),"",Calculations!AP82  + 'IRA Buildings Changes'!$C$39)-(SUMIFS(BDEQ!AB:AB,BDEQ!$AG:$AG,About!$B$2,BDEQ!$AH:$AH,$I82)*BDEQ!$C$2*$J82*$K82)</f>
        <v>5662164384961.5312</v>
      </c>
      <c r="AQ82" s="99">
        <f>IF(ISBLANK(Calculations!AQ82),"",Calculations!AQ82  + 'IRA Buildings Changes'!$C$39)-(SUMIFS(BDEQ!AC:AC,BDEQ!$AG:$AG,About!$B$2,BDEQ!$AH:$AH,$I82)*BDEQ!$C$2*$J82*$K82)</f>
        <v>5657774272953.751</v>
      </c>
      <c r="AR82" s="99">
        <f>IF(ISBLANK(Calculations!AR82),"",Calculations!AR82  + 'IRA Buildings Changes'!$C$39)-(SUMIFS(BDEQ!AD:AD,BDEQ!$AG:$AG,About!$B$2,BDEQ!$AH:$AH,$I82)*BDEQ!$C$2*$J82*$K82)</f>
        <v>5651888660041.9131</v>
      </c>
      <c r="AS82" s="99">
        <f>IF(ISBLANK(Calculations!AS82),"",Calculations!AS82  + 'IRA Buildings Changes'!$C$39)-(SUMIFS(BDEQ!AE:AE,BDEQ!$AG:$AG,About!$B$2,BDEQ!$AH:$AH,$I82)*BDEQ!$C$2*$J82*$K82)</f>
        <v>5648298995389.0391</v>
      </c>
      <c r="AT82" s="99">
        <f>IF(ISBLANK(Calculations!AT82),"",Calculations!AT82  + 'IRA Buildings Changes'!$C$39)-(SUMIFS(BDEQ!AF:AF,BDEQ!$AG:$AG,About!$B$2,BDEQ!$AH:$AH,$I82)*BDEQ!$C$2*$J82*$K82)</f>
        <v>5645166998323.7236</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0.41301547592943905</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0.41301547592943905</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0.41301547592943905</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0.41301547592943905</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0.41301547592943905</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0.41301547592943905</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0.41301547592943905</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0.41301547592943905</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0.41301547592943905</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3.65727295478653E-2</v>
      </c>
      <c r="K95">
        <f>IF(ISBLANK(Calculations!K95),"",Calculations!K95)</f>
        <v>0.41301547592943905</v>
      </c>
      <c r="L95" t="str">
        <f>IF(ISBLANK(Calculations!L95),"",Calculations!L95)</f>
        <v>RESIDENTIAL</v>
      </c>
      <c r="M95" t="str">
        <f>IF(ISBLANK(Calculations!M95),"",Calculations!M95)</f>
        <v>lighting</v>
      </c>
      <c r="N95" t="str">
        <f>IF(ISBLANK(Calculations!N95),"",Calculations!N95)</f>
        <v>electricity</v>
      </c>
      <c r="O95">
        <f t="shared" si="1"/>
        <v>1361503576581.2559</v>
      </c>
      <c r="P95">
        <f>IF(ISBLANK(Calculations!P95),"",Calculations!P95)-(SUMIFS(BDEQ!B:B,BDEQ!$AG:$AG,About!$B$2,BDEQ!$AH:$AH,$I95)*BDEQ!$C$2*$J95*$K95)</f>
        <v>1361503576581.2559</v>
      </c>
      <c r="Q95">
        <f>IF(ISBLANK(Calculations!Q95),"",Calculations!Q95)-(SUMIFS(BDEQ!C:C,BDEQ!$AG:$AG,About!$B$2,BDEQ!$AH:$AH,$I95)*BDEQ!$C$2*$J95*$K95)</f>
        <v>1361503576581.2559</v>
      </c>
      <c r="R95">
        <f>IF(ISBLANK(Calculations!R95),"",Calculations!R95)-(SUMIFS(BDEQ!D:D,BDEQ!$AG:$AG,About!$B$2,BDEQ!$AH:$AH,$I95)*BDEQ!$C$2*$J95*$K95)</f>
        <v>1356412915639.7004</v>
      </c>
      <c r="S95">
        <f>IF(ISBLANK(Calculations!S95),"",Calculations!S95)-(SUMIFS(BDEQ!E:E,BDEQ!$AG:$AG,About!$B$2,BDEQ!$AH:$AH,$I95)*BDEQ!$C$2*$J95*$K95)</f>
        <v>1351584690022.5244</v>
      </c>
      <c r="T95">
        <f>IF(ISBLANK(Calculations!T95),"",Calculations!T95)-(SUMIFS(BDEQ!F:F,BDEQ!$AG:$AG,About!$B$2,BDEQ!$AH:$AH,$I95)*BDEQ!$C$2*$J95*$K95)</f>
        <v>1348008098149.7517</v>
      </c>
      <c r="U95">
        <f>IF(ISBLANK(Calculations!U95),"",Calculations!U95)-(SUMIFS(BDEQ!G:G,BDEQ!$AG:$AG,About!$B$2,BDEQ!$AH:$AH,$I95)*BDEQ!$C$2*$J95*$K95)</f>
        <v>1347456679565.5286</v>
      </c>
      <c r="V95">
        <f>IF(ISBLANK(Calculations!V95),"",Calculations!V95)-(SUMIFS(BDEQ!H:H,BDEQ!$AG:$AG,About!$B$2,BDEQ!$AH:$AH,$I95)*BDEQ!$C$2*$J95*$K95)</f>
        <v>1350364027250.8103</v>
      </c>
      <c r="W95">
        <f>IF(ISBLANK(Calculations!W95),"",Calculations!W95)-(SUMIFS(BDEQ!I:I,BDEQ!$AG:$AG,About!$B$2,BDEQ!$AH:$AH,$I95)*BDEQ!$C$2*$J95*$K95)</f>
        <v>1353977228851.2349</v>
      </c>
      <c r="X95">
        <f>IF(ISBLANK(Calculations!X95),"",Calculations!X95)-(SUMIFS(BDEQ!J:J,BDEQ!$AG:$AG,About!$B$2,BDEQ!$AH:$AH,$I95)*BDEQ!$C$2*$J95*$K95)</f>
        <v>1357167763605.1877</v>
      </c>
      <c r="Y95">
        <f>IF(ISBLANK(Calculations!Y95),"",Calculations!Y95)-(SUMIFS(BDEQ!K:K,BDEQ!$AG:$AG,About!$B$2,BDEQ!$AH:$AH,$I95)*BDEQ!$C$2*$J95*$K95)</f>
        <v>1359610548854.3401</v>
      </c>
      <c r="Z95">
        <f>IF(ISBLANK(Calculations!Z95),"",Calculations!Z95)-(SUMIFS(BDEQ!L:L,BDEQ!$AG:$AG,About!$B$2,BDEQ!$AH:$AH,$I95)*BDEQ!$C$2*$J95*$K95)</f>
        <v>1363614658019.5637</v>
      </c>
      <c r="AA95">
        <f>IF(ISBLANK(Calculations!AA95),"",Calculations!AA95)-(SUMIFS(BDEQ!M:M,BDEQ!$AG:$AG,About!$B$2,BDEQ!$AH:$AH,$I95)*BDEQ!$C$2*$J95*$K95)</f>
        <v>1369170187716.6399</v>
      </c>
      <c r="AB95">
        <f>IF(ISBLANK(Calculations!AB95),"",Calculations!AB95)-(SUMIFS(BDEQ!N:N,BDEQ!$AG:$AG,About!$B$2,BDEQ!$AH:$AH,$I95)*BDEQ!$C$2*$J95*$K95)</f>
        <v>1376889060473.9722</v>
      </c>
      <c r="AC95">
        <f>IF(ISBLANK(Calculations!AC95),"",Calculations!AC95)-(SUMIFS(BDEQ!O:O,BDEQ!$AG:$AG,About!$B$2,BDEQ!$AH:$AH,$I95)*BDEQ!$C$2*$J95*$K95)</f>
        <v>1386076388301.3477</v>
      </c>
      <c r="AD95">
        <f>IF(ISBLANK(Calculations!AD95),"",Calculations!AD95)-(SUMIFS(BDEQ!P:P,BDEQ!$AG:$AG,About!$B$2,BDEQ!$AH:$AH,$I95)*BDEQ!$C$2*$J95*$K95)</f>
        <v>1395615478705.1914</v>
      </c>
      <c r="AE95">
        <f>IF(ISBLANK(Calculations!AE95),"",Calculations!AE95)-(SUMIFS(BDEQ!Q:Q,BDEQ!$AG:$AG,About!$B$2,BDEQ!$AH:$AH,$I95)*BDEQ!$C$2*$J95*$K95)</f>
        <v>1405010523723.9177</v>
      </c>
      <c r="AF95">
        <f>IF(ISBLANK(Calculations!AF95),"",Calculations!AF95)-(SUMIFS(BDEQ!R:R,BDEQ!$AG:$AG,About!$B$2,BDEQ!$AH:$AH,$I95)*BDEQ!$C$2*$J95*$K95)</f>
        <v>1413122024638.2632</v>
      </c>
      <c r="AG95">
        <f>IF(ISBLANK(Calculations!AG95),"",Calculations!AG95)-(SUMIFS(BDEQ!S:S,BDEQ!$AG:$AG,About!$B$2,BDEQ!$AH:$AH,$I95)*BDEQ!$C$2*$J95*$K95)</f>
        <v>1420244080873.3777</v>
      </c>
      <c r="AH95">
        <f>IF(ISBLANK(Calculations!AH95),"",Calculations!AH95)-(SUMIFS(BDEQ!T:T,BDEQ!$AG:$AG,About!$B$2,BDEQ!$AH:$AH,$I95)*BDEQ!$C$2*$J95*$K95)</f>
        <v>1426646478812.0208</v>
      </c>
      <c r="AI95">
        <f>IF(ISBLANK(Calculations!AI95),"",Calculations!AI95)-(SUMIFS(BDEQ!U:U,BDEQ!$AG:$AG,About!$B$2,BDEQ!$AH:$AH,$I95)*BDEQ!$C$2*$J95*$K95)</f>
        <v>1432466295107.2249</v>
      </c>
      <c r="AJ95">
        <f>IF(ISBLANK(Calculations!AJ95),"",Calculations!AJ95)-(SUMIFS(BDEQ!V:V,BDEQ!$AG:$AG,About!$B$2,BDEQ!$AH:$AH,$I95)*BDEQ!$C$2*$J95*$K95)</f>
        <v>1437916181224.5249</v>
      </c>
      <c r="AK95">
        <f>IF(ISBLANK(Calculations!AK95),"",Calculations!AK95)-(SUMIFS(BDEQ!W:W,BDEQ!$AG:$AG,About!$B$2,BDEQ!$AH:$AH,$I95)*BDEQ!$C$2*$J95*$K95)</f>
        <v>1437953890587.9363</v>
      </c>
      <c r="AL95">
        <f>IF(ISBLANK(Calculations!AL95),"",Calculations!AL95)-(SUMIFS(BDEQ!X:X,BDEQ!$AG:$AG,About!$B$2,BDEQ!$AH:$AH,$I95)*BDEQ!$C$2*$J95*$K95)</f>
        <v>1438281351940.3403</v>
      </c>
      <c r="AM95">
        <f>IF(ISBLANK(Calculations!AM95),"",Calculations!AM95)-(SUMIFS(BDEQ!Y:Y,BDEQ!$AG:$AG,About!$B$2,BDEQ!$AH:$AH,$I95)*BDEQ!$C$2*$J95*$K95)</f>
        <v>1439082557734.2537</v>
      </c>
      <c r="AN95">
        <f>IF(ISBLANK(Calculations!AN95),"",Calculations!AN95)-(SUMIFS(BDEQ!Z:Z,BDEQ!$AG:$AG,About!$B$2,BDEQ!$AH:$AH,$I95)*BDEQ!$C$2*$J95*$K95)</f>
        <v>1440527813671.4927</v>
      </c>
      <c r="AO95">
        <f>IF(ISBLANK(Calculations!AO95),"",Calculations!AO95)-(SUMIFS(BDEQ!AA:AA,BDEQ!$AG:$AG,About!$B$2,BDEQ!$AH:$AH,$I95)*BDEQ!$C$2*$J95*$K95)</f>
        <v>1442496783555.3389</v>
      </c>
      <c r="AP95">
        <f>IF(ISBLANK(Calculations!AP95),"",Calculations!AP95)-(SUMIFS(BDEQ!AB:AB,BDEQ!$AG:$AG,About!$B$2,BDEQ!$AH:$AH,$I95)*BDEQ!$C$2*$J95*$K95)</f>
        <v>1444926288699.8887</v>
      </c>
      <c r="AQ95">
        <f>IF(ISBLANK(Calculations!AQ95),"",Calculations!AQ95)-(SUMIFS(BDEQ!AC:AC,BDEQ!$AG:$AG,About!$B$2,BDEQ!$AH:$AH,$I95)*BDEQ!$C$2*$J95*$K95)</f>
        <v>1447792201783.2351</v>
      </c>
      <c r="AR95">
        <f>IF(ISBLANK(Calculations!AR95),"",Calculations!AR95)-(SUMIFS(BDEQ!AD:AD,BDEQ!$AG:$AG,About!$B$2,BDEQ!$AH:$AH,$I95)*BDEQ!$C$2*$J95*$K95)</f>
        <v>1450874118463.9639</v>
      </c>
      <c r="AS95">
        <f>IF(ISBLANK(Calculations!AS95),"",Calculations!AS95)-(SUMIFS(BDEQ!AE:AE,BDEQ!$AG:$AG,About!$B$2,BDEQ!$AH:$AH,$I95)*BDEQ!$C$2*$J95*$K95)</f>
        <v>1454159445404.7781</v>
      </c>
      <c r="AT95">
        <f>IF(ISBLANK(Calculations!AT95),"",Calculations!AT95)-(SUMIFS(BDEQ!AF:AF,BDEQ!$AG:$AG,About!$B$2,BDEQ!$AH:$AH,$I95)*BDEQ!$C$2*$J95*$K95)</f>
        <v>1457687550059.6011</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0.41301547592943905</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0.41301547592943905</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0.41301547592943905</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0.41301547592943905</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0.41301547592943905</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0.41301547592943905</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0.41301547592943905</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0.41301547592943905</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0.41301547592943905</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0.27122666184835342</v>
      </c>
      <c r="K108">
        <f>IF(ISBLANK(Calculations!K108),"",Calculations!K108)</f>
        <v>0.41301547592943905</v>
      </c>
      <c r="L108" t="str">
        <f>IF(ISBLANK(Calculations!L108),"",Calculations!L108)</f>
        <v>RESIDENTIAL</v>
      </c>
      <c r="M108" t="str">
        <f>IF(ISBLANK(Calculations!M108),"",Calculations!M108)</f>
        <v>appl</v>
      </c>
      <c r="N108" t="str">
        <f>IF(ISBLANK(Calculations!N108),"",Calculations!N108)</f>
        <v>electricity</v>
      </c>
      <c r="O108">
        <f t="shared" si="1"/>
        <v>10097033356163.105</v>
      </c>
      <c r="P108">
        <f>IF(ISBLANK(Calculations!P108),"",Calculations!P108)-(SUMIFS(BDEQ!B:B,BDEQ!$AG:$AG,About!$B$2,BDEQ!$AH:$AH,$I108)*BDEQ!$C$2*$J108*$K108)</f>
        <v>10097033356163.105</v>
      </c>
      <c r="Q108">
        <f>IF(ISBLANK(Calculations!Q108),"",Calculations!Q108)-(SUMIFS(BDEQ!C:C,BDEQ!$AG:$AG,About!$B$2,BDEQ!$AH:$AH,$I108)*BDEQ!$C$2*$J108*$K108)</f>
        <v>10097033356163.105</v>
      </c>
      <c r="R108">
        <f>IF(ISBLANK(Calculations!R108),"",Calculations!R108)-(SUMIFS(BDEQ!D:D,BDEQ!$AG:$AG,About!$B$2,BDEQ!$AH:$AH,$I108)*BDEQ!$C$2*$J108*$K108)</f>
        <v>10027712469016.867</v>
      </c>
      <c r="S108">
        <f>IF(ISBLANK(Calculations!S108),"",Calculations!S108)-(SUMIFS(BDEQ!E:E,BDEQ!$AG:$AG,About!$B$2,BDEQ!$AH:$AH,$I108)*BDEQ!$C$2*$J108*$K108)</f>
        <v>9960414399051.8789</v>
      </c>
      <c r="T108">
        <f>IF(ISBLANK(Calculations!T108),"",Calculations!T108)-(SUMIFS(BDEQ!F:F,BDEQ!$AG:$AG,About!$B$2,BDEQ!$AH:$AH,$I108)*BDEQ!$C$2*$J108*$K108)</f>
        <v>9899017343204.4395</v>
      </c>
      <c r="U108">
        <f>IF(ISBLANK(Calculations!U108),"",Calculations!U108)-(SUMIFS(BDEQ!G:G,BDEQ!$AG:$AG,About!$B$2,BDEQ!$AH:$AH,$I108)*BDEQ!$C$2*$J108*$K108)</f>
        <v>9846714392811.6582</v>
      </c>
      <c r="V108">
        <f>IF(ISBLANK(Calculations!V108),"",Calculations!V108)-(SUMIFS(BDEQ!H:H,BDEQ!$AG:$AG,About!$B$2,BDEQ!$AH:$AH,$I108)*BDEQ!$C$2*$J108*$K108)</f>
        <v>9806133767479.1328</v>
      </c>
      <c r="W108">
        <f>IF(ISBLANK(Calculations!W108),"",Calculations!W108)-(SUMIFS(BDEQ!I:I,BDEQ!$AG:$AG,About!$B$2,BDEQ!$AH:$AH,$I108)*BDEQ!$C$2*$J108*$K108)</f>
        <v>9777033214568.3203</v>
      </c>
      <c r="X108">
        <f>IF(ISBLANK(Calculations!X108),"",Calculations!X108)-(SUMIFS(BDEQ!J:J,BDEQ!$AG:$AG,About!$B$2,BDEQ!$AH:$AH,$I108)*BDEQ!$C$2*$J108*$K108)</f>
        <v>9758175905184.7949</v>
      </c>
      <c r="Y108">
        <f>IF(ISBLANK(Calculations!Y108),"",Calculations!Y108)-(SUMIFS(BDEQ!K:K,BDEQ!$AG:$AG,About!$B$2,BDEQ!$AH:$AH,$I108)*BDEQ!$C$2*$J108*$K108)</f>
        <v>9746965492796.1914</v>
      </c>
      <c r="Z108">
        <f>IF(ISBLANK(Calculations!Z108),"",Calculations!Z108)-(SUMIFS(BDEQ!L:L,BDEQ!$AG:$AG,About!$B$2,BDEQ!$AH:$AH,$I108)*BDEQ!$C$2*$J108*$K108)</f>
        <v>9745139587753.6191</v>
      </c>
      <c r="AA108">
        <f>IF(ISBLANK(Calculations!AA108),"",Calculations!AA108)-(SUMIFS(BDEQ!M:M,BDEQ!$AG:$AG,About!$B$2,BDEQ!$AH:$AH,$I108)*BDEQ!$C$2*$J108*$K108)</f>
        <v>9752995993867.4355</v>
      </c>
      <c r="AB108">
        <f>IF(ISBLANK(Calculations!AB108),"",Calculations!AB108)-(SUMIFS(BDEQ!N:N,BDEQ!$AG:$AG,About!$B$2,BDEQ!$AH:$AH,$I108)*BDEQ!$C$2*$J108*$K108)</f>
        <v>9768688889473.7891</v>
      </c>
      <c r="AC108">
        <f>IF(ISBLANK(Calculations!AC108),"",Calculations!AC108)-(SUMIFS(BDEQ!O:O,BDEQ!$AG:$AG,About!$B$2,BDEQ!$AH:$AH,$I108)*BDEQ!$C$2*$J108*$K108)</f>
        <v>9790379119231.8145</v>
      </c>
      <c r="AD108">
        <f>IF(ISBLANK(Calculations!AD108),"",Calculations!AD108)-(SUMIFS(BDEQ!P:P,BDEQ!$AG:$AG,About!$B$2,BDEQ!$AH:$AH,$I108)*BDEQ!$C$2*$J108*$K108)</f>
        <v>9819569286769.7305</v>
      </c>
      <c r="AE108">
        <f>IF(ISBLANK(Calculations!AE108),"",Calculations!AE108)-(SUMIFS(BDEQ!Q:Q,BDEQ!$AG:$AG,About!$B$2,BDEQ!$AH:$AH,$I108)*BDEQ!$C$2*$J108*$K108)</f>
        <v>9855824591237.125</v>
      </c>
      <c r="AF108">
        <f>IF(ISBLANK(Calculations!AF108),"",Calculations!AF108)-(SUMIFS(BDEQ!R:R,BDEQ!$AG:$AG,About!$B$2,BDEQ!$AH:$AH,$I108)*BDEQ!$C$2*$J108*$K108)</f>
        <v>9897286478257.9297</v>
      </c>
      <c r="AG108">
        <f>IF(ISBLANK(Calculations!AG108),"",Calculations!AG108)-(SUMIFS(BDEQ!S:S,BDEQ!$AG:$AG,About!$B$2,BDEQ!$AH:$AH,$I108)*BDEQ!$C$2*$J108*$K108)</f>
        <v>9941460119175.8457</v>
      </c>
      <c r="AH108">
        <f>IF(ISBLANK(Calculations!AH108),"",Calculations!AH108)-(SUMIFS(BDEQ!T:T,BDEQ!$AG:$AG,About!$B$2,BDEQ!$AH:$AH,$I108)*BDEQ!$C$2*$J108*$K108)</f>
        <v>9987150466684.543</v>
      </c>
      <c r="AI108">
        <f>IF(ISBLANK(Calculations!AI108),"",Calculations!AI108)-(SUMIFS(BDEQ!U:U,BDEQ!$AG:$AG,About!$B$2,BDEQ!$AH:$AH,$I108)*BDEQ!$C$2*$J108*$K108)</f>
        <v>10033251429907.504</v>
      </c>
      <c r="AJ108">
        <f>IF(ISBLANK(Calculations!AJ108),"",Calculations!AJ108)-(SUMIFS(BDEQ!V:V,BDEQ!$AG:$AG,About!$B$2,BDEQ!$AH:$AH,$I108)*BDEQ!$C$2*$J108*$K108)</f>
        <v>10079791529346.102</v>
      </c>
      <c r="AK108">
        <f>IF(ISBLANK(Calculations!AK108),"",Calculations!AK108)-(SUMIFS(BDEQ!W:W,BDEQ!$AG:$AG,About!$B$2,BDEQ!$AH:$AH,$I108)*BDEQ!$C$2*$J108*$K108)</f>
        <v>10083134896954.391</v>
      </c>
      <c r="AL108">
        <f>IF(ISBLANK(Calculations!AL108),"",Calculations!AL108)-(SUMIFS(BDEQ!X:X,BDEQ!$AG:$AG,About!$B$2,BDEQ!$AH:$AH,$I108)*BDEQ!$C$2*$J108*$K108)</f>
        <v>10086462561945.898</v>
      </c>
      <c r="AM108">
        <f>IF(ISBLANK(Calculations!AM108),"",Calculations!AM108)-(SUMIFS(BDEQ!Y:Y,BDEQ!$AG:$AG,About!$B$2,BDEQ!$AH:$AH,$I108)*BDEQ!$C$2*$J108*$K108)</f>
        <v>10089818681420.945</v>
      </c>
      <c r="AN108">
        <f>IF(ISBLANK(Calculations!AN108),"",Calculations!AN108)-(SUMIFS(BDEQ!Z:Z,BDEQ!$AG:$AG,About!$B$2,BDEQ!$AH:$AH,$I108)*BDEQ!$C$2*$J108*$K108)</f>
        <v>10093646858124.252</v>
      </c>
      <c r="AO108">
        <f>IF(ISBLANK(Calculations!AO108),"",Calculations!AO108)-(SUMIFS(BDEQ!AA:AA,BDEQ!$AG:$AG,About!$B$2,BDEQ!$AH:$AH,$I108)*BDEQ!$C$2*$J108*$K108)</f>
        <v>10097391407156.723</v>
      </c>
      <c r="AP108">
        <f>IF(ISBLANK(Calculations!AP108),"",Calculations!AP108)-(SUMIFS(BDEQ!AB:AB,BDEQ!$AG:$AG,About!$B$2,BDEQ!$AH:$AH,$I108)*BDEQ!$C$2*$J108*$K108)</f>
        <v>10101199632659.35</v>
      </c>
      <c r="AQ108">
        <f>IF(ISBLANK(Calculations!AQ108),"",Calculations!AQ108)-(SUMIFS(BDEQ!AC:AC,BDEQ!$AG:$AG,About!$B$2,BDEQ!$AH:$AH,$I108)*BDEQ!$C$2*$J108*$K108)</f>
        <v>10105753970574.453</v>
      </c>
      <c r="AR108">
        <f>IF(ISBLANK(Calculations!AR108),"",Calculations!AR108)-(SUMIFS(BDEQ!AD:AD,BDEQ!$AG:$AG,About!$B$2,BDEQ!$AH:$AH,$I108)*BDEQ!$C$2*$J108*$K108)</f>
        <v>10110344868671.789</v>
      </c>
      <c r="AS108">
        <f>IF(ISBLANK(Calculations!AS108),"",Calculations!AS108)-(SUMIFS(BDEQ!AE:AE,BDEQ!$AG:$AG,About!$B$2,BDEQ!$AH:$AH,$I108)*BDEQ!$C$2*$J108*$K108)</f>
        <v>10115369247472.211</v>
      </c>
      <c r="AT108">
        <f>IF(ISBLANK(Calculations!AT108),"",Calculations!AT108)-(SUMIFS(BDEQ!AF:AF,BDEQ!$AG:$AG,About!$B$2,BDEQ!$AH:$AH,$I108)*BDEQ!$C$2*$J108*$K108)</f>
        <v>10121317911949.367</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0.41301547592943905</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0.25819952911411381</v>
      </c>
      <c r="K110">
        <f>IF(ISBLANK(Calculations!K110),"",Calculations!K110)</f>
        <v>0.41301547592943905</v>
      </c>
      <c r="L110" t="str">
        <f>IF(ISBLANK(Calculations!L110),"",Calculations!L110)</f>
        <v>RESIDENTIAL</v>
      </c>
      <c r="M110" t="str">
        <f>IF(ISBLANK(Calculations!M110),"",Calculations!M110)</f>
        <v>appl</v>
      </c>
      <c r="N110" t="str">
        <f>IF(ISBLANK(Calculations!N110),"",Calculations!N110)</f>
        <v>natural gas</v>
      </c>
      <c r="O110">
        <f t="shared" si="1"/>
        <v>5251399926631.3604</v>
      </c>
      <c r="P110">
        <f>IF(ISBLANK(Calculations!P110),"",Calculations!P110)</f>
        <v>5251399926631.3604</v>
      </c>
      <c r="Q110">
        <f>IF(ISBLANK(Calculations!Q110),"",Calculations!Q110)</f>
        <v>5251399926631.3604</v>
      </c>
      <c r="R110">
        <f>IF(ISBLANK(Calculations!R110),"",Calculations!R110)</f>
        <v>5260193261078.1699</v>
      </c>
      <c r="S110">
        <f>IF(ISBLANK(Calculations!S110),"",Calculations!S110)</f>
        <v>5270330569277.4531</v>
      </c>
      <c r="T110">
        <f>IF(ISBLANK(Calculations!T110),"",Calculations!T110)</f>
        <v>5282924386573.0986</v>
      </c>
      <c r="U110">
        <f>IF(ISBLANK(Calculations!U110),"",Calculations!U110)</f>
        <v>5298960692091.2969</v>
      </c>
      <c r="V110">
        <f>IF(ISBLANK(Calculations!V110),"",Calculations!V110)</f>
        <v>5319585738742.6924</v>
      </c>
      <c r="W110">
        <f>IF(ISBLANK(Calculations!W110),"",Calculations!W110)</f>
        <v>5343494091530.2373</v>
      </c>
      <c r="X110">
        <f>IF(ISBLANK(Calculations!X110),"",Calculations!X110)</f>
        <v>5368821253903.7275</v>
      </c>
      <c r="Y110">
        <f>IF(ISBLANK(Calculations!Y110),"",Calculations!Y110)</f>
        <v>5394020410004.165</v>
      </c>
      <c r="Z110">
        <f>IF(ISBLANK(Calculations!Z110),"",Calculations!Z110)</f>
        <v>5420002668037.8896</v>
      </c>
      <c r="AA110">
        <f>IF(ISBLANK(Calculations!AA110),"",Calculations!AA110)</f>
        <v>5446534951514.3574</v>
      </c>
      <c r="AB110">
        <f>IF(ISBLANK(Calculations!AB110),"",Calculations!AB110)</f>
        <v>5472231239291.6377</v>
      </c>
      <c r="AC110">
        <f>IF(ISBLANK(Calculations!AC110),"",Calculations!AC110)</f>
        <v>5497185588988.4746</v>
      </c>
      <c r="AD110">
        <f>IF(ISBLANK(Calculations!AD110),"",Calculations!AD110)</f>
        <v>5523350609502.667</v>
      </c>
      <c r="AE110">
        <f>IF(ISBLANK(Calculations!AE110),"",Calculations!AE110)</f>
        <v>5551180123748.4893</v>
      </c>
      <c r="AF110">
        <f>IF(ISBLANK(Calculations!AF110),"",Calculations!AF110)</f>
        <v>5580374470904.6553</v>
      </c>
      <c r="AG110">
        <f>IF(ISBLANK(Calculations!AG110),"",Calculations!AG110)</f>
        <v>5609844746805.8594</v>
      </c>
      <c r="AH110">
        <f>IF(ISBLANK(Calculations!AH110),"",Calculations!AH110)</f>
        <v>5639483743472.2959</v>
      </c>
      <c r="AI110">
        <f>IF(ISBLANK(Calculations!AI110),"",Calculations!AI110)</f>
        <v>5668920213958.8848</v>
      </c>
      <c r="AJ110">
        <f>IF(ISBLANK(Calculations!AJ110),"",Calculations!AJ110)</f>
        <v>5698109919351.8203</v>
      </c>
      <c r="AK110">
        <f>IF(ISBLANK(Calculations!AK110),"",Calculations!AK110)</f>
        <v>5699318210066.2773</v>
      </c>
      <c r="AL110">
        <f>IF(ISBLANK(Calculations!AL110),"",Calculations!AL110)</f>
        <v>5700402892701.625</v>
      </c>
      <c r="AM110">
        <f>IF(ISBLANK(Calculations!AM110),"",Calculations!AM110)</f>
        <v>5701566865192.6152</v>
      </c>
      <c r="AN110">
        <f>IF(ISBLANK(Calculations!AN110),"",Calculations!AN110)</f>
        <v>5702940724806.5166</v>
      </c>
      <c r="AO110">
        <f>IF(ISBLANK(Calculations!AO110),"",Calculations!AO110)</f>
        <v>5704541900527.2598</v>
      </c>
      <c r="AP110">
        <f>IF(ISBLANK(Calculations!AP110),"",Calculations!AP110)</f>
        <v>5706330005918.4854</v>
      </c>
      <c r="AQ110">
        <f>IF(ISBLANK(Calculations!AQ110),"",Calculations!AQ110)</f>
        <v>5708328215282.75</v>
      </c>
      <c r="AR110">
        <f>IF(ISBLANK(Calculations!AR110),"",Calculations!AR110)</f>
        <v>5710432411223.5195</v>
      </c>
      <c r="AS110">
        <f>IF(ISBLANK(Calculations!AS110),"",Calculations!AS110)</f>
        <v>5712721385400.7285</v>
      </c>
      <c r="AT110">
        <f>IF(ISBLANK(Calculations!AT110),"",Calculations!AT110)</f>
        <v>5715252791956.0117</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1.8990790678790337E-3</v>
      </c>
      <c r="K111">
        <f>IF(ISBLANK(Calculations!K111),"",Calculations!K111)</f>
        <v>0.41301547592943905</v>
      </c>
      <c r="L111" t="str">
        <f>IF(ISBLANK(Calculations!L111),"",Calculations!L111)</f>
        <v>RESIDENTIAL</v>
      </c>
      <c r="M111" t="str">
        <f>IF(ISBLANK(Calculations!M111),"",Calculations!M111)</f>
        <v>appl</v>
      </c>
      <c r="N111" t="str">
        <f>IF(ISBLANK(Calculations!N111),"",Calculations!N111)</f>
        <v>petroleum diesel</v>
      </c>
      <c r="O111">
        <f t="shared" si="1"/>
        <v>487865106.01966602</v>
      </c>
      <c r="P111">
        <f>IF(ISBLANK(Calculations!P111),"",Calculations!P111)</f>
        <v>487865106.01966602</v>
      </c>
      <c r="Q111">
        <f>IF(ISBLANK(Calculations!Q111),"",Calculations!Q111)</f>
        <v>487865106.01966602</v>
      </c>
      <c r="R111">
        <f>IF(ISBLANK(Calculations!R111),"",Calculations!R111)</f>
        <v>469475511.00607026</v>
      </c>
      <c r="S111">
        <f>IF(ISBLANK(Calculations!S111),"",Calculations!S111)</f>
        <v>444599439.39257807</v>
      </c>
      <c r="T111">
        <f>IF(ISBLANK(Calculations!T111),"",Calculations!T111)</f>
        <v>415864537.012878</v>
      </c>
      <c r="U111">
        <f>IF(ISBLANK(Calculations!U111),"",Calculations!U111)</f>
        <v>386155347.17091489</v>
      </c>
      <c r="V111">
        <f>IF(ISBLANK(Calculations!V111),"",Calculations!V111)</f>
        <v>358167421.85754865</v>
      </c>
      <c r="W111">
        <f>IF(ISBLANK(Calculations!W111),"",Calculations!W111)</f>
        <v>333800489.93502223</v>
      </c>
      <c r="X111">
        <f>IF(ISBLANK(Calculations!X111),"",Calculations!X111)</f>
        <v>314100260.33663011</v>
      </c>
      <c r="Y111">
        <f>IF(ISBLANK(Calculations!Y111),"",Calculations!Y111)</f>
        <v>299308822.69351804</v>
      </c>
      <c r="Z111">
        <f>IF(ISBLANK(Calculations!Z111),"",Calculations!Z111)</f>
        <v>289155553.18413883</v>
      </c>
      <c r="AA111">
        <f>IF(ISBLANK(Calculations!AA111),"",Calculations!AA111)</f>
        <v>282860520.76728535</v>
      </c>
      <c r="AB111">
        <f>IF(ISBLANK(Calculations!AB111),"",Calculations!AB111)</f>
        <v>279388971.79537398</v>
      </c>
      <c r="AC111">
        <f>IF(ISBLANK(Calculations!AC111),"",Calculations!AC111)</f>
        <v>277824667.8343907</v>
      </c>
      <c r="AD111">
        <f>IF(ISBLANK(Calculations!AD111),"",Calculations!AD111)</f>
        <v>277535824.47770756</v>
      </c>
      <c r="AE111">
        <f>IF(ISBLANK(Calculations!AE111),"",Calculations!AE111)</f>
        <v>278019214.51997823</v>
      </c>
      <c r="AF111">
        <f>IF(ISBLANK(Calculations!AF111),"",Calculations!AF111)</f>
        <v>278925292.39022517</v>
      </c>
      <c r="AG111">
        <f>IF(ISBLANK(Calculations!AG111),"",Calculations!AG111)</f>
        <v>280010600.6567449</v>
      </c>
      <c r="AH111">
        <f>IF(ISBLANK(Calculations!AH111),"",Calculations!AH111)</f>
        <v>281179288.92398798</v>
      </c>
      <c r="AI111">
        <f>IF(ISBLANK(Calculations!AI111),"",Calculations!AI111)</f>
        <v>282370244.81932718</v>
      </c>
      <c r="AJ111">
        <f>IF(ISBLANK(Calculations!AJ111),"",Calculations!AJ111)</f>
        <v>283561613.41650921</v>
      </c>
      <c r="AK111">
        <f>IF(ISBLANK(Calculations!AK111),"",Calculations!AK111)</f>
        <v>283594882.90218627</v>
      </c>
      <c r="AL111">
        <f>IF(ISBLANK(Calculations!AL111),"",Calculations!AL111)</f>
        <v>283626020.79574329</v>
      </c>
      <c r="AM111">
        <f>IF(ISBLANK(Calculations!AM111),"",Calculations!AM111)</f>
        <v>283666174.37215799</v>
      </c>
      <c r="AN111">
        <f>IF(ISBLANK(Calculations!AN111),"",Calculations!AN111)</f>
        <v>283722473.14602232</v>
      </c>
      <c r="AO111">
        <f>IF(ISBLANK(Calculations!AO111),"",Calculations!AO111)</f>
        <v>283796071.26290953</v>
      </c>
      <c r="AP111">
        <f>IF(ISBLANK(Calculations!AP111),"",Calculations!AP111)</f>
        <v>283881902.30082929</v>
      </c>
      <c r="AQ111">
        <f>IF(ISBLANK(Calculations!AQ111),"",Calculations!AQ111)</f>
        <v>283979559.81040782</v>
      </c>
      <c r="AR111">
        <f>IF(ISBLANK(Calculations!AR111),"",Calculations!AR111)</f>
        <v>284082643.2231378</v>
      </c>
      <c r="AS111">
        <f>IF(ISBLANK(Calculations!AS111),"",Calculations!AS111)</f>
        <v>284193929.89097482</v>
      </c>
      <c r="AT111">
        <f>IF(ISBLANK(Calculations!AT111),"",Calculations!AT111)</f>
        <v>284317381.85727</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0.41301547592943905</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0.41301547592943905</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0.41301547592943905</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0.41301547592943905</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0.29648026990384774</v>
      </c>
      <c r="K116">
        <f>IF(ISBLANK(Calculations!K116),"",Calculations!K116)</f>
        <v>0.41301547592943905</v>
      </c>
      <c r="L116" t="str">
        <f>IF(ISBLANK(Calculations!L116),"",Calculations!L116)</f>
        <v>RESIDENTIAL</v>
      </c>
      <c r="M116" t="str">
        <f>IF(ISBLANK(Calculations!M116),"",Calculations!M116)</f>
        <v>appl</v>
      </c>
      <c r="N116" t="str">
        <f>IF(ISBLANK(Calculations!N116),"",Calculations!N116)</f>
        <v>LPG propane or butane</v>
      </c>
      <c r="O116">
        <f t="shared" si="1"/>
        <v>843074720371.71057</v>
      </c>
      <c r="P116">
        <f>IF(ISBLANK(Calculations!P116),"",Calculations!P116)</f>
        <v>843074720371.71057</v>
      </c>
      <c r="Q116">
        <f>IF(ISBLANK(Calculations!Q116),"",Calculations!Q116)</f>
        <v>843074720371.71057</v>
      </c>
      <c r="R116">
        <f>IF(ISBLANK(Calculations!R116),"",Calculations!R116)</f>
        <v>835034710685.80139</v>
      </c>
      <c r="S116">
        <f>IF(ISBLANK(Calculations!S116),"",Calculations!S116)</f>
        <v>829782640963.61182</v>
      </c>
      <c r="T116">
        <f>IF(ISBLANK(Calculations!T116),"",Calculations!T116)</f>
        <v>826818096995.12769</v>
      </c>
      <c r="U116">
        <f>IF(ISBLANK(Calculations!U116),"",Calculations!U116)</f>
        <v>825653792742.93469</v>
      </c>
      <c r="V116">
        <f>IF(ISBLANK(Calculations!V116),"",Calculations!V116)</f>
        <v>825980534229.45105</v>
      </c>
      <c r="W116">
        <f>IF(ISBLANK(Calculations!W116),"",Calculations!W116)</f>
        <v>827323942151.89893</v>
      </c>
      <c r="X116">
        <f>IF(ISBLANK(Calculations!X116),"",Calculations!X116)</f>
        <v>829272462937.58777</v>
      </c>
      <c r="Y116">
        <f>IF(ISBLANK(Calculations!Y116),"",Calculations!Y116)</f>
        <v>831519881050.22595</v>
      </c>
      <c r="Z116">
        <f>IF(ISBLANK(Calculations!Z116),"",Calculations!Z116)</f>
        <v>834202008353.50269</v>
      </c>
      <c r="AA116">
        <f>IF(ISBLANK(Calculations!AA116),"",Calculations!AA116)</f>
        <v>837257508391.04541</v>
      </c>
      <c r="AB116">
        <f>IF(ISBLANK(Calculations!AB116),"",Calculations!AB116)</f>
        <v>840396131647.75647</v>
      </c>
      <c r="AC116">
        <f>IF(ISBLANK(Calculations!AC116),"",Calculations!AC116)</f>
        <v>843484299704.66919</v>
      </c>
      <c r="AD116">
        <f>IF(ISBLANK(Calculations!AD116),"",Calculations!AD116)</f>
        <v>846693639319.8667</v>
      </c>
      <c r="AE116">
        <f>IF(ISBLANK(Calculations!AE116),"",Calculations!AE116)</f>
        <v>850054398644.20056</v>
      </c>
      <c r="AF116">
        <f>IF(ISBLANK(Calculations!AF116),"",Calculations!AF116)</f>
        <v>853552673105.91541</v>
      </c>
      <c r="AG116">
        <f>IF(ISBLANK(Calculations!AG116),"",Calculations!AG116)</f>
        <v>857058950483.22717</v>
      </c>
      <c r="AH116">
        <f>IF(ISBLANK(Calculations!AH116),"",Calculations!AH116)</f>
        <v>860581194908.50403</v>
      </c>
      <c r="AI116">
        <f>IF(ISBLANK(Calculations!AI116),"",Calculations!AI116)</f>
        <v>864077946927.31348</v>
      </c>
      <c r="AJ116">
        <f>IF(ISBLANK(Calculations!AJ116),"",Calculations!AJ116)</f>
        <v>867535503048.88196</v>
      </c>
      <c r="AK116">
        <f>IF(ISBLANK(Calculations!AK116),"",Calculations!AK116)</f>
        <v>868213308126.82227</v>
      </c>
      <c r="AL116">
        <f>IF(ISBLANK(Calculations!AL116),"",Calculations!AL116)</f>
        <v>868828783221.86646</v>
      </c>
      <c r="AM116">
        <f>IF(ISBLANK(Calculations!AM116),"",Calculations!AM116)</f>
        <v>869403261772.3844</v>
      </c>
      <c r="AN116">
        <f>IF(ISBLANK(Calculations!AN116),"",Calculations!AN116)</f>
        <v>869953802129.44226</v>
      </c>
      <c r="AO116">
        <f>IF(ISBLANK(Calculations!AO116),"",Calculations!AO116)</f>
        <v>870488845157.90686</v>
      </c>
      <c r="AP116">
        <f>IF(ISBLANK(Calculations!AP116),"",Calculations!AP116)</f>
        <v>871011177770.5238</v>
      </c>
      <c r="AQ116">
        <f>IF(ISBLANK(Calculations!AQ116),"",Calculations!AQ116)</f>
        <v>871526141855.10828</v>
      </c>
      <c r="AR116">
        <f>IF(ISBLANK(Calculations!AR116),"",Calculations!AR116)</f>
        <v>872030876087.35522</v>
      </c>
      <c r="AS116">
        <f>IF(ISBLANK(Calculations!AS116),"",Calculations!AS116)</f>
        <v>872535800509.06848</v>
      </c>
      <c r="AT116">
        <f>IF(ISBLANK(Calculations!AT116),"",Calculations!AT116)</f>
        <v>873050349375.10596</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0.41301547592943905</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0.41771172631952197</v>
      </c>
      <c r="K121">
        <f>IF(ISBLANK(Calculations!K121),"",Calculations!K121)</f>
        <v>0.41301547592943905</v>
      </c>
      <c r="L121" t="str">
        <f>IF(ISBLANK(Calculations!L121),"",Calculations!L121)</f>
        <v>RESIDENTIAL</v>
      </c>
      <c r="M121" t="str">
        <f>IF(ISBLANK(Calculations!M121),"",Calculations!M121)</f>
        <v>other</v>
      </c>
      <c r="N121" t="str">
        <f>IF(ISBLANK(Calculations!N121),"",Calculations!N121)</f>
        <v>electricity</v>
      </c>
      <c r="O121">
        <f t="shared" si="1"/>
        <v>15550275202173.277</v>
      </c>
      <c r="P121">
        <f>IF(ISBLANK(Calculations!P121),"",Calculations!P121)-(SUMIFS(BDEQ!B:B,BDEQ!$AG:$AG,About!$B$2,BDEQ!$AH:$AH,$I121)*BDEQ!$C$2*$J121*$K121)</f>
        <v>15550275202173.277</v>
      </c>
      <c r="Q121">
        <f>IF(ISBLANK(Calculations!Q121),"",Calculations!Q121)-(SUMIFS(BDEQ!C:C,BDEQ!$AG:$AG,About!$B$2,BDEQ!$AH:$AH,$I121)*BDEQ!$C$2*$J121*$K121)</f>
        <v>15550275202173.277</v>
      </c>
      <c r="R121">
        <f>IF(ISBLANK(Calculations!R121),"",Calculations!R121)-(SUMIFS(BDEQ!D:D,BDEQ!$AG:$AG,About!$B$2,BDEQ!$AH:$AH,$I121)*BDEQ!$C$2*$J121*$K121)</f>
        <v>15774151527075.262</v>
      </c>
      <c r="S121">
        <f>IF(ISBLANK(Calculations!S121),"",Calculations!S121)-(SUMIFS(BDEQ!E:E,BDEQ!$AG:$AG,About!$B$2,BDEQ!$AH:$AH,$I121)*BDEQ!$C$2*$J121*$K121)</f>
        <v>15998952980224.645</v>
      </c>
      <c r="T121">
        <f>IF(ISBLANK(Calculations!T121),"",Calculations!T121)-(SUMIFS(BDEQ!F:F,BDEQ!$AG:$AG,About!$B$2,BDEQ!$AH:$AH,$I121)*BDEQ!$C$2*$J121*$K121)</f>
        <v>16228463211807.045</v>
      </c>
      <c r="U121">
        <f>IF(ISBLANK(Calculations!U121),"",Calculations!U121)-(SUMIFS(BDEQ!G:G,BDEQ!$AG:$AG,About!$B$2,BDEQ!$AH:$AH,$I121)*BDEQ!$C$2*$J121*$K121)</f>
        <v>16459350281936.871</v>
      </c>
      <c r="V121">
        <f>IF(ISBLANK(Calculations!V121),"",Calculations!V121)-(SUMIFS(BDEQ!H:H,BDEQ!$AG:$AG,About!$B$2,BDEQ!$AH:$AH,$I121)*BDEQ!$C$2*$J121*$K121)</f>
        <v>16679042191392.455</v>
      </c>
      <c r="W121">
        <f>IF(ISBLANK(Calculations!W121),"",Calculations!W121)-(SUMIFS(BDEQ!I:I,BDEQ!$AG:$AG,About!$B$2,BDEQ!$AH:$AH,$I121)*BDEQ!$C$2*$J121*$K121)</f>
        <v>16904804336457.449</v>
      </c>
      <c r="X121">
        <f>IF(ISBLANK(Calculations!X121),"",Calculations!X121)-(SUMIFS(BDEQ!J:J,BDEQ!$AG:$AG,About!$B$2,BDEQ!$AH:$AH,$I121)*BDEQ!$C$2*$J121*$K121)</f>
        <v>17144044508058.316</v>
      </c>
      <c r="Y121">
        <f>IF(ISBLANK(Calculations!Y121),"",Calculations!Y121)-(SUMIFS(BDEQ!K:K,BDEQ!$AG:$AG,About!$B$2,BDEQ!$AH:$AH,$I121)*BDEQ!$C$2*$J121*$K121)</f>
        <v>17361823005029.324</v>
      </c>
      <c r="Z121">
        <f>IF(ISBLANK(Calculations!Z121),"",Calculations!Z121)-(SUMIFS(BDEQ!L:L,BDEQ!$AG:$AG,About!$B$2,BDEQ!$AH:$AH,$I121)*BDEQ!$C$2*$J121*$K121)</f>
        <v>17561872940046.969</v>
      </c>
      <c r="AA121">
        <f>IF(ISBLANK(Calculations!AA121),"",Calculations!AA121)-(SUMIFS(BDEQ!M:M,BDEQ!$AG:$AG,About!$B$2,BDEQ!$AH:$AH,$I121)*BDEQ!$C$2*$J121*$K121)</f>
        <v>17760437229727.438</v>
      </c>
      <c r="AB121">
        <f>IF(ISBLANK(Calculations!AB121),"",Calculations!AB121)-(SUMIFS(BDEQ!N:N,BDEQ!$AG:$AG,About!$B$2,BDEQ!$AH:$AH,$I121)*BDEQ!$C$2*$J121*$K121)</f>
        <v>17961001519242.539</v>
      </c>
      <c r="AC121">
        <f>IF(ISBLANK(Calculations!AC121),"",Calculations!AC121)-(SUMIFS(BDEQ!O:O,BDEQ!$AG:$AG,About!$B$2,BDEQ!$AH:$AH,$I121)*BDEQ!$C$2*$J121*$K121)</f>
        <v>18187706951295.078</v>
      </c>
      <c r="AD121">
        <f>IF(ISBLANK(Calculations!AD121),"",Calculations!AD121)-(SUMIFS(BDEQ!P:P,BDEQ!$AG:$AG,About!$B$2,BDEQ!$AH:$AH,$I121)*BDEQ!$C$2*$J121*$K121)</f>
        <v>18440574422027.25</v>
      </c>
      <c r="AE121">
        <f>IF(ISBLANK(Calculations!AE121),"",Calculations!AE121)-(SUMIFS(BDEQ!Q:Q,BDEQ!$AG:$AG,About!$B$2,BDEQ!$AH:$AH,$I121)*BDEQ!$C$2*$J121*$K121)</f>
        <v>18706325566572.988</v>
      </c>
      <c r="AF121">
        <f>IF(ISBLANK(Calculations!AF121),"",Calculations!AF121)-(SUMIFS(BDEQ!R:R,BDEQ!$AG:$AG,About!$B$2,BDEQ!$AH:$AH,$I121)*BDEQ!$C$2*$J121*$K121)</f>
        <v>18970146883590.711</v>
      </c>
      <c r="AG121">
        <f>IF(ISBLANK(Calculations!AG121),"",Calculations!AG121)-(SUMIFS(BDEQ!S:S,BDEQ!$AG:$AG,About!$B$2,BDEQ!$AH:$AH,$I121)*BDEQ!$C$2*$J121*$K121)</f>
        <v>19237050447473.152</v>
      </c>
      <c r="AH121">
        <f>IF(ISBLANK(Calculations!AH121),"",Calculations!AH121)-(SUMIFS(BDEQ!T:T,BDEQ!$AG:$AG,About!$B$2,BDEQ!$AH:$AH,$I121)*BDEQ!$C$2*$J121*$K121)</f>
        <v>19512053563013.41</v>
      </c>
      <c r="AI121">
        <f>IF(ISBLANK(Calculations!AI121),"",Calculations!AI121)-(SUMIFS(BDEQ!U:U,BDEQ!$AG:$AG,About!$B$2,BDEQ!$AH:$AH,$I121)*BDEQ!$C$2*$J121*$K121)</f>
        <v>19773248690030.09</v>
      </c>
      <c r="AJ121">
        <f>IF(ISBLANK(Calculations!AJ121),"",Calculations!AJ121)-(SUMIFS(BDEQ!V:V,BDEQ!$AG:$AG,About!$B$2,BDEQ!$AH:$AH,$I121)*BDEQ!$C$2*$J121*$K121)</f>
        <v>20018037395425.828</v>
      </c>
      <c r="AK121">
        <f>IF(ISBLANK(Calculations!AK121),"",Calculations!AK121)-(SUMIFS(BDEQ!W:W,BDEQ!$AG:$AG,About!$B$2,BDEQ!$AH:$AH,$I121)*BDEQ!$C$2*$J121*$K121)</f>
        <v>20231544499763.242</v>
      </c>
      <c r="AL121">
        <f>IF(ISBLANK(Calculations!AL121),"",Calculations!AL121)-(SUMIFS(BDEQ!X:X,BDEQ!$AG:$AG,About!$B$2,BDEQ!$AH:$AH,$I121)*BDEQ!$C$2*$J121*$K121)</f>
        <v>20448823689543.367</v>
      </c>
      <c r="AM121">
        <f>IF(ISBLANK(Calculations!AM121),"",Calculations!AM121)-(SUMIFS(BDEQ!Y:Y,BDEQ!$AG:$AG,About!$B$2,BDEQ!$AH:$AH,$I121)*BDEQ!$C$2*$J121*$K121)</f>
        <v>20673602048108.273</v>
      </c>
      <c r="AN121">
        <f>IF(ISBLANK(Calculations!AN121),"",Calculations!AN121)-(SUMIFS(BDEQ!Z:Z,BDEQ!$AG:$AG,About!$B$2,BDEQ!$AH:$AH,$I121)*BDEQ!$C$2*$J121*$K121)</f>
        <v>20904126296539.336</v>
      </c>
      <c r="AO121">
        <f>IF(ISBLANK(Calculations!AO121),"",Calculations!AO121)-(SUMIFS(BDEQ!AA:AA,BDEQ!$AG:$AG,About!$B$2,BDEQ!$AH:$AH,$I121)*BDEQ!$C$2*$J121*$K121)</f>
        <v>21132740944315.875</v>
      </c>
      <c r="AP121">
        <f>IF(ISBLANK(Calculations!AP121),"",Calculations!AP121)-(SUMIFS(BDEQ!AB:AB,BDEQ!$AG:$AG,About!$B$2,BDEQ!$AH:$AH,$I121)*BDEQ!$C$2*$J121*$K121)</f>
        <v>21359779425628.617</v>
      </c>
      <c r="AQ121">
        <f>IF(ISBLANK(Calculations!AQ121),"",Calculations!AQ121)-(SUMIFS(BDEQ!AC:AC,BDEQ!$AG:$AG,About!$B$2,BDEQ!$AH:$AH,$I121)*BDEQ!$C$2*$J121*$K121)</f>
        <v>21578090057409.711</v>
      </c>
      <c r="AR121">
        <f>IF(ISBLANK(Calculations!AR121),"",Calculations!AR121)-(SUMIFS(BDEQ!AD:AD,BDEQ!$AG:$AG,About!$B$2,BDEQ!$AH:$AH,$I121)*BDEQ!$C$2*$J121*$K121)</f>
        <v>21778183111367.852</v>
      </c>
      <c r="AS121">
        <f>IF(ISBLANK(Calculations!AS121),"",Calculations!AS121)-(SUMIFS(BDEQ!AE:AE,BDEQ!$AG:$AG,About!$B$2,BDEQ!$AH:$AH,$I121)*BDEQ!$C$2*$J121*$K121)</f>
        <v>21976756430626.219</v>
      </c>
      <c r="AT121">
        <f>IF(ISBLANK(Calculations!AT121),"",Calculations!AT121)-(SUMIFS(BDEQ!AF:AF,BDEQ!$AG:$AG,About!$B$2,BDEQ!$AH:$AH,$I121)*BDEQ!$C$2*$J121*$K121)</f>
        <v>22173648240265.703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0.41301547592943905</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0.41301547592943905</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0.41301547592943905</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0.41301547592943905</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0.41301547592943905</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0.41301547592943905</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0.41301547592943905</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0.41301547592943905</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0.41301547592943905</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2.9509721607121349E-2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1881421810783.6287</v>
      </c>
      <c r="P134">
        <f>IF(ISBLANK(Calculations!P134),"",Calculations!P134)</f>
        <v>1881421810783.6287</v>
      </c>
      <c r="Q134">
        <f>IF(ISBLANK(Calculations!Q134),"",Calculations!Q134)</f>
        <v>1881421810783.6287</v>
      </c>
      <c r="R134">
        <f>IF(ISBLANK(Calculations!R134),"",Calculations!R134)</f>
        <v>1892298191987.0083</v>
      </c>
      <c r="S134">
        <f>IF(ISBLANK(Calculations!S134),"",Calculations!S134)</f>
        <v>1902457342304.8831</v>
      </c>
      <c r="T134">
        <f>IF(ISBLANK(Calculations!T134),"",Calculations!T134)</f>
        <v>1911500259651.1445</v>
      </c>
      <c r="U134">
        <f>IF(ISBLANK(Calculations!U134),"",Calculations!U134)</f>
        <v>1920774806611.3447</v>
      </c>
      <c r="V134">
        <f>IF(ISBLANK(Calculations!V134),"",Calculations!V134)</f>
        <v>1929495115674.8213</v>
      </c>
      <c r="W134">
        <f>IF(ISBLANK(Calculations!W134),"",Calculations!W134)</f>
        <v>1938005381586.563</v>
      </c>
      <c r="X134">
        <f>IF(ISBLANK(Calculations!X134),"",Calculations!X134)</f>
        <v>1946729701406.0254</v>
      </c>
      <c r="Y134">
        <f>IF(ISBLANK(Calculations!Y134),"",Calculations!Y134)</f>
        <v>1955139035284.4224</v>
      </c>
      <c r="Z134">
        <f>IF(ISBLANK(Calculations!Z134),"",Calculations!Z134)</f>
        <v>1963040864965.9375</v>
      </c>
      <c r="AA134">
        <f>IF(ISBLANK(Calculations!AA134),"",Calculations!AA134)</f>
        <v>1969508072090.9724</v>
      </c>
      <c r="AB134">
        <f>IF(ISBLANK(Calculations!AB134),"",Calculations!AB134)</f>
        <v>1974475700981.0034</v>
      </c>
      <c r="AC134">
        <f>IF(ISBLANK(Calculations!AC134),"",Calculations!AC134)</f>
        <v>1977695856631.4446</v>
      </c>
      <c r="AD134">
        <f>IF(ISBLANK(Calculations!AD134),"",Calculations!AD134)</f>
        <v>1979766268216.9185</v>
      </c>
      <c r="AE134">
        <f>IF(ISBLANK(Calculations!AE134),"",Calculations!AE134)</f>
        <v>1979799903658.9448</v>
      </c>
      <c r="AF134">
        <f>IF(ISBLANK(Calculations!AF134),"",Calculations!AF134)</f>
        <v>1978335948193.7983</v>
      </c>
      <c r="AG134">
        <f>IF(ISBLANK(Calculations!AG134),"",Calculations!AG134)</f>
        <v>1975931236273.4128</v>
      </c>
      <c r="AH134">
        <f>IF(ISBLANK(Calculations!AH134),"",Calculations!AH134)</f>
        <v>1972773268788.6062</v>
      </c>
      <c r="AI134">
        <f>IF(ISBLANK(Calculations!AI134),"",Calculations!AI134)</f>
        <v>1968921516231.3958</v>
      </c>
      <c r="AJ134">
        <f>IF(ISBLANK(Calculations!AJ134),"",Calculations!AJ134)</f>
        <v>1964353330225.5698</v>
      </c>
      <c r="AK134">
        <f>IF(ISBLANK(Calculations!AK134),"",Calculations!AK134)</f>
        <v>1959969085890.9382</v>
      </c>
      <c r="AL134">
        <f>IF(ISBLANK(Calculations!AL134),"",Calculations!AL134)</f>
        <v>1955454025845.8823</v>
      </c>
      <c r="AM134">
        <f>IF(ISBLANK(Calculations!AM134),"",Calculations!AM134)</f>
        <v>1951248861075.0986</v>
      </c>
      <c r="AN134">
        <f>IF(ISBLANK(Calculations!AN134),"",Calculations!AN134)</f>
        <v>1946951425211.9861</v>
      </c>
      <c r="AO134">
        <f>IF(ISBLANK(Calculations!AO134),"",Calculations!AO134)</f>
        <v>1942572559170.6909</v>
      </c>
      <c r="AP134">
        <f>IF(ISBLANK(Calculations!AP134),"",Calculations!AP134)</f>
        <v>1938543988218.7708</v>
      </c>
      <c r="AQ134">
        <f>IF(ISBLANK(Calculations!AQ134),"",Calculations!AQ134)</f>
        <v>1934028891529.5569</v>
      </c>
      <c r="AR134">
        <f>IF(ISBLANK(Calculations!AR134),"",Calculations!AR134)</f>
        <v>1929412898601.4077</v>
      </c>
      <c r="AS134">
        <f>IF(ISBLANK(Calculations!AS134),"",Calculations!AS134)</f>
        <v>1924686332841.1956</v>
      </c>
      <c r="AT134">
        <f>IF(ISBLANK(Calculations!AT134),"",Calculations!AT134)</f>
        <v>1920051221955.7766</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0.44067196404493986</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16645502097869.514</v>
      </c>
      <c r="P136">
        <f>IF(ISBLANK(Calculations!P136),"",Calculations!P136)</f>
        <v>16645502097869.514</v>
      </c>
      <c r="Q136">
        <f>IF(ISBLANK(Calculations!Q136),"",Calculations!Q136)</f>
        <v>16645502097869.514</v>
      </c>
      <c r="R136">
        <f>IF(ISBLANK(Calculations!R136),"",Calculations!R136)</f>
        <v>16520495459756.801</v>
      </c>
      <c r="S136" s="99">
        <f>IF(ISBLANK(Calculations!S136),"",Calculations!S136 + ('IRA Buildings Changes'!$F$38/($AB$133-$R$133)*(S133-$R$133)))</f>
        <v>16372317111751.574</v>
      </c>
      <c r="T136" s="99">
        <f>IF(ISBLANK(Calculations!T136),"",Calculations!T136 + ('IRA Buildings Changes'!$F$38/($AB$133-$R$133)*(T133-$R$133)))</f>
        <v>16219156318437.766</v>
      </c>
      <c r="U136" s="99">
        <f>IF(ISBLANK(Calculations!U136),"",Calculations!U136 + ('IRA Buildings Changes'!$F$38/($AB$133-$R$133)*(U133-$R$133)))</f>
        <v>16073027469914.18</v>
      </c>
      <c r="V136" s="99">
        <f>IF(ISBLANK(Calculations!V136),"",Calculations!V136 + ('IRA Buildings Changes'!$F$38/($AB$133-$R$133)*(V133-$R$133)))</f>
        <v>15930755411338.121</v>
      </c>
      <c r="W136" s="99">
        <f>IF(ISBLANK(Calculations!W136),"",Calculations!W136 + ('IRA Buildings Changes'!$F$38/($AB$133-$R$133)*(W133-$R$133)))</f>
        <v>15798488067875.844</v>
      </c>
      <c r="X136" s="99">
        <f>IF(ISBLANK(Calculations!X136),"",Calculations!X136 + ('IRA Buildings Changes'!$F$38/($AB$133-$R$133)*(X133-$R$133)))</f>
        <v>15684027441335.615</v>
      </c>
      <c r="Y136" s="99">
        <f>IF(ISBLANK(Calculations!Y136),"",Calculations!Y136 + ('IRA Buildings Changes'!$F$38/($AB$133-$R$133)*(Y133-$R$133)))</f>
        <v>15587611010012.684</v>
      </c>
      <c r="Z136" s="99">
        <f>IF(ISBLANK(Calculations!Z136),"",Calculations!Z136 + ('IRA Buildings Changes'!$F$38/($AB$133-$R$133)*(Z133-$R$133)))</f>
        <v>15512169388196.367</v>
      </c>
      <c r="AA136" s="99">
        <f>IF(ISBLANK(Calculations!AA136),"",Calculations!AA136 + ('IRA Buildings Changes'!$F$38/($AB$133-$R$133)*(AA133-$R$133)))</f>
        <v>15452891811346.068</v>
      </c>
      <c r="AB136" s="98">
        <f>IF(ISBLANK(Calculations!AB136),"",Calculations!AB136 + 'IRA Buildings Changes'!F38)</f>
        <v>15411423278936.539</v>
      </c>
      <c r="AC136" s="99">
        <f>IF(ISBLANK(Calculations!AC136),"",Calculations!AC136 + 'IRA Buildings Changes'!$F$38)</f>
        <v>15406091746544.875</v>
      </c>
      <c r="AD136" s="99">
        <f>IF(ISBLANK(Calculations!AD136),"",Calculations!AD136 + 'IRA Buildings Changes'!$F$38)</f>
        <v>15418218767341.02</v>
      </c>
      <c r="AE136" s="99">
        <f>IF(ISBLANK(Calculations!AE136),"",Calculations!AE136 + 'IRA Buildings Changes'!$F$38)</f>
        <v>15437654684159.525</v>
      </c>
      <c r="AF136" s="99">
        <f>IF(ISBLANK(Calculations!AF136),"",Calculations!AF136 + 'IRA Buildings Changes'!$F$38)</f>
        <v>15464216339067.492</v>
      </c>
      <c r="AG136" s="99">
        <f>IF(ISBLANK(Calculations!AG136),"",Calculations!AG136 + 'IRA Buildings Changes'!$F$38)</f>
        <v>15496884575547.99</v>
      </c>
      <c r="AH136" s="99">
        <f>IF(ISBLANK(Calculations!AH136),"",Calculations!AH136 + 'IRA Buildings Changes'!$F$38)</f>
        <v>15531972396362.125</v>
      </c>
      <c r="AI136" s="99">
        <f>IF(ISBLANK(Calculations!AI136),"",Calculations!AI136 + 'IRA Buildings Changes'!$F$38)</f>
        <v>15565522940954.844</v>
      </c>
      <c r="AJ136" s="99">
        <f>IF(ISBLANK(Calculations!AJ136),"",Calculations!AJ136 + 'IRA Buildings Changes'!$F$38)</f>
        <v>15594032077073.768</v>
      </c>
      <c r="AK136" s="99">
        <f>IF(ISBLANK(Calculations!AK136),"",Calculations!AK136 + 'IRA Buildings Changes'!$F$38)</f>
        <v>15622138229518.371</v>
      </c>
      <c r="AL136" s="99">
        <f>IF(ISBLANK(Calculations!AL136),"",Calculations!AL136 + 'IRA Buildings Changes'!$F$38)</f>
        <v>15645564819168.6</v>
      </c>
      <c r="AM136" s="99">
        <f>IF(ISBLANK(Calculations!AM136),"",Calculations!AM136 + 'IRA Buildings Changes'!$F$38)</f>
        <v>15666898879155.822</v>
      </c>
      <c r="AN136" s="99">
        <f>IF(ISBLANK(Calculations!AN136),"",Calculations!AN136 + 'IRA Buildings Changes'!$F$38)</f>
        <v>15682160600941.361</v>
      </c>
      <c r="AO136" s="99">
        <f>IF(ISBLANK(Calculations!AO136),"",Calculations!AO136 + 'IRA Buildings Changes'!$F$38)</f>
        <v>15691192493936.615</v>
      </c>
      <c r="AP136" s="99">
        <f>IF(ISBLANK(Calculations!AP136),"",Calculations!AP136 + 'IRA Buildings Changes'!$F$38)</f>
        <v>15697618855933.24</v>
      </c>
      <c r="AQ136" s="99">
        <f>IF(ISBLANK(Calculations!AQ136),"",Calculations!AQ136 + 'IRA Buildings Changes'!$F$38)</f>
        <v>15694914488019.18</v>
      </c>
      <c r="AR136" s="99">
        <f>IF(ISBLANK(Calculations!AR136),"",Calculations!AR136 + 'IRA Buildings Changes'!$F$38)</f>
        <v>15686801238777.869</v>
      </c>
      <c r="AS136" s="99">
        <f>IF(ISBLANK(Calculations!AS136),"",Calculations!AS136 + 'IRA Buildings Changes'!$F$38)</f>
        <v>15673864423219.689</v>
      </c>
      <c r="AT136" s="99">
        <f>IF(ISBLANK(Calculations!AT136),"",Calculations!AT136 + 'IRA Buildings Changes'!$F$38)</f>
        <v>15658479742832.709</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0.28940792618161643</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2183293395114.1143</v>
      </c>
      <c r="P137">
        <f>IF(ISBLANK(Calculations!P137),"",Calculations!P137)</f>
        <v>2183293395114.1143</v>
      </c>
      <c r="Q137">
        <f>IF(ISBLANK(Calculations!Q137),"",Calculations!Q137)</f>
        <v>2183293395114.1143</v>
      </c>
      <c r="R137">
        <f>IF(ISBLANK(Calculations!R137),"",Calculations!R137)</f>
        <v>2138207474765.48</v>
      </c>
      <c r="S137">
        <f>IF(ISBLANK(Calculations!S137),"",Calculations!S137)</f>
        <v>2090450087155.5369</v>
      </c>
      <c r="T137">
        <f>IF(ISBLANK(Calculations!T137),"",Calculations!T137)</f>
        <v>2038605770605.9441</v>
      </c>
      <c r="U137">
        <f>IF(ISBLANK(Calculations!U137),"",Calculations!U137)</f>
        <v>1982435293638.7827</v>
      </c>
      <c r="V137">
        <f>IF(ISBLANK(Calculations!V137),"",Calculations!V137)</f>
        <v>1919475895429.8982</v>
      </c>
      <c r="W137">
        <f>IF(ISBLANK(Calculations!W137),"",Calculations!W137)</f>
        <v>1847953428441.1838</v>
      </c>
      <c r="X137">
        <f>IF(ISBLANK(Calculations!X137),"",Calculations!X137)</f>
        <v>1766487741118.8132</v>
      </c>
      <c r="Y137">
        <f>IF(ISBLANK(Calculations!Y137),"",Calculations!Y137)</f>
        <v>1673542585688.4529</v>
      </c>
      <c r="Z137">
        <f>IF(ISBLANK(Calculations!Z137),"",Calculations!Z137)</f>
        <v>1569549924164.0105</v>
      </c>
      <c r="AA137">
        <f>IF(ISBLANK(Calculations!AA137),"",Calculations!AA137)</f>
        <v>1455839146684.9734</v>
      </c>
      <c r="AB137">
        <f>IF(ISBLANK(Calculations!AB137),"",Calculations!AB137)</f>
        <v>1334890394995.1765</v>
      </c>
      <c r="AC137">
        <f>IF(ISBLANK(Calculations!AC137),"",Calculations!AC137)</f>
        <v>1211030166430.9392</v>
      </c>
      <c r="AD137">
        <f>IF(ISBLANK(Calculations!AD137),"",Calculations!AD137)</f>
        <v>1091253978086.4564</v>
      </c>
      <c r="AE137">
        <f>IF(ISBLANK(Calculations!AE137),"",Calculations!AE137)</f>
        <v>975484056221.27112</v>
      </c>
      <c r="AF137">
        <f>IF(ISBLANK(Calculations!AF137),"",Calculations!AF137)</f>
        <v>863592309467.57019</v>
      </c>
      <c r="AG137">
        <f>IF(ISBLANK(Calculations!AG137),"",Calculations!AG137)</f>
        <v>756035567007.50061</v>
      </c>
      <c r="AH137">
        <f>IF(ISBLANK(Calculations!AH137),"",Calculations!AH137)</f>
        <v>653201239995.43225</v>
      </c>
      <c r="AI137">
        <f>IF(ISBLANK(Calculations!AI137),"",Calculations!AI137)</f>
        <v>555868734837.59631</v>
      </c>
      <c r="AJ137">
        <f>IF(ISBLANK(Calculations!AJ137),"",Calculations!AJ137)</f>
        <v>464967981626.80133</v>
      </c>
      <c r="AK137">
        <f>IF(ISBLANK(Calculations!AK137),"",Calculations!AK137)</f>
        <v>381500106741.88959</v>
      </c>
      <c r="AL137">
        <f>IF(ISBLANK(Calculations!AL137),"",Calculations!AL137)</f>
        <v>306417839606.65771</v>
      </c>
      <c r="AM137">
        <f>IF(ISBLANK(Calculations!AM137),"",Calculations!AM137)</f>
        <v>240429668764.86942</v>
      </c>
      <c r="AN137">
        <f>IF(ISBLANK(Calculations!AN137),"",Calculations!AN137)</f>
        <v>184044742443.90067</v>
      </c>
      <c r="AO137">
        <f>IF(ISBLANK(Calculations!AO137),"",Calculations!AO137)</f>
        <v>137326522912.56717</v>
      </c>
      <c r="AP137">
        <f>IF(ISBLANK(Calculations!AP137),"",Calculations!AP137)</f>
        <v>99963430955.526962</v>
      </c>
      <c r="AQ137">
        <f>IF(ISBLANK(Calculations!AQ137),"",Calculations!AQ137)</f>
        <v>71257226964.512863</v>
      </c>
      <c r="AR137">
        <f>IF(ISBLANK(Calculations!AR137),"",Calculations!AR137)</f>
        <v>50183792817.207909</v>
      </c>
      <c r="AS137">
        <f>IF(ISBLANK(Calculations!AS137),"",Calculations!AS137)</f>
        <v>35486569516.506088</v>
      </c>
      <c r="AT137">
        <f>IF(ISBLANK(Calculations!AT137),"",Calculations!AT137)</f>
        <v>25802266890.989342</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1286000000000</v>
      </c>
      <c r="P139">
        <f>IF(ISBLANK(Calculations!P139),"",Calculations!P139)</f>
        <v>1286000000000</v>
      </c>
      <c r="Q139">
        <f>IF(ISBLANK(Calculations!Q139),"",Calculations!Q139)</f>
        <v>1286000000000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38000000000</v>
      </c>
      <c r="P140">
        <f>IF(ISBLANK(Calculations!P140),"",Calculations!P140)</f>
        <v>38000000000</v>
      </c>
      <c r="Q140">
        <f>IF(ISBLANK(Calculations!Q140),"",Calculations!Q140)</f>
        <v>38000000000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2100000000000</v>
      </c>
      <c r="P142">
        <f>IF(ISBLANK(Calculations!P142),"",Calculations!P142)</f>
        <v>2100000000000</v>
      </c>
      <c r="Q142">
        <f>IF(ISBLANK(Calculations!Q142),"",Calculations!Q142)</f>
        <v>2100000000000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0.19775483539975325</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12608057285746.668</v>
      </c>
      <c r="P147">
        <f>IF(ISBLANK(Calculations!P147),"",Calculations!P147)</f>
        <v>12608057285746.668</v>
      </c>
      <c r="Q147">
        <f>IF(ISBLANK(Calculations!Q147),"",Calculations!Q147)</f>
        <v>12608057285746.668</v>
      </c>
      <c r="R147">
        <f>IF(ISBLANK(Calculations!R147),"",Calculations!R147)</f>
        <v>12612064587399.814</v>
      </c>
      <c r="S147" s="99">
        <f>IF(ISBLANK(Calculations!S147),"",Calculations!S147+('IRA Buildings Changes'!$E$38/($AB$146-$R$146)*(S146-$R$146)))</f>
        <v>12546717174268.957</v>
      </c>
      <c r="T147" s="99">
        <f>IF(ISBLANK(Calculations!T147),"",Calculations!T147+('IRA Buildings Changes'!$E$38/($AB$146-$R$146)*(T146-$R$146)))</f>
        <v>12471956906678.557</v>
      </c>
      <c r="U147" s="99">
        <f>IF(ISBLANK(Calculations!U147),"",Calculations!U147+('IRA Buildings Changes'!$E$38/($AB$146-$R$146)*(U146-$R$146)))</f>
        <v>12390482513575.17</v>
      </c>
      <c r="V147" s="99">
        <f>IF(ISBLANK(Calculations!V147),"",Calculations!V147+('IRA Buildings Changes'!$E$38/($AB$146-$R$146)*(V146-$R$146)))</f>
        <v>12297880733776.852</v>
      </c>
      <c r="W147" s="99">
        <f>IF(ISBLANK(Calculations!W147),"",Calculations!W147+('IRA Buildings Changes'!$E$38/($AB$146-$R$146)*(W146-$R$146)))</f>
        <v>12202352290958.234</v>
      </c>
      <c r="X147" s="99">
        <f>IF(ISBLANK(Calculations!X147),"",Calculations!X147+('IRA Buildings Changes'!$E$38/($AB$146-$R$146)*(X146-$R$146)))</f>
        <v>12100696610559.641</v>
      </c>
      <c r="Y147" s="99">
        <f>IF(ISBLANK(Calculations!Y147),"",Calculations!Y147+('IRA Buildings Changes'!$E$38/($AB$146-$R$146)*(Y146-$R$146)))</f>
        <v>11996851508371.545</v>
      </c>
      <c r="Z147" s="99">
        <f>IF(ISBLANK(Calculations!Z147),"",Calculations!Z147+('IRA Buildings Changes'!$E$38/($AB$146-$R$146)*(Z146-$R$146)))</f>
        <v>11885412499899.395</v>
      </c>
      <c r="AA147" s="99">
        <f>IF(ISBLANK(Calculations!AA147),"",Calculations!AA147+('IRA Buildings Changes'!$E$38/($AB$146-$R$146)*(AA146-$R$146)))</f>
        <v>11776450114865.16</v>
      </c>
      <c r="AB147" s="98">
        <f>IF(ISBLANK(Calculations!AB147),"",Calculations!AB147 + 'IRA Buildings Changes'!E38)</f>
        <v>11670527000829.547</v>
      </c>
      <c r="AC147" s="99">
        <f>IF(ISBLANK(Calculations!AC147),"",Calculations!AC147  + 'IRA Buildings Changes'!$E$38)</f>
        <v>11625799497356.469</v>
      </c>
      <c r="AD147" s="99">
        <f>IF(ISBLANK(Calculations!AD147),"",Calculations!AD147  + 'IRA Buildings Changes'!$E$38)</f>
        <v>11587088530577.67</v>
      </c>
      <c r="AE147" s="99">
        <f>IF(ISBLANK(Calculations!AE147),"",Calculations!AE147  + 'IRA Buildings Changes'!$E$38)</f>
        <v>11550690232995.053</v>
      </c>
      <c r="AF147" s="99">
        <f>IF(ISBLANK(Calculations!AF147),"",Calculations!AF147  + 'IRA Buildings Changes'!$E$38)</f>
        <v>11523527932955.773</v>
      </c>
      <c r="AG147" s="99">
        <f>IF(ISBLANK(Calculations!AG147),"",Calculations!AG147  + 'IRA Buildings Changes'!$E$38)</f>
        <v>11495131041566.096</v>
      </c>
      <c r="AH147" s="99">
        <f>IF(ISBLANK(Calculations!AH147),"",Calculations!AH147  + 'IRA Buildings Changes'!$E$38)</f>
        <v>11477493863866.518</v>
      </c>
      <c r="AI147" s="99">
        <f>IF(ISBLANK(Calculations!AI147),"",Calculations!AI147  + 'IRA Buildings Changes'!$E$38)</f>
        <v>11465701044570.871</v>
      </c>
      <c r="AJ147" s="99">
        <f>IF(ISBLANK(Calculations!AJ147),"",Calculations!AJ147  + 'IRA Buildings Changes'!$E$38)</f>
        <v>11466011554970.443</v>
      </c>
      <c r="AK147" s="99">
        <f>IF(ISBLANK(Calculations!AK147),"",Calculations!AK147  + 'IRA Buildings Changes'!$E$38)</f>
        <v>11471308086138.238</v>
      </c>
      <c r="AL147" s="99">
        <f>IF(ISBLANK(Calculations!AL147),"",Calculations!AL147  + 'IRA Buildings Changes'!$E$38)</f>
        <v>11482488404859.375</v>
      </c>
      <c r="AM147" s="99">
        <f>IF(ISBLANK(Calculations!AM147),"",Calculations!AM147  + 'IRA Buildings Changes'!$E$38)</f>
        <v>11501337207390.945</v>
      </c>
      <c r="AN147" s="99">
        <f>IF(ISBLANK(Calculations!AN147),"",Calculations!AN147  + 'IRA Buildings Changes'!$E$38)</f>
        <v>11529223001487.104</v>
      </c>
      <c r="AO147" s="99">
        <f>IF(ISBLANK(Calculations!AO147),"",Calculations!AO147  + 'IRA Buildings Changes'!$E$38)</f>
        <v>11565788351892.611</v>
      </c>
      <c r="AP147" s="99">
        <f>IF(ISBLANK(Calculations!AP147),"",Calculations!AP147  + 'IRA Buildings Changes'!$E$38)</f>
        <v>11608881745394.727</v>
      </c>
      <c r="AQ147" s="99">
        <f>IF(ISBLANK(Calculations!AQ147),"",Calculations!AQ147  + 'IRA Buildings Changes'!$E$38)</f>
        <v>11656501840306.648</v>
      </c>
      <c r="AR147" s="99">
        <f>IF(ISBLANK(Calculations!AR147),"",Calculations!AR147  + 'IRA Buildings Changes'!$E$38)</f>
        <v>11709678396102.035</v>
      </c>
      <c r="AS147" s="99">
        <f>IF(ISBLANK(Calculations!AS147),"",Calculations!AS147  + 'IRA Buildings Changes'!$E$38)</f>
        <v>11770770973473.988</v>
      </c>
      <c r="AT147" s="99">
        <f>IF(ISBLANK(Calculations!AT147),"",Calculations!AT147  + 'IRA Buildings Changes'!$E$38)</f>
        <v>11836863988188.246</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5.4730592362364251E-3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206733866530.35849</v>
      </c>
      <c r="P149">
        <f>IF(ISBLANK(Calculations!P149),"",Calculations!P149)</f>
        <v>206733866530.35849</v>
      </c>
      <c r="Q149">
        <f>IF(ISBLANK(Calculations!Q149),"",Calculations!Q149)</f>
        <v>206733866530.35849</v>
      </c>
      <c r="R149">
        <f>IF(ISBLANK(Calculations!R149),"",Calculations!R149)</f>
        <v>206071331975.04898</v>
      </c>
      <c r="S149">
        <f>IF(ISBLANK(Calculations!S149),"",Calculations!S149)</f>
        <v>205256029581.2294</v>
      </c>
      <c r="T149">
        <f>IF(ISBLANK(Calculations!T149),"",Calculations!T149)</f>
        <v>204270848993.16623</v>
      </c>
      <c r="U149">
        <f>IF(ISBLANK(Calculations!U149),"",Calculations!U149)</f>
        <v>203080821323.37277</v>
      </c>
      <c r="V149">
        <f>IF(ISBLANK(Calculations!V149),"",Calculations!V149)</f>
        <v>201690412027.19189</v>
      </c>
      <c r="W149">
        <f>IF(ISBLANK(Calculations!W149),"",Calculations!W149)</f>
        <v>200077644854.01651</v>
      </c>
      <c r="X149">
        <f>IF(ISBLANK(Calculations!X149),"",Calculations!X149)</f>
        <v>198208801362.3974</v>
      </c>
      <c r="Y149">
        <f>IF(ISBLANK(Calculations!Y149),"",Calculations!Y149)</f>
        <v>196061721192.84811</v>
      </c>
      <c r="Z149">
        <f>IF(ISBLANK(Calculations!Z149),"",Calculations!Z149)</f>
        <v>193650122312.28738</v>
      </c>
      <c r="AA149">
        <f>IF(ISBLANK(Calculations!AA149),"",Calculations!AA149)</f>
        <v>190913022035.71152</v>
      </c>
      <c r="AB149">
        <f>IF(ISBLANK(Calculations!AB149),"",Calculations!AB149)</f>
        <v>187881155056.51447</v>
      </c>
      <c r="AC149">
        <f>IF(ISBLANK(Calculations!AC149),"",Calculations!AC149)</f>
        <v>184522106661.828</v>
      </c>
      <c r="AD149">
        <f>IF(ISBLANK(Calculations!AD149),"",Calculations!AD149)</f>
        <v>180841201501.28342</v>
      </c>
      <c r="AE149">
        <f>IF(ISBLANK(Calculations!AE149),"",Calculations!AE149)</f>
        <v>176824072513.08365</v>
      </c>
      <c r="AF149">
        <f>IF(ISBLANK(Calculations!AF149),"",Calculations!AF149)</f>
        <v>172474909256.82513</v>
      </c>
      <c r="AG149">
        <f>IF(ISBLANK(Calculations!AG149),"",Calculations!AG149)</f>
        <v>167824705821.65131</v>
      </c>
      <c r="AH149">
        <f>IF(ISBLANK(Calculations!AH149),"",Calculations!AH149)</f>
        <v>162907343853.5777</v>
      </c>
      <c r="AI149">
        <f>IF(ISBLANK(Calculations!AI149),"",Calculations!AI149)</f>
        <v>157765260543.41574</v>
      </c>
      <c r="AJ149">
        <f>IF(ISBLANK(Calculations!AJ149),"",Calculations!AJ149)</f>
        <v>152460735353.9093</v>
      </c>
      <c r="AK149">
        <f>IF(ISBLANK(Calculations!AK149),"",Calculations!AK149)</f>
        <v>147061943013.6149</v>
      </c>
      <c r="AL149">
        <f>IF(ISBLANK(Calculations!AL149),"",Calculations!AL149)</f>
        <v>141637666852.8475</v>
      </c>
      <c r="AM149">
        <f>IF(ISBLANK(Calculations!AM149),"",Calculations!AM149)</f>
        <v>136309204735.80237</v>
      </c>
      <c r="AN149">
        <f>IF(ISBLANK(Calculations!AN149),"",Calculations!AN149)</f>
        <v>131126190184.50259</v>
      </c>
      <c r="AO149">
        <f>IF(ISBLANK(Calculations!AO149),"",Calculations!AO149)</f>
        <v>126191225913.45348</v>
      </c>
      <c r="AP149">
        <f>IF(ISBLANK(Calculations!AP149),"",Calculations!AP149)</f>
        <v>121556342605.93469</v>
      </c>
      <c r="AQ149">
        <f>IF(ISBLANK(Calculations!AQ149),"",Calculations!AQ149)</f>
        <v>117256887589.27026</v>
      </c>
      <c r="AR149">
        <f>IF(ISBLANK(Calculations!AR149),"",Calculations!AR149)</f>
        <v>113317825616.96437</v>
      </c>
      <c r="AS149">
        <f>IF(ISBLANK(Calculations!AS149),"",Calculations!AS149)</f>
        <v>109739680424.04201</v>
      </c>
      <c r="AT149">
        <f>IF(ISBLANK(Calculations!AT149),"",Calculations!AT149)</f>
        <v>106508097095.75046</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7329310.8467111196</v>
      </c>
      <c r="S158">
        <f>IF(ISBLANK(Calculations!S158),"",Calculations!S158)</f>
        <v>7455443.4280829905</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0.11538492221902709</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7356481100996.291</v>
      </c>
      <c r="P160">
        <f>IF(ISBLANK(Calculations!P160),"",Calculations!P160)</f>
        <v>7356481100996.291</v>
      </c>
      <c r="Q160">
        <f>IF(ISBLANK(Calculations!Q160),"",Calculations!Q160)</f>
        <v>7356481100996.291</v>
      </c>
      <c r="R160">
        <f>IF(ISBLANK(Calculations!R160),"",Calculations!R160)</f>
        <v>7232022782717.4775</v>
      </c>
      <c r="S160">
        <f>IF(ISBLANK(Calculations!S160),"",Calculations!S160)</f>
        <v>7034432874062.3965</v>
      </c>
      <c r="T160">
        <f>IF(ISBLANK(Calculations!T160),"",Calculations!T160)</f>
        <v>6825787964357.3076</v>
      </c>
      <c r="U160">
        <f>IF(ISBLANK(Calculations!U160),"",Calculations!U160)</f>
        <v>6623243168231.5049</v>
      </c>
      <c r="V160">
        <f>IF(ISBLANK(Calculations!V160),"",Calculations!V160)</f>
        <v>6430508301173.4854</v>
      </c>
      <c r="W160">
        <f>IF(ISBLANK(Calculations!W160),"",Calculations!W160)</f>
        <v>6247364795633.2705</v>
      </c>
      <c r="X160">
        <f>IF(ISBLANK(Calculations!X160),"",Calculations!X160)</f>
        <v>6077574129028.2012</v>
      </c>
      <c r="Y160">
        <f>IF(ISBLANK(Calculations!Y160),"",Calculations!Y160)</f>
        <v>5923265203611.2002</v>
      </c>
      <c r="Z160">
        <f>IF(ISBLANK(Calculations!Z160),"",Calculations!Z160)</f>
        <v>5786132702145.5752</v>
      </c>
      <c r="AA160">
        <f>IF(ISBLANK(Calculations!AA160),"",Calculations!AA160)</f>
        <v>5669542673221.2754</v>
      </c>
      <c r="AB160">
        <f>IF(ISBLANK(Calculations!AB160),"",Calculations!AB160)</f>
        <v>5572968375641.1328</v>
      </c>
      <c r="AC160">
        <f>IF(ISBLANK(Calculations!AC160),"",Calculations!AC160)</f>
        <v>5490565149900.5215</v>
      </c>
      <c r="AD160">
        <f>IF(ISBLANK(Calculations!AD160),"",Calculations!AD160)</f>
        <v>5418450316679.2422</v>
      </c>
      <c r="AE160">
        <f>IF(ISBLANK(Calculations!AE160),"",Calculations!AE160)</f>
        <v>5352668595022.5674</v>
      </c>
      <c r="AF160">
        <f>IF(ISBLANK(Calculations!AF160),"",Calculations!AF160)</f>
        <v>5290247199497.7949</v>
      </c>
      <c r="AG160">
        <f>IF(ISBLANK(Calculations!AG160),"",Calculations!AG160)</f>
        <v>5233880167435.4258</v>
      </c>
      <c r="AH160">
        <f>IF(ISBLANK(Calculations!AH160),"",Calculations!AH160)</f>
        <v>5184350569211.959</v>
      </c>
      <c r="AI160">
        <f>IF(ISBLANK(Calculations!AI160),"",Calculations!AI160)</f>
        <v>5140448989396.2109</v>
      </c>
      <c r="AJ160">
        <f>IF(ISBLANK(Calculations!AJ160),"",Calculations!AJ160)</f>
        <v>5098863949777.7256</v>
      </c>
      <c r="AK160">
        <f>IF(ISBLANK(Calculations!AK160),"",Calculations!AK160)</f>
        <v>5064737241631.5186</v>
      </c>
      <c r="AL160">
        <f>IF(ISBLANK(Calculations!AL160),"",Calculations!AL160)</f>
        <v>5038068398234.21</v>
      </c>
      <c r="AM160">
        <f>IF(ISBLANK(Calculations!AM160),"",Calculations!AM160)</f>
        <v>5019426340239.2051</v>
      </c>
      <c r="AN160">
        <f>IF(ISBLANK(Calculations!AN160),"",Calculations!AN160)</f>
        <v>5006606681963.0205</v>
      </c>
      <c r="AO160">
        <f>IF(ISBLANK(Calculations!AO160),"",Calculations!AO160)</f>
        <v>4999969185547.6328</v>
      </c>
      <c r="AP160">
        <f>IF(ISBLANK(Calculations!AP160),"",Calculations!AP160)</f>
        <v>4999705651863.7373</v>
      </c>
      <c r="AQ160">
        <f>IF(ISBLANK(Calculations!AQ160),"",Calculations!AQ160)</f>
        <v>5004805313830.5732</v>
      </c>
      <c r="AR160">
        <f>IF(ISBLANK(Calculations!AR160),"",Calculations!AR160)</f>
        <v>5015198800992.9971</v>
      </c>
      <c r="AS160">
        <f>IF(ISBLANK(Calculations!AS160),"",Calculations!AS160)</f>
        <v>5032796281632.4121</v>
      </c>
      <c r="AT160">
        <f>IF(ISBLANK(Calculations!AT160),"",Calculations!AT160)</f>
        <v>5055782469970.0576</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0.18056943059852831</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11512384617239.771</v>
      </c>
      <c r="P173">
        <f>IF(ISBLANK(Calculations!P173),"",Calculations!P173)</f>
        <v>11512384617239.771</v>
      </c>
      <c r="Q173">
        <f>IF(ISBLANK(Calculations!Q173),"",Calculations!Q173)</f>
        <v>11512384617239.771</v>
      </c>
      <c r="R173">
        <f>IF(ISBLANK(Calculations!R173),"",Calculations!R173)</f>
        <v>11630204855907.723</v>
      </c>
      <c r="S173">
        <f>IF(ISBLANK(Calculations!S173),"",Calculations!S173)</f>
        <v>11735574394769.869</v>
      </c>
      <c r="T173">
        <f>IF(ISBLANK(Calculations!T173),"",Calculations!T173)</f>
        <v>11821548476133.969</v>
      </c>
      <c r="U173">
        <f>IF(ISBLANK(Calculations!U173),"",Calculations!U173)</f>
        <v>11879666051491.512</v>
      </c>
      <c r="V173">
        <f>IF(ISBLANK(Calculations!V173),"",Calculations!V173)</f>
        <v>11908795677169.574</v>
      </c>
      <c r="W173">
        <f>IF(ISBLANK(Calculations!W173),"",Calculations!W173)</f>
        <v>11912896227797.012</v>
      </c>
      <c r="X173">
        <f>IF(ISBLANK(Calculations!X173),"",Calculations!X173)</f>
        <v>11902908280698.838</v>
      </c>
      <c r="Y173">
        <f>IF(ISBLANK(Calculations!Y173),"",Calculations!Y173)</f>
        <v>11888503683794.648</v>
      </c>
      <c r="Z173">
        <f>IF(ISBLANK(Calculations!Z173),"",Calculations!Z173)</f>
        <v>11875285092900.592</v>
      </c>
      <c r="AA173">
        <f>IF(ISBLANK(Calculations!AA173),"",Calculations!AA173)</f>
        <v>11871680935876.596</v>
      </c>
      <c r="AB173">
        <f>IF(ISBLANK(Calculations!AB173),"",Calculations!AB173)</f>
        <v>11879427160747.184</v>
      </c>
      <c r="AC173">
        <f>IF(ISBLANK(Calculations!AC173),"",Calculations!AC173)</f>
        <v>11899424052668.926</v>
      </c>
      <c r="AD173">
        <f>IF(ISBLANK(Calculations!AD173),"",Calculations!AD173)</f>
        <v>11930564955685.324</v>
      </c>
      <c r="AE173">
        <f>IF(ISBLANK(Calculations!AE173),"",Calculations!AE173)</f>
        <v>11969124788967.584</v>
      </c>
      <c r="AF173">
        <f>IF(ISBLANK(Calculations!AF173),"",Calculations!AF173)</f>
        <v>12014003115924.318</v>
      </c>
      <c r="AG173">
        <f>IF(ISBLANK(Calculations!AG173),"",Calculations!AG173)</f>
        <v>12063951388637.162</v>
      </c>
      <c r="AH173">
        <f>IF(ISBLANK(Calculations!AH173),"",Calculations!AH173)</f>
        <v>12119616730827.406</v>
      </c>
      <c r="AI173">
        <f>IF(ISBLANK(Calculations!AI173),"",Calculations!AI173)</f>
        <v>12181137544483.031</v>
      </c>
      <c r="AJ173">
        <f>IF(ISBLANK(Calculations!AJ173),"",Calculations!AJ173)</f>
        <v>12241526258406.014</v>
      </c>
      <c r="AK173">
        <f>IF(ISBLANK(Calculations!AK173),"",Calculations!AK173)</f>
        <v>12306959563442.209</v>
      </c>
      <c r="AL173">
        <f>IF(ISBLANK(Calculations!AL173),"",Calculations!AL173)</f>
        <v>12378706022946.812</v>
      </c>
      <c r="AM173">
        <f>IF(ISBLANK(Calculations!AM173),"",Calculations!AM173)</f>
        <v>12452798792771.631</v>
      </c>
      <c r="AN173">
        <f>IF(ISBLANK(Calculations!AN173),"",Calculations!AN173)</f>
        <v>12531172618125.926</v>
      </c>
      <c r="AO173">
        <f>IF(ISBLANK(Calculations!AO173),"",Calculations!AO173)</f>
        <v>12617168818281.098</v>
      </c>
      <c r="AP173">
        <f>IF(ISBLANK(Calculations!AP173),"",Calculations!AP173)</f>
        <v>12704185432643.391</v>
      </c>
      <c r="AQ173">
        <f>IF(ISBLANK(Calculations!AQ173),"",Calculations!AQ173)</f>
        <v>12796088963530.148</v>
      </c>
      <c r="AR173">
        <f>IF(ISBLANK(Calculations!AR173),"",Calculations!AR173)</f>
        <v>12890305873187.012</v>
      </c>
      <c r="AS173">
        <f>IF(ISBLANK(Calculations!AS173),"",Calculations!AS173)</f>
        <v>12987183566151.844</v>
      </c>
      <c r="AT173">
        <f>IF(ISBLANK(Calculations!AT173),"",Calculations!AT173)</f>
        <v>13087400029010.328</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0.27969954394231011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10565090873332.881</v>
      </c>
      <c r="P175">
        <f>IF(ISBLANK(Calculations!P175),"",Calculations!P175)</f>
        <v>10565090873332.881</v>
      </c>
      <c r="Q175">
        <f>IF(ISBLANK(Calculations!Q175),"",Calculations!Q175)</f>
        <v>10565090873332.881</v>
      </c>
      <c r="R175">
        <f>IF(ISBLANK(Calculations!R175),"",Calculations!R175)</f>
        <v>10699520011712.859</v>
      </c>
      <c r="S175">
        <f>IF(ISBLANK(Calculations!S175),"",Calculations!S175)</f>
        <v>10819880956666.193</v>
      </c>
      <c r="T175">
        <f>IF(ISBLANK(Calculations!T175),"",Calculations!T175)</f>
        <v>10932178408175.709</v>
      </c>
      <c r="U175">
        <f>IF(ISBLANK(Calculations!U175),"",Calculations!U175)</f>
        <v>11035476969211.934</v>
      </c>
      <c r="V175">
        <f>IF(ISBLANK(Calculations!V175),"",Calculations!V175)</f>
        <v>11137355248193.135</v>
      </c>
      <c r="W175">
        <f>IF(ISBLANK(Calculations!W175),"",Calculations!W175)</f>
        <v>11242386220958.688</v>
      </c>
      <c r="X175">
        <f>IF(ISBLANK(Calculations!X175),"",Calculations!X175)</f>
        <v>11354210822413.693</v>
      </c>
      <c r="Y175">
        <f>IF(ISBLANK(Calculations!Y175),"",Calculations!Y175)</f>
        <v>11471738285738.764</v>
      </c>
      <c r="Z175">
        <f>IF(ISBLANK(Calculations!Z175),"",Calculations!Z175)</f>
        <v>11593483769361.986</v>
      </c>
      <c r="AA175">
        <f>IF(ISBLANK(Calculations!AA175),"",Calculations!AA175)</f>
        <v>11710886272572.135</v>
      </c>
      <c r="AB175">
        <f>IF(ISBLANK(Calculations!AB175),"",Calculations!AB175)</f>
        <v>11831675643097.75</v>
      </c>
      <c r="AC175">
        <f>IF(ISBLANK(Calculations!AC175),"",Calculations!AC175)</f>
        <v>11952600301070.205</v>
      </c>
      <c r="AD175">
        <f>IF(ISBLANK(Calculations!AD175),"",Calculations!AD175)</f>
        <v>12073635705877.656</v>
      </c>
      <c r="AE175">
        <f>IF(ISBLANK(Calculations!AE175),"",Calculations!AE175)</f>
        <v>12198382375097.873</v>
      </c>
      <c r="AF175">
        <f>IF(ISBLANK(Calculations!AF175),"",Calculations!AF175)</f>
        <v>12318506151147.85</v>
      </c>
      <c r="AG175">
        <f>IF(ISBLANK(Calculations!AG175),"",Calculations!AG175)</f>
        <v>12439943424004.725</v>
      </c>
      <c r="AH175">
        <f>IF(ISBLANK(Calculations!AH175),"",Calculations!AH175)</f>
        <v>12559263005528.35</v>
      </c>
      <c r="AI175">
        <f>IF(ISBLANK(Calculations!AI175),"",Calculations!AI175)</f>
        <v>12685914794574.236</v>
      </c>
      <c r="AJ175">
        <f>IF(ISBLANK(Calculations!AJ175),"",Calculations!AJ175)</f>
        <v>12805948509594.381</v>
      </c>
      <c r="AK175">
        <f>IF(ISBLANK(Calculations!AK175),"",Calculations!AK175)</f>
        <v>12926736366775.799</v>
      </c>
      <c r="AL175">
        <f>IF(ISBLANK(Calculations!AL175),"",Calculations!AL175)</f>
        <v>13048546838694.094</v>
      </c>
      <c r="AM175">
        <f>IF(ISBLANK(Calculations!AM175),"",Calculations!AM175)</f>
        <v>13170723810231.693</v>
      </c>
      <c r="AN175">
        <f>IF(ISBLANK(Calculations!AN175),"",Calculations!AN175)</f>
        <v>13292033454246.154</v>
      </c>
      <c r="AO175">
        <f>IF(ISBLANK(Calculations!AO175),"",Calculations!AO175)</f>
        <v>13417844532158.635</v>
      </c>
      <c r="AP175">
        <f>IF(ISBLANK(Calculations!AP175),"",Calculations!AP175)</f>
        <v>13539714005254.816</v>
      </c>
      <c r="AQ175">
        <f>IF(ISBLANK(Calculations!AQ175),"",Calculations!AQ175)</f>
        <v>13666866962735.885</v>
      </c>
      <c r="AR175">
        <f>IF(ISBLANK(Calculations!AR175),"",Calculations!AR175)</f>
        <v>13789264720741.076</v>
      </c>
      <c r="AS175">
        <f>IF(ISBLANK(Calculations!AS175),"",Calculations!AS175)</f>
        <v>13911196685494.734</v>
      </c>
      <c r="AT175">
        <f>IF(ISBLANK(Calculations!AT175),"",Calculations!AT175)</f>
        <v>14037479070644.209</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0.47678109017557008</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30397655185233.645</v>
      </c>
      <c r="P186">
        <f>IF(ISBLANK(Calculations!P186),"",Calculations!P186)</f>
        <v>30397655185233.645</v>
      </c>
      <c r="Q186">
        <f>IF(ISBLANK(Calculations!Q186),"",Calculations!Q186)</f>
        <v>30397655185233.645</v>
      </c>
      <c r="R186">
        <f>IF(ISBLANK(Calculations!R186),"",Calculations!R186)</f>
        <v>30698206852181.828</v>
      </c>
      <c r="S186">
        <f>IF(ISBLANK(Calculations!S186),"",Calculations!S186)</f>
        <v>31047037722044.965</v>
      </c>
      <c r="T186">
        <f>IF(ISBLANK(Calculations!T186),"",Calculations!T186)</f>
        <v>31452497929615.355</v>
      </c>
      <c r="U186">
        <f>IF(ISBLANK(Calculations!U186),"",Calculations!U186)</f>
        <v>31868781401072.383</v>
      </c>
      <c r="V186">
        <f>IF(ISBLANK(Calculations!V186),"",Calculations!V186)</f>
        <v>32314011120049.617</v>
      </c>
      <c r="W186">
        <f>IF(ISBLANK(Calculations!W186),"",Calculations!W186)</f>
        <v>32778693461958.41</v>
      </c>
      <c r="X186">
        <f>IF(ISBLANK(Calculations!X186),"",Calculations!X186)</f>
        <v>33255435632301.188</v>
      </c>
      <c r="Y186">
        <f>IF(ISBLANK(Calculations!Y186),"",Calculations!Y186)</f>
        <v>33752494691119.348</v>
      </c>
      <c r="Z186">
        <f>IF(ISBLANK(Calculations!Z186),"",Calculations!Z186)</f>
        <v>34262730475381.941</v>
      </c>
      <c r="AA186">
        <f>IF(ISBLANK(Calculations!AA186),"",Calculations!AA186)</f>
        <v>34783616670422.441</v>
      </c>
      <c r="AB186">
        <f>IF(ISBLANK(Calculations!AB186),"",Calculations!AB186)</f>
        <v>35329074599692.367</v>
      </c>
      <c r="AC186">
        <f>IF(ISBLANK(Calculations!AC186),"",Calculations!AC186)</f>
        <v>35886805099684.016</v>
      </c>
      <c r="AD186">
        <f>IF(ISBLANK(Calculations!AD186),"",Calculations!AD186)</f>
        <v>36464400410789.586</v>
      </c>
      <c r="AE186">
        <f>IF(ISBLANK(Calculations!AE186),"",Calculations!AE186)</f>
        <v>37058815659016.461</v>
      </c>
      <c r="AF186">
        <f>IF(ISBLANK(Calculations!AF186),"",Calculations!AF186)</f>
        <v>37659520101123.477</v>
      </c>
      <c r="AG186">
        <f>IF(ISBLANK(Calculations!AG186),"",Calculations!AG186)</f>
        <v>38286644476084.25</v>
      </c>
      <c r="AH186">
        <f>IF(ISBLANK(Calculations!AH186),"",Calculations!AH186)</f>
        <v>38917877436476.18</v>
      </c>
      <c r="AI186">
        <f>IF(ISBLANK(Calculations!AI186),"",Calculations!AI186)</f>
        <v>39568669390943.586</v>
      </c>
      <c r="AJ186">
        <f>IF(ISBLANK(Calculations!AJ186),"",Calculations!AJ186)</f>
        <v>40237438068721.656</v>
      </c>
      <c r="AK186">
        <f>IF(ISBLANK(Calculations!AK186),"",Calculations!AK186)</f>
        <v>40926576820547.008</v>
      </c>
      <c r="AL186">
        <f>IF(ISBLANK(Calculations!AL186),"",Calculations!AL186)</f>
        <v>41629889527290.328</v>
      </c>
      <c r="AM186">
        <f>IF(ISBLANK(Calculations!AM186),"",Calculations!AM186)</f>
        <v>42355260949989.562</v>
      </c>
      <c r="AN186">
        <f>IF(ISBLANK(Calculations!AN186),"",Calculations!AN186)</f>
        <v>43092838461445.594</v>
      </c>
      <c r="AO186">
        <f>IF(ISBLANK(Calculations!AO186),"",Calculations!AO186)</f>
        <v>43837848656578.109</v>
      </c>
      <c r="AP186">
        <f>IF(ISBLANK(Calculations!AP186),"",Calculations!AP186)</f>
        <v>44610382385181.844</v>
      </c>
      <c r="AQ186">
        <f>IF(ISBLANK(Calculations!AQ186),"",Calculations!AQ186)</f>
        <v>45381905587919.047</v>
      </c>
      <c r="AR186">
        <f>IF(ISBLANK(Calculations!AR186),"",Calculations!AR186)</f>
        <v>46177854264562.766</v>
      </c>
      <c r="AS186">
        <f>IF(ISBLANK(Calculations!AS186),"",Calculations!AS186)</f>
        <v>46991965814018.875</v>
      </c>
      <c r="AT186">
        <f>IF(ISBLANK(Calculations!AT186),"",Calculations!AT186)</f>
        <v>47828774306293.977</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0.27415543277651372</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10355673162267.252</v>
      </c>
      <c r="P188">
        <f>IF(ISBLANK(Calculations!P188),"",Calculations!P188)</f>
        <v>10355673162267.252</v>
      </c>
      <c r="Q188">
        <f>IF(ISBLANK(Calculations!Q188),"",Calculations!Q188)</f>
        <v>10355673162267.252</v>
      </c>
      <c r="R188">
        <f>IF(ISBLANK(Calculations!R188),"",Calculations!R188)</f>
        <v>10319963123545.891</v>
      </c>
      <c r="S188">
        <f>IF(ISBLANK(Calculations!S188),"",Calculations!S188)</f>
        <v>10308521031972.266</v>
      </c>
      <c r="T188">
        <f>IF(ISBLANK(Calculations!T188),"",Calculations!T188)</f>
        <v>10293284748784.486</v>
      </c>
      <c r="U188">
        <f>IF(ISBLANK(Calculations!U188),"",Calculations!U188)</f>
        <v>10272424134498.098</v>
      </c>
      <c r="V188">
        <f>IF(ISBLANK(Calculations!V188),"",Calculations!V188)</f>
        <v>10251280815738.5</v>
      </c>
      <c r="W188">
        <f>IF(ISBLANK(Calculations!W188),"",Calculations!W188)</f>
        <v>10203920376884.297</v>
      </c>
      <c r="X188">
        <f>IF(ISBLANK(Calculations!X188),"",Calculations!X188)</f>
        <v>10163850737602.387</v>
      </c>
      <c r="Y188">
        <f>IF(ISBLANK(Calculations!Y188),"",Calculations!Y188)</f>
        <v>10134940485420.895</v>
      </c>
      <c r="Z188">
        <f>IF(ISBLANK(Calculations!Z188),"",Calculations!Z188)</f>
        <v>10121995596384.398</v>
      </c>
      <c r="AA188">
        <f>IF(ISBLANK(Calculations!AA188),"",Calculations!AA188)</f>
        <v>10113990596037.697</v>
      </c>
      <c r="AB188">
        <f>IF(ISBLANK(Calculations!AB188),"",Calculations!AB188)</f>
        <v>10111550410058.402</v>
      </c>
      <c r="AC188">
        <f>IF(ISBLANK(Calculations!AC188),"",Calculations!AC188)</f>
        <v>10115790977156.566</v>
      </c>
      <c r="AD188">
        <f>IF(ISBLANK(Calculations!AD188),"",Calculations!AD188)</f>
        <v>10115002380468.139</v>
      </c>
      <c r="AE188">
        <f>IF(ISBLANK(Calculations!AE188),"",Calculations!AE188)</f>
        <v>10097266394569.861</v>
      </c>
      <c r="AF188">
        <f>IF(ISBLANK(Calculations!AF188),"",Calculations!AF188)</f>
        <v>10082625278694.107</v>
      </c>
      <c r="AG188">
        <f>IF(ISBLANK(Calculations!AG188),"",Calculations!AG188)</f>
        <v>10072135454819.709</v>
      </c>
      <c r="AH188">
        <f>IF(ISBLANK(Calculations!AH188),"",Calculations!AH188)</f>
        <v>10069129859894.006</v>
      </c>
      <c r="AI188">
        <f>IF(ISBLANK(Calculations!AI188),"",Calculations!AI188)</f>
        <v>10066481365355.494</v>
      </c>
      <c r="AJ188">
        <f>IF(ISBLANK(Calculations!AJ188),"",Calculations!AJ188)</f>
        <v>10072165213185.311</v>
      </c>
      <c r="AK188">
        <f>IF(ISBLANK(Calculations!AK188),"",Calculations!AK188)</f>
        <v>10076896793315.887</v>
      </c>
      <c r="AL188">
        <f>IF(ISBLANK(Calculations!AL188),"",Calculations!AL188)</f>
        <v>10074783949358.205</v>
      </c>
      <c r="AM188">
        <f>IF(ISBLANK(Calculations!AM188),"",Calculations!AM188)</f>
        <v>10065067842989.441</v>
      </c>
      <c r="AN188">
        <f>IF(ISBLANK(Calculations!AN188),"",Calculations!AN188)</f>
        <v>10052405658426.168</v>
      </c>
      <c r="AO188">
        <f>IF(ISBLANK(Calculations!AO188),"",Calculations!AO188)</f>
        <v>10038091884572.016</v>
      </c>
      <c r="AP188">
        <f>IF(ISBLANK(Calculations!AP188),"",Calculations!AP188)</f>
        <v>10025087478804.328</v>
      </c>
      <c r="AQ188">
        <f>IF(ISBLANK(Calculations!AQ188),"",Calculations!AQ188)</f>
        <v>10015371372435.555</v>
      </c>
      <c r="AR188">
        <f>IF(ISBLANK(Calculations!AR188),"",Calculations!AR188)</f>
        <v>10002069383011.854</v>
      </c>
      <c r="AS188">
        <f>IF(ISBLANK(Calculations!AS188),"",Calculations!AS188)</f>
        <v>9992829410492.707</v>
      </c>
      <c r="AT188">
        <f>IF(ISBLANK(Calculations!AT188),"",Calculations!AT188)</f>
        <v>9982577653543.1152</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0.71059207381838363</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5360706604885.8857</v>
      </c>
      <c r="P189">
        <f>IF(ISBLANK(Calculations!P189),"",Calculations!P189)</f>
        <v>5360706604885.8857</v>
      </c>
      <c r="Q189">
        <f>IF(ISBLANK(Calculations!Q189),"",Calculations!Q189)</f>
        <v>5360706604885.8857</v>
      </c>
      <c r="R189">
        <f>IF(ISBLANK(Calculations!R189),"",Calculations!R189)</f>
        <v>5366677554963.7471</v>
      </c>
      <c r="S189">
        <f>IF(ISBLANK(Calculations!S189),"",Calculations!S189)</f>
        <v>5365192551835.5859</v>
      </c>
      <c r="T189">
        <f>IF(ISBLANK(Calculations!T189),"",Calculations!T189)</f>
        <v>5359005038801.5234</v>
      </c>
      <c r="U189">
        <f>IF(ISBLANK(Calculations!U189),"",Calculations!U189)</f>
        <v>5342144065783.6992</v>
      </c>
      <c r="V189">
        <f>IF(ISBLANK(Calculations!V189),"",Calculations!V189)</f>
        <v>5326180282155.7998</v>
      </c>
      <c r="W189">
        <f>IF(ISBLANK(Calculations!W189),"",Calculations!W189)</f>
        <v>5316311198866.4727</v>
      </c>
      <c r="X189">
        <f>IF(ISBLANK(Calculations!X189),"",Calculations!X189)</f>
        <v>5317548701473.2842</v>
      </c>
      <c r="Y189">
        <f>IF(ISBLANK(Calculations!Y189),"",Calculations!Y189)</f>
        <v>5317394013647.4492</v>
      </c>
      <c r="Z189">
        <f>IF(ISBLANK(Calculations!Z189),"",Calculations!Z189)</f>
        <v>5308514932443.5625</v>
      </c>
      <c r="AA189">
        <f>IF(ISBLANK(Calculations!AA189),"",Calculations!AA189)</f>
        <v>5296263656636.124</v>
      </c>
      <c r="AB189">
        <f>IF(ISBLANK(Calculations!AB189),"",Calculations!AB189)</f>
        <v>5282496440135.3311</v>
      </c>
      <c r="AC189">
        <f>IF(ISBLANK(Calculations!AC189),"",Calculations!AC189)</f>
        <v>5282187064483.6162</v>
      </c>
      <c r="AD189">
        <f>IF(ISBLANK(Calculations!AD189),"",Calculations!AD189)</f>
        <v>5281753938571.2393</v>
      </c>
      <c r="AE189">
        <f>IF(ISBLANK(Calculations!AE189),"",Calculations!AE189)</f>
        <v>5283362691960.1094</v>
      </c>
      <c r="AF189">
        <f>IF(ISBLANK(Calculations!AF189),"",Calculations!AF189)</f>
        <v>5275318925015.8057</v>
      </c>
      <c r="AG189">
        <f>IF(ISBLANK(Calculations!AG189),"",Calculations!AG189)</f>
        <v>5274854861538.2568</v>
      </c>
      <c r="AH189">
        <f>IF(ISBLANK(Calculations!AH189),"",Calculations!AH189)</f>
        <v>5278412681532.8369</v>
      </c>
      <c r="AI189">
        <f>IF(ISBLANK(Calculations!AI189),"",Calculations!AI189)</f>
        <v>5279495496313.8145</v>
      </c>
      <c r="AJ189">
        <f>IF(ISBLANK(Calculations!AJ189),"",Calculations!AJ189)</f>
        <v>5280949561876.8037</v>
      </c>
      <c r="AK189">
        <f>IF(ISBLANK(Calculations!AK189),"",Calculations!AK189)</f>
        <v>5286425510911.9688</v>
      </c>
      <c r="AL189">
        <f>IF(ISBLANK(Calculations!AL189),"",Calculations!AL189)</f>
        <v>5296758657678.8447</v>
      </c>
      <c r="AM189">
        <f>IF(ISBLANK(Calculations!AM189),"",Calculations!AM189)</f>
        <v>5308360244617.7041</v>
      </c>
      <c r="AN189">
        <f>IF(ISBLANK(Calculations!AN189),"",Calculations!AN189)</f>
        <v>5319126517296.9824</v>
      </c>
      <c r="AO189">
        <f>IF(ISBLANK(Calculations!AO189),"",Calculations!AO189)</f>
        <v>5327448722327.7842</v>
      </c>
      <c r="AP189">
        <f>IF(ISBLANK(Calculations!AP189),"",Calculations!AP189)</f>
        <v>5332151232233.6855</v>
      </c>
      <c r="AQ189">
        <f>IF(ISBLANK(Calculations!AQ189),"",Calculations!AQ189)</f>
        <v>5333326859710.1553</v>
      </c>
      <c r="AR189">
        <f>IF(ISBLANK(Calculations!AR189),"",Calculations!AR189)</f>
        <v>5336884679704.7354</v>
      </c>
      <c r="AS189">
        <f>IF(ISBLANK(Calculations!AS189),"",Calculations!AS189)</f>
        <v>5341308751524.0928</v>
      </c>
      <c r="AT189">
        <f>IF(ISBLANK(Calculations!AT189),"",Calculations!AT189)</f>
        <v>5342979380043.2832</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90194000000000</v>
      </c>
      <c r="P199">
        <f>IF(ISBLANK(Calculations!P199),"",Calculations!P199)</f>
        <v>90194000000000</v>
      </c>
      <c r="Q199">
        <f>IF(ISBLANK(Calculations!Q199),"",Calculations!Q199)</f>
        <v>90194000000000</v>
      </c>
      <c r="R199">
        <f>IF(ISBLANK(Calculations!R199),"",Calculations!R199)</f>
        <v>90361491702412.719</v>
      </c>
      <c r="S199">
        <f>IF(ISBLANK(Calculations!S199),"",Calculations!S199)</f>
        <v>90539855009569.562</v>
      </c>
      <c r="T199">
        <f>IF(ISBLANK(Calculations!T199),"",Calculations!T199)</f>
        <v>90752270658937.734</v>
      </c>
      <c r="U199">
        <f>IF(ISBLANK(Calculations!U199),"",Calculations!U199)</f>
        <v>91013095375069.609</v>
      </c>
      <c r="V199">
        <f>IF(ISBLANK(Calculations!V199),"",Calculations!V199)</f>
        <v>91296100157241.203</v>
      </c>
      <c r="W199">
        <f>IF(ISBLANK(Calculations!W199),"",Calculations!W199)</f>
        <v>91639406613057.594</v>
      </c>
      <c r="X199">
        <f>IF(ISBLANK(Calculations!X199),"",Calculations!X199)</f>
        <v>92053459811678.266</v>
      </c>
      <c r="Y199">
        <f>IF(ISBLANK(Calculations!Y199),"",Calculations!Y199)</f>
        <v>92433030197600.859</v>
      </c>
      <c r="Z199">
        <f>IF(ISBLANK(Calculations!Z199),"",Calculations!Z199)</f>
        <v>92806778535759.562</v>
      </c>
      <c r="AA199">
        <f>IF(ISBLANK(Calculations!AA199),"",Calculations!AA199)</f>
        <v>93226755458382.75</v>
      </c>
      <c r="AB199">
        <f>IF(ISBLANK(Calculations!AB199),"",Calculations!AB199)</f>
        <v>93681539775209.844</v>
      </c>
      <c r="AC199">
        <f>IF(ISBLANK(Calculations!AC199),"",Calculations!AC199)</f>
        <v>94232789119238.953</v>
      </c>
      <c r="AD199">
        <f>IF(ISBLANK(Calculations!AD199),"",Calculations!AD199)</f>
        <v>94880173498227.281</v>
      </c>
      <c r="AE199">
        <f>IF(ISBLANK(Calculations!AE199),"",Calculations!AE199)</f>
        <v>95594119484395.062</v>
      </c>
      <c r="AF199">
        <f>IF(ISBLANK(Calculations!AF199),"",Calculations!AF199)</f>
        <v>96334191341667.562</v>
      </c>
      <c r="AG199">
        <f>IF(ISBLANK(Calculations!AG199),"",Calculations!AG199)</f>
        <v>97103012937110.531</v>
      </c>
      <c r="AH199">
        <f>IF(ISBLANK(Calculations!AH199),"",Calculations!AH199)</f>
        <v>97905942778187.469</v>
      </c>
      <c r="AI199">
        <f>IF(ISBLANK(Calculations!AI199),"",Calculations!AI199)</f>
        <v>98690643450258.688</v>
      </c>
      <c r="AJ199">
        <f>IF(ISBLANK(Calculations!AJ199),"",Calculations!AJ199)</f>
        <v>99440740183146.781</v>
      </c>
      <c r="AK199">
        <f>IF(ISBLANK(Calculations!AK199),"",Calculations!AK199)</f>
        <v>99904795166716.781</v>
      </c>
      <c r="AL199">
        <f>IF(ISBLANK(Calculations!AL199),"",Calculations!AL199)</f>
        <v>100386441467821.34</v>
      </c>
      <c r="AM199">
        <f>IF(ISBLANK(Calculations!AM199),"",Calculations!AM199)</f>
        <v>100882108018516.44</v>
      </c>
      <c r="AN199">
        <f>IF(ISBLANK(Calculations!AN199),"",Calculations!AN199)</f>
        <v>101397672479461.05</v>
      </c>
      <c r="AO199">
        <f>IF(ISBLANK(Calculations!AO199),"",Calculations!AO199)</f>
        <v>101911785087364.92</v>
      </c>
      <c r="AP199">
        <f>IF(ISBLANK(Calculations!AP199),"",Calculations!AP199)</f>
        <v>102425224490676.56</v>
      </c>
      <c r="AQ199">
        <f>IF(ISBLANK(Calculations!AQ199),"",Calculations!AQ199)</f>
        <v>102922573141905.41</v>
      </c>
      <c r="AR199">
        <f>IF(ISBLANK(Calculations!AR199),"",Calculations!AR199)</f>
        <v>103372774982684.14</v>
      </c>
      <c r="AS199">
        <f>IF(ISBLANK(Calculations!AS199),"",Calculations!AS199)</f>
        <v>103826712308781.38</v>
      </c>
      <c r="AT199">
        <f>IF(ISBLANK(Calculations!AT199),"",Calculations!AT199)</f>
        <v>104277048196787.62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63756000000000</v>
      </c>
      <c r="P202">
        <f>IF(ISBLANK(Calculations!P202),"",Calculations!P202)</f>
        <v>63756000000000</v>
      </c>
      <c r="Q202">
        <f>IF(ISBLANK(Calculations!Q202),"",Calculations!Q202)</f>
        <v>63756000000000</v>
      </c>
      <c r="R202">
        <f>IF(ISBLANK(Calculations!R202),"",Calculations!R202)</f>
        <v>64064797270193.852</v>
      </c>
      <c r="S202">
        <f>IF(ISBLANK(Calculations!S202),"",Calculations!S202)</f>
        <v>64323528221596.047</v>
      </c>
      <c r="T202">
        <f>IF(ISBLANK(Calculations!T202),"",Calculations!T202)</f>
        <v>64597908964726.305</v>
      </c>
      <c r="U202">
        <f>IF(ISBLANK(Calculations!U202),"",Calculations!U202)</f>
        <v>64854874083416.867</v>
      </c>
      <c r="V202">
        <f>IF(ISBLANK(Calculations!V202),"",Calculations!V202)</f>
        <v>65109925804424.289</v>
      </c>
      <c r="W202">
        <f>IF(ISBLANK(Calculations!W202),"",Calculations!W202)</f>
        <v>65365855728658.414</v>
      </c>
      <c r="X202">
        <f>IF(ISBLANK(Calculations!X202),"",Calculations!X202)</f>
        <v>65627196638863.805</v>
      </c>
      <c r="Y202">
        <f>IF(ISBLANK(Calculations!Y202),"",Calculations!Y202)</f>
        <v>65917415121196.062</v>
      </c>
      <c r="Z202">
        <f>IF(ISBLANK(Calculations!Z202),"",Calculations!Z202)</f>
        <v>66231071348453.312</v>
      </c>
      <c r="AA202">
        <f>IF(ISBLANK(Calculations!AA202),"",Calculations!AA202)</f>
        <v>66586576893781.312</v>
      </c>
      <c r="AB202">
        <f>IF(ISBLANK(Calculations!AB202),"",Calculations!AB202)</f>
        <v>66999559979341.078</v>
      </c>
      <c r="AC202">
        <f>IF(ISBLANK(Calculations!AC202),"",Calculations!AC202)</f>
        <v>67453376797691.227</v>
      </c>
      <c r="AD202">
        <f>IF(ISBLANK(Calculations!AD202),"",Calculations!AD202)</f>
        <v>67953357623398.594</v>
      </c>
      <c r="AE202">
        <f>IF(ISBLANK(Calculations!AE202),"",Calculations!AE202)</f>
        <v>68484186321110.461</v>
      </c>
      <c r="AF202">
        <f>IF(ISBLANK(Calculations!AF202),"",Calculations!AF202)</f>
        <v>69038721439145.016</v>
      </c>
      <c r="AG202">
        <f>IF(ISBLANK(Calculations!AG202),"",Calculations!AG202)</f>
        <v>69628625451446.195</v>
      </c>
      <c r="AH202">
        <f>IF(ISBLANK(Calculations!AH202),"",Calculations!AH202)</f>
        <v>70245199010620.516</v>
      </c>
      <c r="AI202">
        <f>IF(ISBLANK(Calculations!AI202),"",Calculations!AI202)</f>
        <v>70897965627074.938</v>
      </c>
      <c r="AJ202">
        <f>IF(ISBLANK(Calculations!AJ202),"",Calculations!AJ202)</f>
        <v>71581280303551.25</v>
      </c>
      <c r="AK202">
        <f>IF(ISBLANK(Calculations!AK202),"",Calculations!AK202)</f>
        <v>72302637939099.75</v>
      </c>
      <c r="AL202">
        <f>IF(ISBLANK(Calculations!AL202),"",Calculations!AL202)</f>
        <v>73057693520626.453</v>
      </c>
      <c r="AM202">
        <f>IF(ISBLANK(Calculations!AM202),"",Calculations!AM202)</f>
        <v>73853159292916.297</v>
      </c>
      <c r="AN202">
        <f>IF(ISBLANK(Calculations!AN202),"",Calculations!AN202)</f>
        <v>74679879329683.484</v>
      </c>
      <c r="AO202">
        <f>IF(ISBLANK(Calculations!AO202),"",Calculations!AO202)</f>
        <v>75536434712920</v>
      </c>
      <c r="AP202">
        <f>IF(ISBLANK(Calculations!AP202),"",Calculations!AP202)</f>
        <v>76434786344752.312</v>
      </c>
      <c r="AQ202">
        <f>IF(ISBLANK(Calculations!AQ202),"",Calculations!AQ202)</f>
        <v>77346417738565.828</v>
      </c>
      <c r="AR202">
        <f>IF(ISBLANK(Calculations!AR202),"",Calculations!AR202)</f>
        <v>78295537374896.062</v>
      </c>
      <c r="AS202">
        <f>IF(ISBLANK(Calculations!AS202),"",Calculations!AS202)</f>
        <v>79280490109568.156</v>
      </c>
      <c r="AT202">
        <f>IF(ISBLANK(Calculations!AT202),"",Calculations!AT202)</f>
        <v>80301959156868.234</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8328334024396.0859</v>
      </c>
      <c r="C2" s="7">
        <f>'IRA Calculations'!Q4</f>
        <v>8328326758132.5283</v>
      </c>
      <c r="D2" s="7">
        <f>'IRA Calculations'!R4</f>
        <v>8352160359237.7441</v>
      </c>
      <c r="E2" s="7">
        <f>'IRA Calculations'!S4</f>
        <v>8373529645754.1621</v>
      </c>
      <c r="F2" s="7">
        <f>'IRA Calculations'!T4</f>
        <v>8388238726435.1025</v>
      </c>
      <c r="G2" s="7">
        <f>'IRA Calculations'!U4</f>
        <v>8402325417134.292</v>
      </c>
      <c r="H2" s="7">
        <f>'IRA Calculations'!V4</f>
        <v>8410956010164.9727</v>
      </c>
      <c r="I2" s="7">
        <f>'IRA Calculations'!W4</f>
        <v>8417064612676.2422</v>
      </c>
      <c r="J2" s="7">
        <f>'IRA Calculations'!X4</f>
        <v>8420674484968.5908</v>
      </c>
      <c r="K2" s="7">
        <f>'IRA Calculations'!Y4</f>
        <v>8417397073566.667</v>
      </c>
      <c r="L2" s="7">
        <f>'IRA Calculations'!Z4</f>
        <v>8410392268180.7959</v>
      </c>
      <c r="M2" s="7">
        <f>'IRA Calculations'!AA4</f>
        <v>8407705156927.2754</v>
      </c>
      <c r="N2" s="7">
        <f>'IRA Calculations'!AB4</f>
        <v>8402115201326.4326</v>
      </c>
      <c r="O2" s="7">
        <f>'IRA Calculations'!AC4</f>
        <v>8395071261312.4512</v>
      </c>
      <c r="P2" s="7">
        <f>'IRA Calculations'!AD4</f>
        <v>8392153614494.3818</v>
      </c>
      <c r="Q2" s="7">
        <f>'IRA Calculations'!AE4</f>
        <v>8397415477802.4277</v>
      </c>
      <c r="R2" s="7">
        <f>'IRA Calculations'!AF4</f>
        <v>8412898168622.5146</v>
      </c>
      <c r="S2" s="7">
        <f>'IRA Calculations'!AG4</f>
        <v>8431930610530.4932</v>
      </c>
      <c r="T2" s="7">
        <f>'IRA Calculations'!AH4</f>
        <v>8455443976113.3604</v>
      </c>
      <c r="U2" s="7">
        <f>'IRA Calculations'!AI4</f>
        <v>8484337513422.3838</v>
      </c>
      <c r="V2" s="7">
        <f>'IRA Calculations'!AJ4</f>
        <v>8514113006457.4219</v>
      </c>
      <c r="W2" s="7">
        <f>'IRA Calculations'!AK4</f>
        <v>8488012924271.1328</v>
      </c>
      <c r="X2" s="7">
        <f>'IRA Calculations'!AL4</f>
        <v>8465214764693.0156</v>
      </c>
      <c r="Y2" s="7">
        <f>'IRA Calculations'!AM4</f>
        <v>8440508149866.3779</v>
      </c>
      <c r="Z2" s="7">
        <f>'IRA Calculations'!AN4</f>
        <v>8415019712423.7607</v>
      </c>
      <c r="AA2" s="7">
        <f>'IRA Calculations'!AO4</f>
        <v>8388449779633.9355</v>
      </c>
      <c r="AB2" s="7">
        <f>'IRA Calculations'!AP4</f>
        <v>8361152518022.3125</v>
      </c>
      <c r="AC2" s="7">
        <f>'IRA Calculations'!AQ4</f>
        <v>8335983418842.665</v>
      </c>
      <c r="AD2" s="7">
        <f>'IRA Calculations'!AR4</f>
        <v>8309457873902.6074</v>
      </c>
      <c r="AE2" s="7">
        <f>'IRA Calculations'!AS4</f>
        <v>8283820750516.2471</v>
      </c>
      <c r="AF2" s="7">
        <f>'IRA Calculations'!AT4</f>
        <v>8259316887725.8193</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21361030030464.168</v>
      </c>
      <c r="C4" s="7">
        <f>'IRA Calculations'!Q6</f>
        <v>21361030030464.168</v>
      </c>
      <c r="D4" s="7">
        <f>'IRA Calculations'!R6</f>
        <v>21334228372079.453</v>
      </c>
      <c r="E4" s="7">
        <f>'IRA Calculations'!S6</f>
        <v>20701855165291.125</v>
      </c>
      <c r="F4" s="7">
        <f>'IRA Calculations'!T6</f>
        <v>20053509584942.414</v>
      </c>
      <c r="G4" s="7">
        <f>'IRA Calculations'!U6</f>
        <v>19401857882397.211</v>
      </c>
      <c r="H4" s="7">
        <f>'IRA Calculations'!V6</f>
        <v>18746990102853.758</v>
      </c>
      <c r="I4" s="7">
        <f>'IRA Calculations'!W6</f>
        <v>18095807920460.832</v>
      </c>
      <c r="J4" s="7">
        <f>'IRA Calculations'!X6</f>
        <v>17457191576819.127</v>
      </c>
      <c r="K4" s="7">
        <f>'IRA Calculations'!Y6</f>
        <v>16801844150042.934</v>
      </c>
      <c r="L4" s="7">
        <f>'IRA Calculations'!Z6</f>
        <v>16145435646077.301</v>
      </c>
      <c r="M4" s="7">
        <f>'IRA Calculations'!AA6</f>
        <v>15505124344057.613</v>
      </c>
      <c r="N4" s="7">
        <f>'IRA Calculations'!AB6</f>
        <v>14864291343275.242</v>
      </c>
      <c r="O4" s="7">
        <f>'IRA Calculations'!AC6</f>
        <v>14809978362099.059</v>
      </c>
      <c r="P4" s="7">
        <f>'IRA Calculations'!AD6</f>
        <v>14759888182127.457</v>
      </c>
      <c r="Q4" s="7">
        <f>'IRA Calculations'!AE6</f>
        <v>14720067399929.48</v>
      </c>
      <c r="R4" s="7">
        <f>'IRA Calculations'!AF6</f>
        <v>14703721344072.598</v>
      </c>
      <c r="S4" s="7">
        <f>'IRA Calculations'!AG6</f>
        <v>14684505455716.004</v>
      </c>
      <c r="T4" s="7">
        <f>'IRA Calculations'!AH6</f>
        <v>14672928693024.16</v>
      </c>
      <c r="U4" s="7">
        <f>'IRA Calculations'!AI6</f>
        <v>14673279202328.84</v>
      </c>
      <c r="V4" s="7">
        <f>'IRA Calculations'!AJ6</f>
        <v>14681566761065.551</v>
      </c>
      <c r="W4" s="7">
        <f>'IRA Calculations'!AK6</f>
        <v>14554186168821.879</v>
      </c>
      <c r="X4" s="7">
        <f>'IRA Calculations'!AL6</f>
        <v>14445337499759.613</v>
      </c>
      <c r="Y4" s="7">
        <f>'IRA Calculations'!AM6</f>
        <v>14342272514889.051</v>
      </c>
      <c r="Z4" s="7">
        <f>'IRA Calculations'!AN6</f>
        <v>14251149739730.496</v>
      </c>
      <c r="AA4" s="7">
        <f>'IRA Calculations'!AO6</f>
        <v>14171616774161.598</v>
      </c>
      <c r="AB4" s="7">
        <f>'IRA Calculations'!AP6</f>
        <v>14101775867652.664</v>
      </c>
      <c r="AC4" s="7">
        <f>'IRA Calculations'!AQ6</f>
        <v>14044394729005.008</v>
      </c>
      <c r="AD4" s="7">
        <f>'IRA Calculations'!AR6</f>
        <v>13985257501001.309</v>
      </c>
      <c r="AE4" s="7">
        <f>'IRA Calculations'!AS6</f>
        <v>13927484650928.25</v>
      </c>
      <c r="AF4" s="7">
        <f>'IRA Calculations'!AT6</f>
        <v>13869297564982.285</v>
      </c>
    </row>
    <row r="5" spans="1:34" x14ac:dyDescent="0.2">
      <c r="A5" s="1" t="s">
        <v>79</v>
      </c>
      <c r="B5" s="7">
        <f>'IRA Calculations'!P7</f>
        <v>364411011897.68781</v>
      </c>
      <c r="C5" s="7">
        <f>'IRA Calculations'!Q7</f>
        <v>364411011897.68781</v>
      </c>
      <c r="D5" s="7">
        <f>'IRA Calculations'!R7</f>
        <v>375348754346.38348</v>
      </c>
      <c r="E5" s="7">
        <f>'IRA Calculations'!S7</f>
        <v>383436646888.93182</v>
      </c>
      <c r="F5" s="7">
        <f>'IRA Calculations'!T7</f>
        <v>388174102819.67834</v>
      </c>
      <c r="G5" s="7">
        <f>'IRA Calculations'!U7</f>
        <v>389043516879.50995</v>
      </c>
      <c r="H5" s="7">
        <f>'IRA Calculations'!V7</f>
        <v>385539745186.26996</v>
      </c>
      <c r="I5" s="7">
        <f>'IRA Calculations'!W7</f>
        <v>377294328527.2392</v>
      </c>
      <c r="J5" s="7">
        <f>'IRA Calculations'!X7</f>
        <v>364389253124.48083</v>
      </c>
      <c r="K5" s="7">
        <f>'IRA Calculations'!Y7</f>
        <v>346442118423.4184</v>
      </c>
      <c r="L5" s="7">
        <f>'IRA Calculations'!Z7</f>
        <v>324558141948.05463</v>
      </c>
      <c r="M5" s="7">
        <f>'IRA Calculations'!AA7</f>
        <v>300134356242.7464</v>
      </c>
      <c r="N5" s="7">
        <f>'IRA Calculations'!AB7</f>
        <v>274378839596.87561</v>
      </c>
      <c r="O5" s="7">
        <f>'IRA Calculations'!AC7</f>
        <v>248547399070.05331</v>
      </c>
      <c r="P5" s="7">
        <f>'IRA Calculations'!AD7</f>
        <v>223638625113.61926</v>
      </c>
      <c r="Q5" s="7">
        <f>'IRA Calculations'!AE7</f>
        <v>200315371541.69833</v>
      </c>
      <c r="R5" s="7">
        <f>'IRA Calculations'!AF7</f>
        <v>179033136792.82098</v>
      </c>
      <c r="S5" s="7">
        <f>'IRA Calculations'!AG7</f>
        <v>159492143317.61874</v>
      </c>
      <c r="T5" s="7">
        <f>'IRA Calculations'!AH7</f>
        <v>141632781874.99237</v>
      </c>
      <c r="U5" s="7">
        <f>'IRA Calculations'!AI7</f>
        <v>125181776541.14711</v>
      </c>
      <c r="V5" s="7">
        <f>'IRA Calculations'!AJ7</f>
        <v>109859304779.19679</v>
      </c>
      <c r="W5" s="7">
        <f>'IRA Calculations'!AK7</f>
        <v>94796106672.803665</v>
      </c>
      <c r="X5" s="7">
        <f>'IRA Calculations'!AL7</f>
        <v>80853957056.773926</v>
      </c>
      <c r="Y5" s="7">
        <f>'IRA Calculations'!AM7</f>
        <v>67973756885.005005</v>
      </c>
      <c r="Z5" s="7">
        <f>'IRA Calculations'!AN7</f>
        <v>56242847167.174873</v>
      </c>
      <c r="AA5" s="7">
        <f>'IRA Calculations'!AO7</f>
        <v>45731268836.413536</v>
      </c>
      <c r="AB5" s="7">
        <f>'IRA Calculations'!AP7</f>
        <v>36488694776.320038</v>
      </c>
      <c r="AC5" s="7">
        <f>'IRA Calculations'!AQ7</f>
        <v>28541925284.828968</v>
      </c>
      <c r="AD5" s="7">
        <f>'IRA Calculations'!AR7</f>
        <v>21852730387.90493</v>
      </c>
      <c r="AE5" s="7">
        <f>'IRA Calculations'!AS7</f>
        <v>16366865174.267557</v>
      </c>
      <c r="AF5" s="7">
        <f>'IRA Calculations'!AT7</f>
        <v>11983407533.631018</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4206918084013.71</v>
      </c>
      <c r="C7" s="7">
        <f>'IRA Calculations'!Q9</f>
        <v>4206918084013.71</v>
      </c>
      <c r="D7" s="7">
        <f>'IRA Calculations'!R9</f>
        <v>4195615682939.6885</v>
      </c>
      <c r="E7" s="7">
        <f>'IRA Calculations'!S9</f>
        <v>4179942636144.9355</v>
      </c>
      <c r="F7" s="7">
        <f>'IRA Calculations'!T9</f>
        <v>4161781996396.0381</v>
      </c>
      <c r="G7" s="7">
        <f>'IRA Calculations'!U9</f>
        <v>4143257238305.5</v>
      </c>
      <c r="H7" s="7">
        <f>'IRA Calculations'!V9</f>
        <v>4124710402920.4727</v>
      </c>
      <c r="I7" s="7">
        <f>'IRA Calculations'!W9</f>
        <v>4107028734358.4912</v>
      </c>
      <c r="J7" s="7">
        <f>'IRA Calculations'!X9</f>
        <v>4092134667563.9746</v>
      </c>
      <c r="K7" s="7">
        <f>'IRA Calculations'!Y9</f>
        <v>4074187334985.2891</v>
      </c>
      <c r="L7" s="7">
        <f>'IRA Calculations'!Z9</f>
        <v>4056376337241.5186</v>
      </c>
      <c r="M7" s="7">
        <f>'IRA Calculations'!AA9</f>
        <v>4041296629251.2944</v>
      </c>
      <c r="N7" s="7">
        <f>'IRA Calculations'!AB9</f>
        <v>4026646687209.9526</v>
      </c>
      <c r="O7" s="7">
        <f>'IRA Calculations'!AC9</f>
        <v>4012812855769.3418</v>
      </c>
      <c r="P7" s="7">
        <f>'IRA Calculations'!AD9</f>
        <v>4001272167650.1509</v>
      </c>
      <c r="Q7" s="7">
        <f>'IRA Calculations'!AE9</f>
        <v>3993232204703.4595</v>
      </c>
      <c r="R7" s="7">
        <f>'IRA Calculations'!AF9</f>
        <v>3992493975789.7554</v>
      </c>
      <c r="S7" s="7">
        <f>'IRA Calculations'!AG9</f>
        <v>3994004449966.021</v>
      </c>
      <c r="T7" s="7">
        <f>'IRA Calculations'!AH9</f>
        <v>3999917974284.9009</v>
      </c>
      <c r="U7" s="7">
        <f>'IRA Calculations'!AI9</f>
        <v>4009088997544.7109</v>
      </c>
      <c r="V7" s="7">
        <f>'IRA Calculations'!AJ9</f>
        <v>4020105031401.4512</v>
      </c>
      <c r="W7" s="7">
        <f>'IRA Calculations'!AK9</f>
        <v>4009036956965.3359</v>
      </c>
      <c r="X7" s="7">
        <f>'IRA Calculations'!AL9</f>
        <v>3998933031342.9043</v>
      </c>
      <c r="Y7" s="7">
        <f>'IRA Calculations'!AM9</f>
        <v>3985924272386.9971</v>
      </c>
      <c r="Z7" s="7">
        <f>'IRA Calculations'!AN9</f>
        <v>3970352139654.3394</v>
      </c>
      <c r="AA7" s="7">
        <f>'IRA Calculations'!AO9</f>
        <v>3952427962707.6025</v>
      </c>
      <c r="AB7" s="7">
        <f>'IRA Calculations'!AP9</f>
        <v>3933214673022.7056</v>
      </c>
      <c r="AC7" s="7">
        <f>'IRA Calculations'!AQ9</f>
        <v>3915036338969.1191</v>
      </c>
      <c r="AD7" s="7">
        <f>'IRA Calculations'!AR9</f>
        <v>3896312449733.3945</v>
      </c>
      <c r="AE7" s="7">
        <f>'IRA Calculations'!AS9</f>
        <v>3878244795722.7554</v>
      </c>
      <c r="AF7" s="7">
        <f>'IRA Calculations'!AT9</f>
        <v>3860831042450.7393</v>
      </c>
    </row>
    <row r="8" spans="1:34" x14ac:dyDescent="0.2">
      <c r="A8" s="1" t="s">
        <v>344</v>
      </c>
      <c r="B8" s="7">
        <f>'IRA Calculations'!P10</f>
        <v>75134019081.031799</v>
      </c>
      <c r="C8" s="7">
        <f>'IRA Calculations'!Q10</f>
        <v>75134019081.031799</v>
      </c>
      <c r="D8" s="7">
        <f>'IRA Calculations'!R10</f>
        <v>75287639405.215042</v>
      </c>
      <c r="E8" s="7">
        <f>'IRA Calculations'!S10</f>
        <v>75296177278.08902</v>
      </c>
      <c r="F8" s="7">
        <f>'IRA Calculations'!T10</f>
        <v>75156136731.908142</v>
      </c>
      <c r="G8" s="7">
        <f>'IRA Calculations'!U10</f>
        <v>74856615325.068878</v>
      </c>
      <c r="H8" s="7">
        <f>'IRA Calculations'!V10</f>
        <v>74346077429.010696</v>
      </c>
      <c r="I8" s="7">
        <f>'IRA Calculations'!W10</f>
        <v>73580530520.58934</v>
      </c>
      <c r="J8" s="7">
        <f>'IRA Calculations'!X10</f>
        <v>72541156308.094727</v>
      </c>
      <c r="K8" s="7">
        <f>'IRA Calculations'!Y10</f>
        <v>71096732342.700027</v>
      </c>
      <c r="L8" s="7">
        <f>'IRA Calculations'!Z10</f>
        <v>69305171627.682159</v>
      </c>
      <c r="M8" s="7">
        <f>'IRA Calculations'!AA10</f>
        <v>67238377468.836166</v>
      </c>
      <c r="N8" s="7">
        <f>'IRA Calculations'!AB10</f>
        <v>64910685615.548828</v>
      </c>
      <c r="O8" s="7">
        <f>'IRA Calculations'!AC10</f>
        <v>62378328927.723068</v>
      </c>
      <c r="P8" s="7">
        <f>'IRA Calculations'!AD10</f>
        <v>59700667107.212898</v>
      </c>
      <c r="Q8" s="7">
        <f>'IRA Calculations'!AE10</f>
        <v>56926479362.287659</v>
      </c>
      <c r="R8" s="7">
        <f>'IRA Calculations'!AF10</f>
        <v>54132794286.520683</v>
      </c>
      <c r="S8" s="7">
        <f>'IRA Calculations'!AG10</f>
        <v>51283327347.405846</v>
      </c>
      <c r="T8" s="7">
        <f>'IRA Calculations'!AH10</f>
        <v>48437351358.419823</v>
      </c>
      <c r="U8" s="7">
        <f>'IRA Calculations'!AI10</f>
        <v>45621993737.327805</v>
      </c>
      <c r="V8" s="7">
        <f>'IRA Calculations'!AJ10</f>
        <v>42865012150.357414</v>
      </c>
      <c r="W8" s="7">
        <f>'IRA Calculations'!AK10</f>
        <v>39996093817.447006</v>
      </c>
      <c r="X8" s="7">
        <f>'IRA Calculations'!AL10</f>
        <v>37302248253.77639</v>
      </c>
      <c r="Y8" s="7">
        <f>'IRA Calculations'!AM10</f>
        <v>34784920432.454865</v>
      </c>
      <c r="Z8" s="7">
        <f>'IRA Calculations'!AN10</f>
        <v>32479745812.658539</v>
      </c>
      <c r="AA8" s="7">
        <f>'IRA Calculations'!AO10</f>
        <v>30407448196.958267</v>
      </c>
      <c r="AB8" s="7">
        <f>'IRA Calculations'!AP10</f>
        <v>28582266428.581509</v>
      </c>
      <c r="AC8" s="7">
        <f>'IRA Calculations'!AQ10</f>
        <v>27018158355.434296</v>
      </c>
      <c r="AD8" s="7">
        <f>'IRA Calculations'!AR10</f>
        <v>25695944385.954891</v>
      </c>
      <c r="AE8" s="7">
        <f>'IRA Calculations'!AS10</f>
        <v>24611713320.083904</v>
      </c>
      <c r="AF8" s="7">
        <f>'IRA Calculations'!AT10</f>
        <v>23745809213.157871</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2843196510309.5303</v>
      </c>
      <c r="C10" s="7">
        <f>'IRA Calculations'!Q12</f>
        <v>2843196510309.5303</v>
      </c>
      <c r="D10" s="7">
        <f>'IRA Calculations'!R12</f>
        <v>2846156025128.978</v>
      </c>
      <c r="E10" s="7">
        <f>'IRA Calculations'!S12</f>
        <v>2848373200873.6836</v>
      </c>
      <c r="F10" s="7">
        <f>'IRA Calculations'!T12</f>
        <v>2850627387453.79</v>
      </c>
      <c r="G10" s="7">
        <f>'IRA Calculations'!U12</f>
        <v>2854736040511.3691</v>
      </c>
      <c r="H10" s="7">
        <f>'IRA Calculations'!V12</f>
        <v>2859429993312.0396</v>
      </c>
      <c r="I10" s="7">
        <f>'IRA Calculations'!W12</f>
        <v>2865317345341.0928</v>
      </c>
      <c r="J10" s="7">
        <f>'IRA Calculations'!X12</f>
        <v>2873216657887.835</v>
      </c>
      <c r="K10" s="7">
        <f>'IRA Calculations'!Y12</f>
        <v>2880780623123.9097</v>
      </c>
      <c r="L10" s="7">
        <f>'IRA Calculations'!Z12</f>
        <v>2889262402607.2354</v>
      </c>
      <c r="M10" s="7">
        <f>'IRA Calculations'!AA12</f>
        <v>2899358891152.2622</v>
      </c>
      <c r="N10" s="7">
        <f>'IRA Calculations'!AB12</f>
        <v>2908447858114.6333</v>
      </c>
      <c r="O10" s="7">
        <f>'IRA Calculations'!AC12</f>
        <v>2915773471655.3896</v>
      </c>
      <c r="P10" s="7">
        <f>'IRA Calculations'!AD12</f>
        <v>2922019631755.3843</v>
      </c>
      <c r="Q10" s="7">
        <f>'IRA Calculations'!AE12</f>
        <v>2926226831568.1641</v>
      </c>
      <c r="R10" s="7">
        <f>'IRA Calculations'!AF12</f>
        <v>2929636861382.9985</v>
      </c>
      <c r="S10" s="7">
        <f>'IRA Calculations'!AG12</f>
        <v>2928705156234.499</v>
      </c>
      <c r="T10" s="7">
        <f>'IRA Calculations'!AH12</f>
        <v>2926485891937.9097</v>
      </c>
      <c r="U10" s="7">
        <f>'IRA Calculations'!AI12</f>
        <v>2923607249119.1636</v>
      </c>
      <c r="V10" s="7">
        <f>'IRA Calculations'!AJ12</f>
        <v>2921037666884.3906</v>
      </c>
      <c r="W10" s="7">
        <f>'IRA Calculations'!AK12</f>
        <v>2909410134486.0698</v>
      </c>
      <c r="X10" s="7">
        <f>'IRA Calculations'!AL12</f>
        <v>2899846774556.7617</v>
      </c>
      <c r="Y10" s="7">
        <f>'IRA Calculations'!AM12</f>
        <v>2890878973134.3496</v>
      </c>
      <c r="Z10" s="7">
        <f>'IRA Calculations'!AN12</f>
        <v>2883527018001.1846</v>
      </c>
      <c r="AA10" s="7">
        <f>'IRA Calculations'!AO12</f>
        <v>2877761965002.2715</v>
      </c>
      <c r="AB10" s="7">
        <f>'IRA Calculations'!AP12</f>
        <v>2873361312998.8711</v>
      </c>
      <c r="AC10" s="7">
        <f>'IRA Calculations'!AQ12</f>
        <v>2870894531593.7778</v>
      </c>
      <c r="AD10" s="7">
        <f>'IRA Calculations'!AR12</f>
        <v>2868402475743.6387</v>
      </c>
      <c r="AE10" s="7">
        <f>'IRA Calculations'!AS12</f>
        <v>2866414788114.5518</v>
      </c>
      <c r="AF10" s="7">
        <f>'IRA Calculations'!AT12</f>
        <v>2864674955215.9009</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6203788730160.1465</v>
      </c>
      <c r="C2" s="7">
        <f>'IRA Calculations'!P17</f>
        <v>6203788730160.1465</v>
      </c>
      <c r="D2" s="7">
        <f>'IRA Calculations'!Q17</f>
        <v>6203788730160.1465</v>
      </c>
      <c r="E2" s="7">
        <f>'IRA Calculations'!R17</f>
        <v>6062352339205</v>
      </c>
      <c r="F2" s="7">
        <f>'IRA Calculations'!S17</f>
        <v>6240198517670.3818</v>
      </c>
      <c r="G2" s="7">
        <f>'IRA Calculations'!T17</f>
        <v>6427899319092.29</v>
      </c>
      <c r="H2" s="7">
        <f>'IRA Calculations'!U17</f>
        <v>6626531611753.8115</v>
      </c>
      <c r="I2" s="7">
        <f>'IRA Calculations'!V17</f>
        <v>6837668165848.4814</v>
      </c>
      <c r="J2" s="7">
        <f>'IRA Calculations'!W17</f>
        <v>7061193434984.4971</v>
      </c>
      <c r="K2" s="7">
        <f>'IRA Calculations'!X17</f>
        <v>7296244866596.9023</v>
      </c>
      <c r="L2" s="7">
        <f>'IRA Calculations'!Y17</f>
        <v>7538119441422.6221</v>
      </c>
      <c r="M2" s="7">
        <f>'IRA Calculations'!Z17</f>
        <v>7790835852198.2246</v>
      </c>
      <c r="N2" s="7">
        <f>'IRA Calculations'!AA17</f>
        <v>8051762392379.5459</v>
      </c>
      <c r="O2" s="7">
        <f>'IRA Calculations'!AB17</f>
        <v>8319649023759.2871</v>
      </c>
      <c r="P2" s="7">
        <f>'IRA Calculations'!AC17</f>
        <v>8282068329779.0254</v>
      </c>
      <c r="Q2" s="7">
        <f>'IRA Calculations'!AD17</f>
        <v>8248714902723.9961</v>
      </c>
      <c r="R2" s="7">
        <f>'IRA Calculations'!AE17</f>
        <v>8219203472905.2773</v>
      </c>
      <c r="S2" s="7">
        <f>'IRA Calculations'!AF17</f>
        <v>8190653446938.082</v>
      </c>
      <c r="T2" s="7">
        <f>'IRA Calculations'!AG17</f>
        <v>8168610156129.4375</v>
      </c>
      <c r="U2" s="7">
        <f>'IRA Calculations'!AH17</f>
        <v>8149671216756.1836</v>
      </c>
      <c r="V2" s="7">
        <f>'IRA Calculations'!AI17</f>
        <v>8133463380969.2012</v>
      </c>
      <c r="W2" s="7">
        <f>'IRA Calculations'!AJ17</f>
        <v>8119531471432.541</v>
      </c>
      <c r="X2" s="7">
        <f>'IRA Calculations'!AK17</f>
        <v>8107626054499.4688</v>
      </c>
      <c r="Y2" s="7">
        <f>'IRA Calculations'!AL17</f>
        <v>8096540641678.8516</v>
      </c>
      <c r="Z2" s="7">
        <f>'IRA Calculations'!AM17</f>
        <v>8083929432157.7129</v>
      </c>
      <c r="AA2" s="7">
        <f>'IRA Calculations'!AN17</f>
        <v>8075201414736.7051</v>
      </c>
      <c r="AB2" s="7">
        <f>'IRA Calculations'!AO17</f>
        <v>8067512704521.9062</v>
      </c>
      <c r="AC2" s="7">
        <f>'IRA Calculations'!AP17</f>
        <v>8060780219231.082</v>
      </c>
      <c r="AD2" s="7">
        <f>'IRA Calculations'!AQ17</f>
        <v>8054892898223.7734</v>
      </c>
      <c r="AE2" s="7">
        <f>'IRA Calculations'!AR17</f>
        <v>8047066425219.4355</v>
      </c>
      <c r="AF2" s="7">
        <f>'IRA Calculations'!AS17</f>
        <v>8042405094652.918</v>
      </c>
      <c r="AG2" s="7">
        <f>'IRA Calculations'!AT17</f>
        <v>8037953847874.2402</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1936251081777.3923</v>
      </c>
      <c r="C2" s="7">
        <f>'IRA Calculations'!P30</f>
        <v>1936251081777.3923</v>
      </c>
      <c r="D2" s="7">
        <f>'IRA Calculations'!Q30</f>
        <v>1936251081777.3923</v>
      </c>
      <c r="E2" s="7">
        <f>'IRA Calculations'!R30</f>
        <v>1929192165080.0278</v>
      </c>
      <c r="F2" s="7">
        <f>'IRA Calculations'!S30</f>
        <v>1922509807226.8118</v>
      </c>
      <c r="G2" s="7">
        <f>'IRA Calculations'!T30</f>
        <v>1917603185391.0098</v>
      </c>
      <c r="H2" s="7">
        <f>'IRA Calculations'!U30</f>
        <v>1916941654187.2407</v>
      </c>
      <c r="I2" s="7">
        <f>'IRA Calculations'!V30</f>
        <v>1921211236956.4148</v>
      </c>
      <c r="J2" s="7">
        <f>'IRA Calculations'!W30</f>
        <v>1926462989039.2466</v>
      </c>
      <c r="K2" s="7">
        <f>'IRA Calculations'!X30</f>
        <v>1931083167630.0037</v>
      </c>
      <c r="L2" s="7">
        <f>'IRA Calculations'!Y30</f>
        <v>1934666591886.0198</v>
      </c>
      <c r="M2" s="7">
        <f>'IRA Calculations'!Z30</f>
        <v>1940424240915.2964</v>
      </c>
      <c r="N2" s="7">
        <f>'IRA Calculations'!AA30</f>
        <v>1948425089696.3218</v>
      </c>
      <c r="O2" s="7">
        <f>'IRA Calculations'!AB30</f>
        <v>1959466097982.0625</v>
      </c>
      <c r="P2" s="7">
        <f>'IRA Calculations'!AC30</f>
        <v>1972630060124.2747</v>
      </c>
      <c r="Q2" s="7">
        <f>'IRA Calculations'!AD30</f>
        <v>1986280723947.7383</v>
      </c>
      <c r="R2" s="7">
        <f>'IRA Calculations'!AE30</f>
        <v>1999671167072.9556</v>
      </c>
      <c r="S2" s="7">
        <f>'IRA Calculations'!AF30</f>
        <v>2011303995781.635</v>
      </c>
      <c r="T2" s="7">
        <f>'IRA Calculations'!AG30</f>
        <v>2021530143285.9744</v>
      </c>
      <c r="U2" s="7">
        <f>'IRA Calculations'!AH30</f>
        <v>2030723008418.2922</v>
      </c>
      <c r="V2" s="7">
        <f>'IRA Calculations'!AI30</f>
        <v>2039140941588.1431</v>
      </c>
      <c r="W2" s="7">
        <f>'IRA Calculations'!AJ30</f>
        <v>2047020682848.7202</v>
      </c>
      <c r="X2" s="7">
        <f>'IRA Calculations'!AK30</f>
        <v>2047183086459.0767</v>
      </c>
      <c r="Y2" s="7">
        <f>'IRA Calculations'!AL30</f>
        <v>2047779864280.3696</v>
      </c>
      <c r="Z2" s="7">
        <f>'IRA Calculations'!AM30</f>
        <v>2049064676893.9131</v>
      </c>
      <c r="AA2" s="7">
        <f>'IRA Calculations'!AN30</f>
        <v>2051205635185.6567</v>
      </c>
      <c r="AB2" s="7">
        <f>'IRA Calculations'!AO30</f>
        <v>2054155355549.1702</v>
      </c>
      <c r="AC2" s="7">
        <f>'IRA Calculations'!AP30</f>
        <v>2057803517833.6367</v>
      </c>
      <c r="AD2" s="7">
        <f>'IRA Calculations'!AQ30</f>
        <v>2061986457258.1743</v>
      </c>
      <c r="AE2" s="7">
        <f>'IRA Calculations'!AR30</f>
        <v>2066534523748.9133</v>
      </c>
      <c r="AF2" s="7">
        <f>'IRA Calculations'!AS30</f>
        <v>2071341125659.21</v>
      </c>
      <c r="AG2" s="7">
        <f>'IRA Calculations'!AT30</f>
        <v>2076355327190.0898</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14359412707313.18</v>
      </c>
      <c r="C2" s="7">
        <f>'IRA Calculations'!P43</f>
        <v>14359412707313.18</v>
      </c>
      <c r="D2" s="7">
        <f>'IRA Calculations'!Q43</f>
        <v>14359412707313.18</v>
      </c>
      <c r="E2" s="7">
        <f>'IRA Calculations'!R43</f>
        <v>14262198050288.268</v>
      </c>
      <c r="F2" s="7">
        <f>'IRA Calculations'!S43</f>
        <v>14167884814654.23</v>
      </c>
      <c r="G2" s="7">
        <f>'IRA Calculations'!T43</f>
        <v>14081935158536.027</v>
      </c>
      <c r="H2" s="7">
        <f>'IRA Calculations'!U43</f>
        <v>14008507234008.023</v>
      </c>
      <c r="I2" s="7">
        <f>'IRA Calculations'!V43</f>
        <v>13951853907405.504</v>
      </c>
      <c r="J2" s="7">
        <f>'IRA Calculations'!W43</f>
        <v>13911360498775.531</v>
      </c>
      <c r="K2" s="7">
        <f>'IRA Calculations'!X43</f>
        <v>13885196008109.521</v>
      </c>
      <c r="L2" s="7">
        <f>'IRA Calculations'!Y43</f>
        <v>13870091936028.127</v>
      </c>
      <c r="M2" s="7">
        <f>'IRA Calculations'!Z43</f>
        <v>13867993376328.422</v>
      </c>
      <c r="N2" s="7">
        <f>'IRA Calculations'!AA43</f>
        <v>13879939477846.084</v>
      </c>
      <c r="O2" s="7">
        <f>'IRA Calculations'!AB43</f>
        <v>13902767668261.301</v>
      </c>
      <c r="P2" s="7">
        <f>'IRA Calculations'!AC43</f>
        <v>13934386059674.764</v>
      </c>
      <c r="Q2" s="7">
        <f>'IRA Calculations'!AD43</f>
        <v>13976565379597.799</v>
      </c>
      <c r="R2" s="7">
        <f>'IRA Calculations'!AE43</f>
        <v>14028374190390.172</v>
      </c>
      <c r="S2" s="7">
        <f>'IRA Calculations'!AF43</f>
        <v>14088076446953.33</v>
      </c>
      <c r="T2" s="7">
        <f>'IRA Calculations'!AG43</f>
        <v>14151629239052.896</v>
      </c>
      <c r="U2" s="7">
        <f>'IRA Calculations'!AH43</f>
        <v>14217259790933.748</v>
      </c>
      <c r="V2" s="7">
        <f>'IRA Calculations'!AI43</f>
        <v>14283867287272.857</v>
      </c>
      <c r="W2" s="7">
        <f>'IRA Calculations'!AJ43</f>
        <v>14351006628283.203</v>
      </c>
      <c r="X2" s="7">
        <f>'IRA Calculations'!AK43</f>
        <v>14356565226392.344</v>
      </c>
      <c r="Y2" s="7">
        <f>'IRA Calculations'!AL43</f>
        <v>14362268917184.363</v>
      </c>
      <c r="Z2" s="7">
        <f>'IRA Calculations'!AM43</f>
        <v>14368122370356.576</v>
      </c>
      <c r="AA2" s="7">
        <f>'IRA Calculations'!AN43</f>
        <v>14374207766797.549</v>
      </c>
      <c r="AB2" s="7">
        <f>'IRA Calculations'!AO43</f>
        <v>14380652284797.084</v>
      </c>
      <c r="AC2" s="7">
        <f>'IRA Calculations'!AP43</f>
        <v>14387513026533.42</v>
      </c>
      <c r="AD2" s="7">
        <f>'IRA Calculations'!AQ43</f>
        <v>14394800427518.236</v>
      </c>
      <c r="AE2" s="7">
        <f>'IRA Calculations'!AR43</f>
        <v>14402570953476.572</v>
      </c>
      <c r="AF2" s="7">
        <f>'IRA Calculations'!AS43</f>
        <v>14410730953405.523</v>
      </c>
      <c r="AG2" s="7">
        <f>'IRA Calculations'!AT43</f>
        <v>14419185295168.678</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7463377685064.0586</v>
      </c>
      <c r="C4" s="7">
        <f>'IRA Calculations'!P45</f>
        <v>7463377685064.0586</v>
      </c>
      <c r="D4" s="7">
        <f>'IRA Calculations'!Q45</f>
        <v>7463377685064.0586</v>
      </c>
      <c r="E4" s="7">
        <f>'IRA Calculations'!R45</f>
        <v>7475874919516.6855</v>
      </c>
      <c r="F4" s="7">
        <f>'IRA Calculations'!S45</f>
        <v>7490282232015.8652</v>
      </c>
      <c r="G4" s="7">
        <f>'IRA Calculations'!T45</f>
        <v>7508180776458.7344</v>
      </c>
      <c r="H4" s="7">
        <f>'IRA Calculations'!U45</f>
        <v>7530971842922.4473</v>
      </c>
      <c r="I4" s="7">
        <f>'IRA Calculations'!V45</f>
        <v>7560284505275.7354</v>
      </c>
      <c r="J4" s="7">
        <f>'IRA Calculations'!W45</f>
        <v>7594263457397.8721</v>
      </c>
      <c r="K4" s="7">
        <f>'IRA Calculations'!X45</f>
        <v>7630258845508.7061</v>
      </c>
      <c r="L4" s="7">
        <f>'IRA Calculations'!Y45</f>
        <v>7666072308956.5547</v>
      </c>
      <c r="M4" s="7">
        <f>'IRA Calculations'!Z45</f>
        <v>7702998730011.0771</v>
      </c>
      <c r="N4" s="7">
        <f>'IRA Calculations'!AA45</f>
        <v>7740706856453.2939</v>
      </c>
      <c r="O4" s="7">
        <f>'IRA Calculations'!AB45</f>
        <v>7777226851781.2744</v>
      </c>
      <c r="P4" s="7">
        <f>'IRA Calculations'!AC45</f>
        <v>7812692392260.9023</v>
      </c>
      <c r="Q4" s="7">
        <f>'IRA Calculations'!AD45</f>
        <v>7849878558419.1006</v>
      </c>
      <c r="R4" s="7">
        <f>'IRA Calculations'!AE45</f>
        <v>7889430330995.9951</v>
      </c>
      <c r="S4" s="7">
        <f>'IRA Calculations'!AF45</f>
        <v>7930921827004.5869</v>
      </c>
      <c r="T4" s="7">
        <f>'IRA Calculations'!AG45</f>
        <v>7972805477575.2295</v>
      </c>
      <c r="U4" s="7">
        <f>'IRA Calculations'!AH45</f>
        <v>8014928916928.2607</v>
      </c>
      <c r="V4" s="7">
        <f>'IRA Calculations'!AI45</f>
        <v>8056764522676.457</v>
      </c>
      <c r="W4" s="7">
        <f>'IRA Calculations'!AJ45</f>
        <v>8098249421733.2646</v>
      </c>
      <c r="X4" s="7">
        <f>'IRA Calculations'!AK45</f>
        <v>8099966664769.6631</v>
      </c>
      <c r="Y4" s="7">
        <f>'IRA Calculations'!AL45</f>
        <v>8101508233930.1025</v>
      </c>
      <c r="Z4" s="7">
        <f>'IRA Calculations'!AM45</f>
        <v>8103162491163.7275</v>
      </c>
      <c r="AA4" s="7">
        <f>'IRA Calculations'!AN45</f>
        <v>8105115043497.9736</v>
      </c>
      <c r="AB4" s="7">
        <f>'IRA Calculations'!AO45</f>
        <v>8107390661297.2305</v>
      </c>
      <c r="AC4" s="7">
        <f>'IRA Calculations'!AP45</f>
        <v>8109931946680.5322</v>
      </c>
      <c r="AD4" s="7">
        <f>'IRA Calculations'!AQ45</f>
        <v>8112771835355.4951</v>
      </c>
      <c r="AE4" s="7">
        <f>'IRA Calculations'!AR45</f>
        <v>8115762353931.2568</v>
      </c>
      <c r="AF4" s="7">
        <f>'IRA Calculations'!AS45</f>
        <v>8119015482436.9023</v>
      </c>
      <c r="AG4" s="7">
        <f>'IRA Calculations'!AT45</f>
        <v>8122613159905.8594</v>
      </c>
    </row>
    <row r="5" spans="1:35" x14ac:dyDescent="0.2">
      <c r="A5" s="1" t="s">
        <v>79</v>
      </c>
      <c r="B5" s="7">
        <f>'IRA Calculations'!O46</f>
        <v>693362074.20109284</v>
      </c>
      <c r="C5" s="7">
        <f>'IRA Calculations'!P46</f>
        <v>693362074.20109284</v>
      </c>
      <c r="D5" s="7">
        <f>'IRA Calculations'!Q46</f>
        <v>693362074.20109284</v>
      </c>
      <c r="E5" s="7">
        <f>'IRA Calculations'!R46</f>
        <v>667226473.2224263</v>
      </c>
      <c r="F5" s="7">
        <f>'IRA Calculations'!S46</f>
        <v>631872182.86821795</v>
      </c>
      <c r="G5" s="7">
        <f>'IRA Calculations'!T46</f>
        <v>591033657.48462224</v>
      </c>
      <c r="H5" s="7">
        <f>'IRA Calculations'!U46</f>
        <v>548810458.41281319</v>
      </c>
      <c r="I5" s="7">
        <f>'IRA Calculations'!V46</f>
        <v>509033549.368864</v>
      </c>
      <c r="J5" s="7">
        <f>'IRA Calculations'!W46</f>
        <v>474402856.88593268</v>
      </c>
      <c r="K5" s="7">
        <f>'IRA Calculations'!X46</f>
        <v>446404560.04519022</v>
      </c>
      <c r="L5" s="7">
        <f>'IRA Calculations'!Y46</f>
        <v>425382720.69226283</v>
      </c>
      <c r="M5" s="7">
        <f>'IRA Calculations'!Z46</f>
        <v>410952723.71137178</v>
      </c>
      <c r="N5" s="7">
        <f>'IRA Calculations'!AA46</f>
        <v>402006118.02087027</v>
      </c>
      <c r="O5" s="7">
        <f>'IRA Calculations'!AB46</f>
        <v>397072294.37545037</v>
      </c>
      <c r="P5" s="7">
        <f>'IRA Calculations'!AC46</f>
        <v>394849079.33980763</v>
      </c>
      <c r="Q5" s="7">
        <f>'IRA Calculations'!AD46</f>
        <v>394438570.31500155</v>
      </c>
      <c r="R5" s="7">
        <f>'IRA Calculations'!AE46</f>
        <v>395125572.35351872</v>
      </c>
      <c r="S5" s="7">
        <f>'IRA Calculations'!AF46</f>
        <v>396413305.42512071</v>
      </c>
      <c r="T5" s="7">
        <f>'IRA Calculations'!AG46</f>
        <v>397955763.74307919</v>
      </c>
      <c r="U5" s="7">
        <f>'IRA Calculations'!AH46</f>
        <v>399616723.11703676</v>
      </c>
      <c r="V5" s="7">
        <f>'IRA Calculations'!AI46</f>
        <v>401309329.61765647</v>
      </c>
      <c r="W5" s="7">
        <f>'IRA Calculations'!AJ46</f>
        <v>403002522.65705961</v>
      </c>
      <c r="X5" s="7">
        <f>'IRA Calculations'!AK46</f>
        <v>403049805.80830777</v>
      </c>
      <c r="Y5" s="7">
        <f>'IRA Calculations'!AL46</f>
        <v>403094059.50507057</v>
      </c>
      <c r="Z5" s="7">
        <f>'IRA Calculations'!AM46</f>
        <v>403151126.44157815</v>
      </c>
      <c r="AA5" s="7">
        <f>'IRA Calculations'!AN46</f>
        <v>403231139.20358938</v>
      </c>
      <c r="AB5" s="7">
        <f>'IRA Calculations'!AO46</f>
        <v>403335738.08215755</v>
      </c>
      <c r="AC5" s="7">
        <f>'IRA Calculations'!AP46</f>
        <v>403457722.59334433</v>
      </c>
      <c r="AD5" s="7">
        <f>'IRA Calculations'!AQ46</f>
        <v>403596515.08448005</v>
      </c>
      <c r="AE5" s="7">
        <f>'IRA Calculations'!AR46</f>
        <v>403743018.96021187</v>
      </c>
      <c r="AF5" s="7">
        <f>'IRA Calculations'!AS46</f>
        <v>403901181.43973815</v>
      </c>
      <c r="AG5" s="7">
        <f>'IRA Calculations'!AT46</f>
        <v>404076633.44554567</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1198191937916.281</v>
      </c>
      <c r="C10" s="7">
        <f>'IRA Calculations'!P51</f>
        <v>1198191937916.281</v>
      </c>
      <c r="D10" s="7">
        <f>'IRA Calculations'!Q51</f>
        <v>1198191937916.281</v>
      </c>
      <c r="E10" s="7">
        <f>'IRA Calculations'!R51</f>
        <v>1186765341253.321</v>
      </c>
      <c r="F10" s="7">
        <f>'IRA Calculations'!S51</f>
        <v>1179301011643.5718</v>
      </c>
      <c r="G10" s="7">
        <f>'IRA Calculations'!T51</f>
        <v>1175087752015.6826</v>
      </c>
      <c r="H10" s="7">
        <f>'IRA Calculations'!U51</f>
        <v>1173433023277.4705</v>
      </c>
      <c r="I10" s="7">
        <f>'IRA Calculations'!V51</f>
        <v>1173897393760.26</v>
      </c>
      <c r="J10" s="7">
        <f>'IRA Calculations'!W51</f>
        <v>1175806667639.6858</v>
      </c>
      <c r="K10" s="7">
        <f>'IRA Calculations'!X51</f>
        <v>1178575938073.0886</v>
      </c>
      <c r="L10" s="7">
        <f>'IRA Calculations'!Y51</f>
        <v>1181770006402.5278</v>
      </c>
      <c r="M10" s="7">
        <f>'IRA Calculations'!Z51</f>
        <v>1185581890727.3647</v>
      </c>
      <c r="N10" s="7">
        <f>'IRA Calculations'!AA51</f>
        <v>1189924418646.6843</v>
      </c>
      <c r="O10" s="7">
        <f>'IRA Calculations'!AB51</f>
        <v>1194385082679.7485</v>
      </c>
      <c r="P10" s="7">
        <f>'IRA Calculations'!AC51</f>
        <v>1198774038936.3091</v>
      </c>
      <c r="Q10" s="7">
        <f>'IRA Calculations'!AD51</f>
        <v>1203335206244.5515</v>
      </c>
      <c r="R10" s="7">
        <f>'IRA Calculations'!AE51</f>
        <v>1208111573783.9771</v>
      </c>
      <c r="S10" s="7">
        <f>'IRA Calculations'!AF51</f>
        <v>1213083380143.9128</v>
      </c>
      <c r="T10" s="7">
        <f>'IRA Calculations'!AG51</f>
        <v>1218066560381.7698</v>
      </c>
      <c r="U10" s="7">
        <f>'IRA Calculations'!AH51</f>
        <v>1223072433256.0942</v>
      </c>
      <c r="V10" s="7">
        <f>'IRA Calculations'!AI51</f>
        <v>1228042075894.6289</v>
      </c>
      <c r="W10" s="7">
        <f>'IRA Calculations'!AJ51</f>
        <v>1232956012666.366</v>
      </c>
      <c r="X10" s="7">
        <f>'IRA Calculations'!AK51</f>
        <v>1233919320615.5222</v>
      </c>
      <c r="Y10" s="7">
        <f>'IRA Calculations'!AL51</f>
        <v>1234794044147.1982</v>
      </c>
      <c r="Z10" s="7">
        <f>'IRA Calculations'!AM51</f>
        <v>1235610502701.9429</v>
      </c>
      <c r="AA10" s="7">
        <f>'IRA Calculations'!AN51</f>
        <v>1236392939894.501</v>
      </c>
      <c r="AB10" s="7">
        <f>'IRA Calculations'!AO51</f>
        <v>1237153352023.6443</v>
      </c>
      <c r="AC10" s="7">
        <f>'IRA Calculations'!AP51</f>
        <v>1237895699896.5261</v>
      </c>
      <c r="AD10" s="7">
        <f>'IRA Calculations'!AQ51</f>
        <v>1238627575493.7371</v>
      </c>
      <c r="AE10" s="7">
        <f>'IRA Calculations'!AR51</f>
        <v>1239344912253.1667</v>
      </c>
      <c r="AF10" s="7">
        <f>'IRA Calculations'!AS51</f>
        <v>1240062519313.0571</v>
      </c>
      <c r="AG10" s="7">
        <f>'IRA Calculations'!AT51</f>
        <v>1240793804794.7024</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22114695620373.363</v>
      </c>
      <c r="C2" s="7">
        <f>'IRA Calculations'!P56</f>
        <v>22114695620373.363</v>
      </c>
      <c r="D2" s="7">
        <f>'IRA Calculations'!Q56</f>
        <v>22114695620373.363</v>
      </c>
      <c r="E2" s="7">
        <f>'IRA Calculations'!R56</f>
        <v>22434882759011.121</v>
      </c>
      <c r="F2" s="7">
        <f>'IRA Calculations'!S56</f>
        <v>22756425609553.02</v>
      </c>
      <c r="G2" s="7">
        <f>'IRA Calculations'!T56</f>
        <v>23084625170318.039</v>
      </c>
      <c r="H2" s="7">
        <f>'IRA Calculations'!U56</f>
        <v>23414160919406.555</v>
      </c>
      <c r="I2" s="7">
        <f>'IRA Calculations'!V56</f>
        <v>23727962462509.004</v>
      </c>
      <c r="J2" s="7">
        <f>'IRA Calculations'!W56</f>
        <v>24050151252794.867</v>
      </c>
      <c r="K2" s="7">
        <f>'IRA Calculations'!X56</f>
        <v>24391142635932.047</v>
      </c>
      <c r="L2" s="7">
        <f>'IRA Calculations'!Y56</f>
        <v>24701928824306.875</v>
      </c>
      <c r="M2" s="7">
        <f>'IRA Calculations'!Z56</f>
        <v>24987007718593.145</v>
      </c>
      <c r="N2" s="7">
        <f>'IRA Calculations'!AA56</f>
        <v>25270412569684.496</v>
      </c>
      <c r="O2" s="7">
        <f>'IRA Calculations'!AB56</f>
        <v>25556266730128.633</v>
      </c>
      <c r="P2" s="7">
        <f>'IRA Calculations'!AC56</f>
        <v>25879683844416.328</v>
      </c>
      <c r="Q2" s="7">
        <f>'IRA Calculations'!AD56</f>
        <v>26240131791125.121</v>
      </c>
      <c r="R2" s="7">
        <f>'IRA Calculations'!AE56</f>
        <v>26618256332400.598</v>
      </c>
      <c r="S2" s="7">
        <f>'IRA Calculations'!AF56</f>
        <v>26994398607143.418</v>
      </c>
      <c r="T2" s="7">
        <f>'IRA Calculations'!AG56</f>
        <v>27374916102471.363</v>
      </c>
      <c r="U2" s="7">
        <f>'IRA Calculations'!AH56</f>
        <v>27766824984036.289</v>
      </c>
      <c r="V2" s="7">
        <f>'IRA Calculations'!AI56</f>
        <v>28139715544106.695</v>
      </c>
      <c r="W2" s="7">
        <f>'IRA Calculations'!AJ56</f>
        <v>28489146929634.609</v>
      </c>
      <c r="X2" s="7">
        <f>'IRA Calculations'!AK56</f>
        <v>28793829575905.805</v>
      </c>
      <c r="Y2" s="7">
        <f>'IRA Calculations'!AL56</f>
        <v>29104130997926.211</v>
      </c>
      <c r="Z2" s="7">
        <f>'IRA Calculations'!AM56</f>
        <v>29425258730064.645</v>
      </c>
      <c r="AA2" s="7">
        <f>'IRA Calculations'!AN56</f>
        <v>29753876593930.672</v>
      </c>
      <c r="AB2" s="7">
        <f>'IRA Calculations'!AO56</f>
        <v>30080516622147.742</v>
      </c>
      <c r="AC2" s="7">
        <f>'IRA Calculations'!AP56</f>
        <v>30405418220893.137</v>
      </c>
      <c r="AD2" s="7">
        <f>'IRA Calculations'!AQ56</f>
        <v>30716939659008.73</v>
      </c>
      <c r="AE2" s="7">
        <f>'IRA Calculations'!AR56</f>
        <v>31003234000041.488</v>
      </c>
      <c r="AF2" s="7">
        <f>'IRA Calculations'!AS56</f>
        <v>31287019491723.656</v>
      </c>
      <c r="AG2" s="7">
        <f>'IRA Calculations'!AT56</f>
        <v>31566845435084.598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5856191207789.9971</v>
      </c>
      <c r="C2" s="7">
        <f>'IRA Calculations'!P69</f>
        <v>5856191207789.9971</v>
      </c>
      <c r="D2" s="7">
        <f>'IRA Calculations'!Q69</f>
        <v>5856191207789.9971</v>
      </c>
      <c r="E2" s="7">
        <f>'IRA Calculations'!R69</f>
        <v>5872431356026.8936</v>
      </c>
      <c r="F2" s="7">
        <f>'IRA Calculations'!S69</f>
        <v>5886923719431.4121</v>
      </c>
      <c r="G2" s="7">
        <f>'IRA Calculations'!T69</f>
        <v>5896737635824.5957</v>
      </c>
      <c r="H2" s="7">
        <f>'IRA Calculations'!U69</f>
        <v>5906280366732.2285</v>
      </c>
      <c r="I2" s="7">
        <f>'IRA Calculations'!V69</f>
        <v>5911937062810.0059</v>
      </c>
      <c r="J2" s="7">
        <f>'IRA Calculations'!W69</f>
        <v>5915882855503.5752</v>
      </c>
      <c r="K2" s="7">
        <f>'IRA Calculations'!X69</f>
        <v>5918163830590.5674</v>
      </c>
      <c r="L2" s="7">
        <f>'IRA Calculations'!Y69</f>
        <v>5915523564747.7461</v>
      </c>
      <c r="M2" s="7">
        <f>'IRA Calculations'!Z69</f>
        <v>5910393018820.0674</v>
      </c>
      <c r="N2" s="7">
        <f>'IRA Calculations'!AA69</f>
        <v>5908180254392.1396</v>
      </c>
      <c r="O2" s="7">
        <f>'IRA Calculations'!AB69</f>
        <v>5904030981853.1396</v>
      </c>
      <c r="P2" s="7">
        <f>'IRA Calculations'!AC69</f>
        <v>5898751548390.5576</v>
      </c>
      <c r="Q2" s="7">
        <f>'IRA Calculations'!AD69</f>
        <v>5896413925476.4658</v>
      </c>
      <c r="R2" s="7">
        <f>'IRA Calculations'!AE69</f>
        <v>5900001855956.6348</v>
      </c>
      <c r="S2" s="7">
        <f>'IRA Calculations'!AF69</f>
        <v>5910579666586.001</v>
      </c>
      <c r="T2" s="7">
        <f>'IRA Calculations'!AG69</f>
        <v>5923656634975.0879</v>
      </c>
      <c r="U2" s="7">
        <f>'IRA Calculations'!AH69</f>
        <v>5939918146286.2764</v>
      </c>
      <c r="V2" s="7">
        <f>'IRA Calculations'!AI69</f>
        <v>5959808107481.3848</v>
      </c>
      <c r="W2" s="7">
        <f>'IRA Calculations'!AJ69</f>
        <v>5980353233009.4941</v>
      </c>
      <c r="X2" s="7">
        <f>'IRA Calculations'!AK69</f>
        <v>5961655761541.0967</v>
      </c>
      <c r="Y2" s="7">
        <f>'IRA Calculations'!AL69</f>
        <v>5945217261675.5449</v>
      </c>
      <c r="Z2" s="7">
        <f>'IRA Calculations'!AM69</f>
        <v>5927391185249.3867</v>
      </c>
      <c r="AA2" s="7">
        <f>'IRA Calculations'!AN69</f>
        <v>5909194258398.6387</v>
      </c>
      <c r="AB2" s="7">
        <f>'IRA Calculations'!AO69</f>
        <v>5890041255335.9326</v>
      </c>
      <c r="AC2" s="7">
        <f>'IRA Calculations'!AP69</f>
        <v>5870243354291.4424</v>
      </c>
      <c r="AD2" s="7">
        <f>'IRA Calculations'!AQ69</f>
        <v>5852201761211.0244</v>
      </c>
      <c r="AE2" s="7">
        <f>'IRA Calculations'!AR69</f>
        <v>5833029782512.3682</v>
      </c>
      <c r="AF2" s="7">
        <f>'IRA Calculations'!AS69</f>
        <v>5814575353280.5479</v>
      </c>
      <c r="AG2" s="7">
        <f>'IRA Calculations'!AT69</f>
        <v>5797334462687.4141</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15030099811140.268</v>
      </c>
      <c r="C4" s="7">
        <f>'IRA Calculations'!P71</f>
        <v>15030099811140.268</v>
      </c>
      <c r="D4" s="7">
        <f>'IRA Calculations'!Q71</f>
        <v>15030099811140.268</v>
      </c>
      <c r="E4" s="7">
        <f>'IRA Calculations'!R71</f>
        <v>15011241563197.549</v>
      </c>
      <c r="F4" s="7">
        <f>'IRA Calculations'!S71</f>
        <v>14566289592137.9</v>
      </c>
      <c r="G4" s="7">
        <f>'IRA Calculations'!T71</f>
        <v>14110099100815.367</v>
      </c>
      <c r="H4" s="7">
        <f>'IRA Calculations'!U71</f>
        <v>13651582347766.215</v>
      </c>
      <c r="I4" s="7">
        <f>'IRA Calculations'!V71</f>
        <v>13190802690811.439</v>
      </c>
      <c r="J4" s="7">
        <f>'IRA Calculations'!W71</f>
        <v>12732616302671.752</v>
      </c>
      <c r="K4" s="7">
        <f>'IRA Calculations'!X71</f>
        <v>12283271520502.008</v>
      </c>
      <c r="L4" s="7">
        <f>'IRA Calculations'!Y71</f>
        <v>11822154372996.828</v>
      </c>
      <c r="M4" s="7">
        <f>'IRA Calculations'!Z71</f>
        <v>11360290627783.492</v>
      </c>
      <c r="N4" s="7">
        <f>'IRA Calculations'!AA71</f>
        <v>10909753234884.75</v>
      </c>
      <c r="O4" s="7">
        <f>'IRA Calculations'!AB71</f>
        <v>10458848763036.008</v>
      </c>
      <c r="P4" s="7">
        <f>'IRA Calculations'!AC71</f>
        <v>10420632931357.742</v>
      </c>
      <c r="Q4" s="7">
        <f>'IRA Calculations'!AD71</f>
        <v>10385388357315.316</v>
      </c>
      <c r="R4" s="7">
        <f>'IRA Calculations'!AE71</f>
        <v>10357369561866.797</v>
      </c>
      <c r="S4" s="7">
        <f>'IRA Calculations'!AF71</f>
        <v>10345868110359.211</v>
      </c>
      <c r="T4" s="7">
        <f>'IRA Calculations'!AG71</f>
        <v>10332347380340.695</v>
      </c>
      <c r="U4" s="7">
        <f>'IRA Calculations'!AH71</f>
        <v>10324201710468.965</v>
      </c>
      <c r="V4" s="7">
        <f>'IRA Calculations'!AI71</f>
        <v>10324448336676.902</v>
      </c>
      <c r="W4" s="7">
        <f>'IRA Calculations'!AJ71</f>
        <v>10330279648876.07</v>
      </c>
      <c r="X4" s="7">
        <f>'IRA Calculations'!AK71</f>
        <v>10240651807302.227</v>
      </c>
      <c r="Y4" s="7">
        <f>'IRA Calculations'!AL71</f>
        <v>10164063442509.781</v>
      </c>
      <c r="Z4" s="7">
        <f>'IRA Calculations'!AM71</f>
        <v>10091544607630.145</v>
      </c>
      <c r="AA4" s="7">
        <f>'IRA Calculations'!AN71</f>
        <v>10027428579341.812</v>
      </c>
      <c r="AB4" s="7">
        <f>'IRA Calculations'!AO71</f>
        <v>9971467401015.125</v>
      </c>
      <c r="AC4" s="7">
        <f>'IRA Calculations'!AP71</f>
        <v>9922325772814.9531</v>
      </c>
      <c r="AD4" s="7">
        <f>'IRA Calculations'!AQ71</f>
        <v>9881951116727.6211</v>
      </c>
      <c r="AE4" s="7">
        <f>'IRA Calculations'!AR71</f>
        <v>9840340836784.0898</v>
      </c>
      <c r="AF4" s="7">
        <f>'IRA Calculations'!AS71</f>
        <v>9799690563752.6055</v>
      </c>
      <c r="AG4" s="7">
        <f>'IRA Calculations'!AT71</f>
        <v>9758748825070.5312</v>
      </c>
    </row>
    <row r="5" spans="1:35" x14ac:dyDescent="0.2">
      <c r="A5" s="1" t="s">
        <v>79</v>
      </c>
      <c r="B5" s="7">
        <f>'IRA Calculations'!O72</f>
        <v>256407760922.09143</v>
      </c>
      <c r="C5" s="7">
        <f>'IRA Calculations'!P72</f>
        <v>256407760922.09143</v>
      </c>
      <c r="D5" s="7">
        <f>'IRA Calculations'!Q72</f>
        <v>256407760922.09143</v>
      </c>
      <c r="E5" s="7">
        <f>'IRA Calculations'!R72</f>
        <v>264103801818.90155</v>
      </c>
      <c r="F5" s="7">
        <f>'IRA Calculations'!S72</f>
        <v>269794624405.77643</v>
      </c>
      <c r="G5" s="7">
        <f>'IRA Calculations'!T72</f>
        <v>273128004649.54044</v>
      </c>
      <c r="H5" s="7">
        <f>'IRA Calculations'!U72</f>
        <v>273739743881.11502</v>
      </c>
      <c r="I5" s="7">
        <f>'IRA Calculations'!V72</f>
        <v>271274411535.72995</v>
      </c>
      <c r="J5" s="7">
        <f>'IRA Calculations'!W72</f>
        <v>265472751447.57278</v>
      </c>
      <c r="K5" s="7">
        <f>'IRA Calculations'!X72</f>
        <v>256392450961.26077</v>
      </c>
      <c r="L5" s="7">
        <f>'IRA Calculations'!Y72</f>
        <v>243764444470.17651</v>
      </c>
      <c r="M5" s="7">
        <f>'IRA Calculations'!Z72</f>
        <v>228366387811.84711</v>
      </c>
      <c r="N5" s="7">
        <f>'IRA Calculations'!AA72</f>
        <v>211181264416.90067</v>
      </c>
      <c r="O5" s="7">
        <f>'IRA Calculations'!AB72</f>
        <v>193059105264.32956</v>
      </c>
      <c r="P5" s="7">
        <f>'IRA Calculations'!AC72</f>
        <v>174883524366.31253</v>
      </c>
      <c r="Q5" s="7">
        <f>'IRA Calculations'!AD72</f>
        <v>157357152360.63635</v>
      </c>
      <c r="R5" s="7">
        <f>'IRA Calculations'!AE72</f>
        <v>140946388057.29681</v>
      </c>
      <c r="S5" s="7">
        <f>'IRA Calculations'!AF72</f>
        <v>125971730373.48878</v>
      </c>
      <c r="T5" s="7">
        <f>'IRA Calculations'!AG72</f>
        <v>112222249102.11452</v>
      </c>
      <c r="U5" s="7">
        <f>'IRA Calculations'!AH72</f>
        <v>99656001844.230209</v>
      </c>
      <c r="V5" s="7">
        <f>'IRA Calculations'!AI72</f>
        <v>88080705530.865936</v>
      </c>
      <c r="W5" s="7">
        <f>'IRA Calculations'!AJ72</f>
        <v>77299470749.254272</v>
      </c>
      <c r="X5" s="7">
        <f>'IRA Calculations'!AK72</f>
        <v>66700666726.640007</v>
      </c>
      <c r="Y5" s="7">
        <f>'IRA Calculations'!AL72</f>
        <v>56890657564.538544</v>
      </c>
      <c r="Z5" s="7">
        <f>'IRA Calculations'!AM72</f>
        <v>47827859848.648331</v>
      </c>
      <c r="AA5" s="7">
        <f>'IRA Calculations'!AN72</f>
        <v>39573728672.248741</v>
      </c>
      <c r="AB5" s="7">
        <f>'IRA Calculations'!AO72</f>
        <v>32177546406.756691</v>
      </c>
      <c r="AC5" s="7">
        <f>'IRA Calculations'!AP72</f>
        <v>25674264007.127823</v>
      </c>
      <c r="AD5" s="7">
        <f>'IRA Calculations'!AQ72</f>
        <v>20082738764.061638</v>
      </c>
      <c r="AE5" s="7">
        <f>'IRA Calculations'!AR72</f>
        <v>15376071210.411194</v>
      </c>
      <c r="AF5" s="7">
        <f>'IRA Calculations'!AS72</f>
        <v>11516093410.003582</v>
      </c>
      <c r="AG5" s="7">
        <f>'IRA Calculations'!AT72</f>
        <v>8431794302.5770206</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2960081915986.2896</v>
      </c>
      <c r="C7" s="7">
        <f>'IRA Calculations'!P74</f>
        <v>2960081915986.2896</v>
      </c>
      <c r="D7" s="7">
        <f>'IRA Calculations'!Q74</f>
        <v>2960081915986.2896</v>
      </c>
      <c r="E7" s="7">
        <f>'IRA Calculations'!R74</f>
        <v>2952129293102.1958</v>
      </c>
      <c r="F7" s="7">
        <f>'IRA Calculations'!S74</f>
        <v>2941101385864.8643</v>
      </c>
      <c r="G7" s="7">
        <f>'IRA Calculations'!T74</f>
        <v>2928323152433.667</v>
      </c>
      <c r="H7" s="7">
        <f>'IRA Calculations'!U74</f>
        <v>2915288717170.9043</v>
      </c>
      <c r="I7" s="7">
        <f>'IRA Calculations'!V74</f>
        <v>2902238747828.5928</v>
      </c>
      <c r="J7" s="7">
        <f>'IRA Calculations'!W74</f>
        <v>2889797529266.7974</v>
      </c>
      <c r="K7" s="7">
        <f>'IRA Calculations'!X74</f>
        <v>2879317729828.4692</v>
      </c>
      <c r="L7" s="7">
        <f>'IRA Calculations'!Y74</f>
        <v>2866689584106.2515</v>
      </c>
      <c r="M7" s="7">
        <f>'IRA Calculations'!Z74</f>
        <v>2854157366631.5752</v>
      </c>
      <c r="N7" s="7">
        <f>'IRA Calculations'!AA74</f>
        <v>2843546945884.4165</v>
      </c>
      <c r="O7" s="7">
        <f>'IRA Calculations'!AB74</f>
        <v>2833238918097.6123</v>
      </c>
      <c r="P7" s="7">
        <f>'IRA Calculations'!AC74</f>
        <v>2823505124033.0781</v>
      </c>
      <c r="Q7" s="7">
        <f>'IRA Calculations'!AD74</f>
        <v>2815384837039.7402</v>
      </c>
      <c r="R7" s="7">
        <f>'IRA Calculations'!AE74</f>
        <v>2809727738791.4673</v>
      </c>
      <c r="S7" s="7">
        <f>'IRA Calculations'!AF74</f>
        <v>2809208304370.9072</v>
      </c>
      <c r="T7" s="7">
        <f>'IRA Calculations'!AG74</f>
        <v>2810271107877.9966</v>
      </c>
      <c r="U7" s="7">
        <f>'IRA Calculations'!AH74</f>
        <v>2814431996216.3218</v>
      </c>
      <c r="V7" s="7">
        <f>'IRA Calculations'!AI74</f>
        <v>2820884933868.1416</v>
      </c>
      <c r="W7" s="7">
        <f>'IRA Calculations'!AJ74</f>
        <v>2828636062355.5591</v>
      </c>
      <c r="X7" s="7">
        <f>'IRA Calculations'!AK74</f>
        <v>2820848316949.3359</v>
      </c>
      <c r="Y7" s="7">
        <f>'IRA Calculations'!AL74</f>
        <v>2813738968272.1934</v>
      </c>
      <c r="Z7" s="7">
        <f>'IRA Calculations'!AM74</f>
        <v>2804585713712.4883</v>
      </c>
      <c r="AA7" s="7">
        <f>'IRA Calculations'!AN74</f>
        <v>2793628811872.5312</v>
      </c>
      <c r="AB7" s="7">
        <f>'IRA Calculations'!AO74</f>
        <v>2781016958972.2832</v>
      </c>
      <c r="AC7" s="7">
        <f>'IRA Calculations'!AP74</f>
        <v>2767498057437.4551</v>
      </c>
      <c r="AD7" s="7">
        <f>'IRA Calculations'!AQ74</f>
        <v>2754707373896.6333</v>
      </c>
      <c r="AE7" s="7">
        <f>'IRA Calculations'!AR74</f>
        <v>2741532825494.0366</v>
      </c>
      <c r="AF7" s="7">
        <f>'IRA Calculations'!AS74</f>
        <v>2728820018913.7471</v>
      </c>
      <c r="AG7" s="7">
        <f>'IRA Calculations'!AT74</f>
        <v>2716567311558.7319</v>
      </c>
    </row>
    <row r="8" spans="1:35" x14ac:dyDescent="0.2">
      <c r="A8" s="1" t="s">
        <v>344</v>
      </c>
      <c r="B8" s="7">
        <f>'IRA Calculations'!O75</f>
        <v>52865980918.968201</v>
      </c>
      <c r="C8" s="7">
        <f>'IRA Calculations'!P75</f>
        <v>52865980918.968201</v>
      </c>
      <c r="D8" s="7">
        <f>'IRA Calculations'!Q75</f>
        <v>52865980918.968201</v>
      </c>
      <c r="E8" s="7">
        <f>'IRA Calculations'!R75</f>
        <v>52974071624.435165</v>
      </c>
      <c r="F8" s="7">
        <f>'IRA Calculations'!S75</f>
        <v>52980079063.275322</v>
      </c>
      <c r="G8" s="7">
        <f>'IRA Calculations'!T75</f>
        <v>52881543394.175873</v>
      </c>
      <c r="H8" s="7">
        <f>'IRA Calculations'!U75</f>
        <v>52670793414.706398</v>
      </c>
      <c r="I8" s="7">
        <f>'IRA Calculations'!V75</f>
        <v>52311567500.779007</v>
      </c>
      <c r="J8" s="7">
        <f>'IRA Calculations'!W75</f>
        <v>51772911526.452248</v>
      </c>
      <c r="K8" s="7">
        <f>'IRA Calculations'!X75</f>
        <v>51041584519.62532</v>
      </c>
      <c r="L8" s="7">
        <f>'IRA Calculations'!Y75</f>
        <v>50025255422.267944</v>
      </c>
      <c r="M8" s="7">
        <f>'IRA Calculations'!Z75</f>
        <v>48764673122.349182</v>
      </c>
      <c r="N8" s="7">
        <f>'IRA Calculations'!AA75</f>
        <v>47310430398.462051</v>
      </c>
      <c r="O8" s="7">
        <f>'IRA Calculations'!AB75</f>
        <v>45672614205.394951</v>
      </c>
      <c r="P8" s="7">
        <f>'IRA Calculations'!AC75</f>
        <v>43890791244.557014</v>
      </c>
      <c r="Q8" s="7">
        <f>'IRA Calculations'!AD75</f>
        <v>42006728333.482452</v>
      </c>
      <c r="R8" s="7">
        <f>'IRA Calculations'!AE75</f>
        <v>40054747617.121719</v>
      </c>
      <c r="S8" s="7">
        <f>'IRA Calculations'!AF75</f>
        <v>38089048141.49778</v>
      </c>
      <c r="T8" s="7">
        <f>'IRA Calculations'!AG75</f>
        <v>36084099295.75573</v>
      </c>
      <c r="U8" s="7">
        <f>'IRA Calculations'!AH75</f>
        <v>34081606760.818779</v>
      </c>
      <c r="V8" s="7">
        <f>'IRA Calculations'!AI75</f>
        <v>32100657996.235821</v>
      </c>
      <c r="W8" s="7">
        <f>'IRA Calculations'!AJ75</f>
        <v>30160783918.509033</v>
      </c>
      <c r="X8" s="7">
        <f>'IRA Calculations'!AK75</f>
        <v>28142148635.839725</v>
      </c>
      <c r="Y8" s="7">
        <f>'IRA Calculations'!AL75</f>
        <v>26246698480.111118</v>
      </c>
      <c r="Z8" s="7">
        <f>'IRA Calculations'!AM75</f>
        <v>24475450166.810532</v>
      </c>
      <c r="AA8" s="7">
        <f>'IRA Calculations'!AN75</f>
        <v>22853477604.240559</v>
      </c>
      <c r="AB8" s="7">
        <f>'IRA Calculations'!AO75</f>
        <v>21395362524.680122</v>
      </c>
      <c r="AC8" s="7">
        <f>'IRA Calculations'!AP75</f>
        <v>20111123697.570526</v>
      </c>
      <c r="AD8" s="7">
        <f>'IRA Calculations'!AQ75</f>
        <v>19010582177.742794</v>
      </c>
      <c r="AE8" s="7">
        <f>'IRA Calculations'!AR75</f>
        <v>18080242774.417328</v>
      </c>
      <c r="AF8" s="7">
        <f>'IRA Calculations'!AS75</f>
        <v>17317353479.512581</v>
      </c>
      <c r="AG8" s="7">
        <f>'IRA Calculations'!AT75</f>
        <v>16708083929.523012</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2000536831402.4771</v>
      </c>
      <c r="C10" s="7">
        <f>'IRA Calculations'!P77</f>
        <v>2000536831402.4771</v>
      </c>
      <c r="D10" s="7">
        <f>'IRA Calculations'!Q77</f>
        <v>2000536831402.4771</v>
      </c>
      <c r="E10" s="7">
        <f>'IRA Calculations'!R77</f>
        <v>2002619212404.9573</v>
      </c>
      <c r="F10" s="7">
        <f>'IRA Calculations'!S77</f>
        <v>2004179266985.3889</v>
      </c>
      <c r="G10" s="7">
        <f>'IRA Calculations'!T77</f>
        <v>2005765363219.6816</v>
      </c>
      <c r="H10" s="7">
        <f>'IRA Calculations'!U77</f>
        <v>2008656303659.1965</v>
      </c>
      <c r="I10" s="7">
        <f>'IRA Calculations'!V77</f>
        <v>2011959074124.958</v>
      </c>
      <c r="J10" s="7">
        <f>'IRA Calculations'!W77</f>
        <v>2016101547053.1731</v>
      </c>
      <c r="K10" s="7">
        <f>'IRA Calculations'!X77</f>
        <v>2021659680525.5574</v>
      </c>
      <c r="L10" s="7">
        <f>'IRA Calculations'!Y77</f>
        <v>2026981856109.0413</v>
      </c>
      <c r="M10" s="7">
        <f>'IRA Calculations'!Z77</f>
        <v>2032949826381.4792</v>
      </c>
      <c r="N10" s="7">
        <f>'IRA Calculations'!AA77</f>
        <v>2040053942164.1624</v>
      </c>
      <c r="O10" s="7">
        <f>'IRA Calculations'!AB77</f>
        <v>2046449143164.7588</v>
      </c>
      <c r="P10" s="7">
        <f>'IRA Calculations'!AC77</f>
        <v>2051603609149.7034</v>
      </c>
      <c r="Q10" s="7">
        <f>'IRA Calculations'!AD77</f>
        <v>2055998547483.9221</v>
      </c>
      <c r="R10" s="7">
        <f>'IRA Calculations'!AE77</f>
        <v>2058958827630.5869</v>
      </c>
      <c r="S10" s="7">
        <f>'IRA Calculations'!AF77</f>
        <v>2061358201087.8982</v>
      </c>
      <c r="T10" s="7">
        <f>'IRA Calculations'!AG77</f>
        <v>2060702632449.2825</v>
      </c>
      <c r="U10" s="7">
        <f>'IRA Calculations'!AH77</f>
        <v>2059141108316.9036</v>
      </c>
      <c r="V10" s="7">
        <f>'IRA Calculations'!AI77</f>
        <v>2057115630667.9011</v>
      </c>
      <c r="W10" s="7">
        <f>'IRA Calculations'!AJ77</f>
        <v>2055307614977.3425</v>
      </c>
      <c r="X10" s="7">
        <f>'IRA Calculations'!AK77</f>
        <v>2047126222401.4792</v>
      </c>
      <c r="Y10" s="7">
        <f>'IRA Calculations'!AL77</f>
        <v>2040397227869.7378</v>
      </c>
      <c r="Z10" s="7">
        <f>'IRA Calculations'!AM77</f>
        <v>2034087281660.5376</v>
      </c>
      <c r="AA10" s="7">
        <f>'IRA Calculations'!AN77</f>
        <v>2028914281140.3892</v>
      </c>
      <c r="AB10" s="7">
        <f>'IRA Calculations'!AO77</f>
        <v>2024857860552.6831</v>
      </c>
      <c r="AC10" s="7">
        <f>'IRA Calculations'!AP77</f>
        <v>2021761463105.9834</v>
      </c>
      <c r="AD10" s="7">
        <f>'IRA Calculations'!AQ77</f>
        <v>2020025780384.7878</v>
      </c>
      <c r="AE10" s="7">
        <f>'IRA Calculations'!AR77</f>
        <v>2018272313997.2068</v>
      </c>
      <c r="AF10" s="7">
        <f>'IRA Calculations'!AS77</f>
        <v>2016873732401.8464</v>
      </c>
      <c r="AG10" s="7">
        <f>'IRA Calculations'!AT77</f>
        <v>2015649546953.6665</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4362285771695.4937</v>
      </c>
      <c r="C2" s="7">
        <f>'IRA Calculations'!P82</f>
        <v>4362285771695.4937</v>
      </c>
      <c r="D2" s="7">
        <f>'IRA Calculations'!Q82</f>
        <v>4362285771695.4937</v>
      </c>
      <c r="E2" s="7">
        <f>'IRA Calculations'!R82</f>
        <v>4262371140657.7432</v>
      </c>
      <c r="F2" s="7">
        <f>'IRA Calculations'!S82</f>
        <v>4387102812393.6494</v>
      </c>
      <c r="G2" s="7">
        <f>'IRA Calculations'!T82</f>
        <v>4518775422030.5566</v>
      </c>
      <c r="H2" s="7">
        <f>'IRA Calculations'!U82</f>
        <v>4658262171194.9229</v>
      </c>
      <c r="I2" s="7">
        <f>'IRA Calculations'!V82</f>
        <v>4806512351845.1074</v>
      </c>
      <c r="J2" s="7">
        <f>'IRA Calculations'!W82</f>
        <v>4963526857853.9785</v>
      </c>
      <c r="K2" s="7">
        <f>'IRA Calculations'!X82</f>
        <v>5128721029397.1758</v>
      </c>
      <c r="L2" s="7">
        <f>'IRA Calculations'!Y82</f>
        <v>5298657593201.4561</v>
      </c>
      <c r="M2" s="7">
        <f>'IRA Calculations'!Z82</f>
        <v>5476323612484.0869</v>
      </c>
      <c r="N2" s="7">
        <f>'IRA Calculations'!AA82</f>
        <v>5659680130215.7021</v>
      </c>
      <c r="O2" s="7">
        <f>'IRA Calculations'!AB82</f>
        <v>5848011521267.8516</v>
      </c>
      <c r="P2" s="7">
        <f>'IRA Calculations'!AC82</f>
        <v>5821328180282.3311</v>
      </c>
      <c r="Q2" s="7">
        <f>'IRA Calculations'!AD82</f>
        <v>5797649063286.0498</v>
      </c>
      <c r="R2" s="7">
        <f>'IRA Calculations'!AE82</f>
        <v>5776798384281.8799</v>
      </c>
      <c r="S2" s="7">
        <f>'IRA Calculations'!AF82</f>
        <v>5756474071246.417</v>
      </c>
      <c r="T2" s="7">
        <f>'IRA Calculations'!AG82</f>
        <v>5740729093166.2529</v>
      </c>
      <c r="U2" s="7">
        <f>'IRA Calculations'!AH82</f>
        <v>5727192059598.124</v>
      </c>
      <c r="V2" s="7">
        <f>'IRA Calculations'!AI82</f>
        <v>5715457110870.6777</v>
      </c>
      <c r="W2" s="7">
        <f>'IRA Calculations'!AJ82</f>
        <v>5705351601997.7861</v>
      </c>
      <c r="X2" s="7">
        <f>'IRA Calculations'!AK82</f>
        <v>5696729379123.5674</v>
      </c>
      <c r="Y2" s="7">
        <f>'IRA Calculations'!AL82</f>
        <v>5688633238636.4355</v>
      </c>
      <c r="Z2" s="7">
        <f>'IRA Calculations'!AM82</f>
        <v>5679430280403.4883</v>
      </c>
      <c r="AA2" s="7">
        <f>'IRA Calculations'!AN82</f>
        <v>5673093060573.6787</v>
      </c>
      <c r="AB2" s="7">
        <f>'IRA Calculations'!AO82</f>
        <v>5667341820868.998</v>
      </c>
      <c r="AC2" s="7">
        <f>'IRA Calculations'!AP82</f>
        <v>5662164384961.5312</v>
      </c>
      <c r="AD2" s="7">
        <f>'IRA Calculations'!AQ82</f>
        <v>5657774272953.751</v>
      </c>
      <c r="AE2" s="7">
        <f>'IRA Calculations'!AR82</f>
        <v>5651888660041.9131</v>
      </c>
      <c r="AF2" s="7">
        <f>'IRA Calculations'!AS82</f>
        <v>5648298995389.0391</v>
      </c>
      <c r="AG2" s="7">
        <f>'IRA Calculations'!AT82</f>
        <v>5645166998323.7236</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1361503576581.2559</v>
      </c>
      <c r="C2" s="7">
        <f>'IRA Calculations'!P95</f>
        <v>1361503576581.2559</v>
      </c>
      <c r="D2" s="7">
        <f>'IRA Calculations'!Q95</f>
        <v>1361503576581.2559</v>
      </c>
      <c r="E2" s="7">
        <f>'IRA Calculations'!R95</f>
        <v>1356412915639.7004</v>
      </c>
      <c r="F2" s="7">
        <f>'IRA Calculations'!S95</f>
        <v>1351584690022.5244</v>
      </c>
      <c r="G2" s="7">
        <f>'IRA Calculations'!T95</f>
        <v>1348008098149.7517</v>
      </c>
      <c r="H2" s="7">
        <f>'IRA Calculations'!U95</f>
        <v>1347456679565.5286</v>
      </c>
      <c r="I2" s="7">
        <f>'IRA Calculations'!V95</f>
        <v>1350364027250.8103</v>
      </c>
      <c r="J2" s="7">
        <f>'IRA Calculations'!W95</f>
        <v>1353977228851.2349</v>
      </c>
      <c r="K2" s="7">
        <f>'IRA Calculations'!X95</f>
        <v>1357167763605.1877</v>
      </c>
      <c r="L2" s="7">
        <f>'IRA Calculations'!Y95</f>
        <v>1359610548854.3401</v>
      </c>
      <c r="M2" s="7">
        <f>'IRA Calculations'!Z95</f>
        <v>1363614658019.5637</v>
      </c>
      <c r="N2" s="7">
        <f>'IRA Calculations'!AA95</f>
        <v>1369170187716.6399</v>
      </c>
      <c r="O2" s="7">
        <f>'IRA Calculations'!AB95</f>
        <v>1376889060473.9722</v>
      </c>
      <c r="P2" s="7">
        <f>'IRA Calculations'!AC95</f>
        <v>1386076388301.3477</v>
      </c>
      <c r="Q2" s="7">
        <f>'IRA Calculations'!AD95</f>
        <v>1395615478705.1914</v>
      </c>
      <c r="R2" s="7">
        <f>'IRA Calculations'!AE95</f>
        <v>1405010523723.9177</v>
      </c>
      <c r="S2" s="7">
        <f>'IRA Calculations'!AF95</f>
        <v>1413122024638.2632</v>
      </c>
      <c r="T2" s="7">
        <f>'IRA Calculations'!AG95</f>
        <v>1420244080873.3777</v>
      </c>
      <c r="U2" s="7">
        <f>'IRA Calculations'!AH95</f>
        <v>1426646478812.0208</v>
      </c>
      <c r="V2" s="7">
        <f>'IRA Calculations'!AI95</f>
        <v>1432466295107.2249</v>
      </c>
      <c r="W2" s="7">
        <f>'IRA Calculations'!AJ95</f>
        <v>1437916181224.5249</v>
      </c>
      <c r="X2" s="7">
        <f>'IRA Calculations'!AK95</f>
        <v>1437953890587.9363</v>
      </c>
      <c r="Y2" s="7">
        <f>'IRA Calculations'!AL95</f>
        <v>1438281351940.3403</v>
      </c>
      <c r="Z2" s="7">
        <f>'IRA Calculations'!AM95</f>
        <v>1439082557734.2537</v>
      </c>
      <c r="AA2" s="7">
        <f>'IRA Calculations'!AN95</f>
        <v>1440527813671.4927</v>
      </c>
      <c r="AB2" s="7">
        <f>'IRA Calculations'!AO95</f>
        <v>1442496783555.3389</v>
      </c>
      <c r="AC2" s="7">
        <f>'IRA Calculations'!AP95</f>
        <v>1444926288699.8887</v>
      </c>
      <c r="AD2" s="7">
        <f>'IRA Calculations'!AQ95</f>
        <v>1447792201783.2351</v>
      </c>
      <c r="AE2" s="7">
        <f>'IRA Calculations'!AR95</f>
        <v>1450874118463.9639</v>
      </c>
      <c r="AF2" s="7">
        <f>'IRA Calculations'!AS95</f>
        <v>1454159445404.7781</v>
      </c>
      <c r="AG2" s="7">
        <f>'IRA Calculations'!AT95</f>
        <v>1457687550059.6011</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10097033356163.105</v>
      </c>
      <c r="C2" s="7">
        <f>'IRA Calculations'!P108</f>
        <v>10097033356163.105</v>
      </c>
      <c r="D2" s="7">
        <f>'IRA Calculations'!Q108</f>
        <v>10097033356163.105</v>
      </c>
      <c r="E2" s="7">
        <f>'IRA Calculations'!R108</f>
        <v>10027712469016.867</v>
      </c>
      <c r="F2" s="7">
        <f>'IRA Calculations'!S108</f>
        <v>9960414399051.8789</v>
      </c>
      <c r="G2" s="7">
        <f>'IRA Calculations'!T108</f>
        <v>9899017343204.4395</v>
      </c>
      <c r="H2" s="7">
        <f>'IRA Calculations'!U108</f>
        <v>9846714392811.6582</v>
      </c>
      <c r="I2" s="7">
        <f>'IRA Calculations'!V108</f>
        <v>9806133767479.1328</v>
      </c>
      <c r="J2" s="7">
        <f>'IRA Calculations'!W108</f>
        <v>9777033214568.3203</v>
      </c>
      <c r="K2" s="7">
        <f>'IRA Calculations'!X108</f>
        <v>9758175905184.7949</v>
      </c>
      <c r="L2" s="7">
        <f>'IRA Calculations'!Y108</f>
        <v>9746965492796.1914</v>
      </c>
      <c r="M2" s="7">
        <f>'IRA Calculations'!Z108</f>
        <v>9745139587753.6191</v>
      </c>
      <c r="N2" s="7">
        <f>'IRA Calculations'!AA108</f>
        <v>9752995993867.4355</v>
      </c>
      <c r="O2" s="7">
        <f>'IRA Calculations'!AB108</f>
        <v>9768688889473.7891</v>
      </c>
      <c r="P2" s="7">
        <f>'IRA Calculations'!AC108</f>
        <v>9790379119231.8145</v>
      </c>
      <c r="Q2" s="7">
        <f>'IRA Calculations'!AD108</f>
        <v>9819569286769.7305</v>
      </c>
      <c r="R2" s="7">
        <f>'IRA Calculations'!AE108</f>
        <v>9855824591237.125</v>
      </c>
      <c r="S2" s="7">
        <f>'IRA Calculations'!AF108</f>
        <v>9897286478257.9297</v>
      </c>
      <c r="T2" s="7">
        <f>'IRA Calculations'!AG108</f>
        <v>9941460119175.8457</v>
      </c>
      <c r="U2" s="7">
        <f>'IRA Calculations'!AH108</f>
        <v>9987150466684.543</v>
      </c>
      <c r="V2" s="7">
        <f>'IRA Calculations'!AI108</f>
        <v>10033251429907.504</v>
      </c>
      <c r="W2" s="7">
        <f>'IRA Calculations'!AJ108</f>
        <v>10079791529346.102</v>
      </c>
      <c r="X2" s="7">
        <f>'IRA Calculations'!AK108</f>
        <v>10083134896954.391</v>
      </c>
      <c r="Y2" s="7">
        <f>'IRA Calculations'!AL108</f>
        <v>10086462561945.898</v>
      </c>
      <c r="Z2" s="7">
        <f>'IRA Calculations'!AM108</f>
        <v>10089818681420.945</v>
      </c>
      <c r="AA2" s="7">
        <f>'IRA Calculations'!AN108</f>
        <v>10093646858124.252</v>
      </c>
      <c r="AB2" s="7">
        <f>'IRA Calculations'!AO108</f>
        <v>10097391407156.723</v>
      </c>
      <c r="AC2" s="7">
        <f>'IRA Calculations'!AP108</f>
        <v>10101199632659.35</v>
      </c>
      <c r="AD2" s="7">
        <f>'IRA Calculations'!AQ108</f>
        <v>10105753970574.453</v>
      </c>
      <c r="AE2" s="7">
        <f>'IRA Calculations'!AR108</f>
        <v>10110344868671.789</v>
      </c>
      <c r="AF2" s="7">
        <f>'IRA Calculations'!AS108</f>
        <v>10115369247472.211</v>
      </c>
      <c r="AG2" s="7">
        <f>'IRA Calculations'!AT108</f>
        <v>10121317911949.367</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5251399926631.3604</v>
      </c>
      <c r="C4" s="7">
        <f>'IRA Calculations'!P110</f>
        <v>5251399926631.3604</v>
      </c>
      <c r="D4" s="7">
        <f>'IRA Calculations'!Q110</f>
        <v>5251399926631.3604</v>
      </c>
      <c r="E4" s="7">
        <f>'IRA Calculations'!R110</f>
        <v>5260193261078.1699</v>
      </c>
      <c r="F4" s="7">
        <f>'IRA Calculations'!S110</f>
        <v>5270330569277.4531</v>
      </c>
      <c r="G4" s="7">
        <f>'IRA Calculations'!T110</f>
        <v>5282924386573.0986</v>
      </c>
      <c r="H4" s="7">
        <f>'IRA Calculations'!U110</f>
        <v>5298960692091.2969</v>
      </c>
      <c r="I4" s="7">
        <f>'IRA Calculations'!V110</f>
        <v>5319585738742.6924</v>
      </c>
      <c r="J4" s="7">
        <f>'IRA Calculations'!W110</f>
        <v>5343494091530.2373</v>
      </c>
      <c r="K4" s="7">
        <f>'IRA Calculations'!X110</f>
        <v>5368821253903.7275</v>
      </c>
      <c r="L4" s="7">
        <f>'IRA Calculations'!Y110</f>
        <v>5394020410004.165</v>
      </c>
      <c r="M4" s="7">
        <f>'IRA Calculations'!Z110</f>
        <v>5420002668037.8896</v>
      </c>
      <c r="N4" s="7">
        <f>'IRA Calculations'!AA110</f>
        <v>5446534951514.3574</v>
      </c>
      <c r="O4" s="7">
        <f>'IRA Calculations'!AB110</f>
        <v>5472231239291.6377</v>
      </c>
      <c r="P4" s="7">
        <f>'IRA Calculations'!AC110</f>
        <v>5497185588988.4746</v>
      </c>
      <c r="Q4" s="7">
        <f>'IRA Calculations'!AD110</f>
        <v>5523350609502.667</v>
      </c>
      <c r="R4" s="7">
        <f>'IRA Calculations'!AE110</f>
        <v>5551180123748.4893</v>
      </c>
      <c r="S4" s="7">
        <f>'IRA Calculations'!AF110</f>
        <v>5580374470904.6553</v>
      </c>
      <c r="T4" s="7">
        <f>'IRA Calculations'!AG110</f>
        <v>5609844746805.8594</v>
      </c>
      <c r="U4" s="7">
        <f>'IRA Calculations'!AH110</f>
        <v>5639483743472.2959</v>
      </c>
      <c r="V4" s="7">
        <f>'IRA Calculations'!AI110</f>
        <v>5668920213958.8848</v>
      </c>
      <c r="W4" s="7">
        <f>'IRA Calculations'!AJ110</f>
        <v>5698109919351.8203</v>
      </c>
      <c r="X4" s="7">
        <f>'IRA Calculations'!AK110</f>
        <v>5699318210066.2773</v>
      </c>
      <c r="Y4" s="7">
        <f>'IRA Calculations'!AL110</f>
        <v>5700402892701.625</v>
      </c>
      <c r="Z4" s="7">
        <f>'IRA Calculations'!AM110</f>
        <v>5701566865192.6152</v>
      </c>
      <c r="AA4" s="7">
        <f>'IRA Calculations'!AN110</f>
        <v>5702940724806.5166</v>
      </c>
      <c r="AB4" s="7">
        <f>'IRA Calculations'!AO110</f>
        <v>5704541900527.2598</v>
      </c>
      <c r="AC4" s="7">
        <f>'IRA Calculations'!AP110</f>
        <v>5706330005918.4854</v>
      </c>
      <c r="AD4" s="7">
        <f>'IRA Calculations'!AQ110</f>
        <v>5708328215282.75</v>
      </c>
      <c r="AE4" s="7">
        <f>'IRA Calculations'!AR110</f>
        <v>5710432411223.5195</v>
      </c>
      <c r="AF4" s="7">
        <f>'IRA Calculations'!AS110</f>
        <v>5712721385400.7285</v>
      </c>
      <c r="AG4" s="7">
        <f>'IRA Calculations'!AT110</f>
        <v>5715252791956.0117</v>
      </c>
    </row>
    <row r="5" spans="1:35" x14ac:dyDescent="0.2">
      <c r="A5" s="1" t="s">
        <v>79</v>
      </c>
      <c r="B5" s="7">
        <f>'IRA Calculations'!O111</f>
        <v>487865106.01966602</v>
      </c>
      <c r="C5" s="7">
        <f>'IRA Calculations'!P111</f>
        <v>487865106.01966602</v>
      </c>
      <c r="D5" s="7">
        <f>'IRA Calculations'!Q111</f>
        <v>487865106.01966602</v>
      </c>
      <c r="E5" s="7">
        <f>'IRA Calculations'!R111</f>
        <v>469475511.00607026</v>
      </c>
      <c r="F5" s="7">
        <f>'IRA Calculations'!S111</f>
        <v>444599439.39257807</v>
      </c>
      <c r="G5" s="7">
        <f>'IRA Calculations'!T111</f>
        <v>415864537.012878</v>
      </c>
      <c r="H5" s="7">
        <f>'IRA Calculations'!U111</f>
        <v>386155347.17091489</v>
      </c>
      <c r="I5" s="7">
        <f>'IRA Calculations'!V111</f>
        <v>358167421.85754865</v>
      </c>
      <c r="J5" s="7">
        <f>'IRA Calculations'!W111</f>
        <v>333800489.93502223</v>
      </c>
      <c r="K5" s="7">
        <f>'IRA Calculations'!X111</f>
        <v>314100260.33663011</v>
      </c>
      <c r="L5" s="7">
        <f>'IRA Calculations'!Y111</f>
        <v>299308822.69351804</v>
      </c>
      <c r="M5" s="7">
        <f>'IRA Calculations'!Z111</f>
        <v>289155553.18413883</v>
      </c>
      <c r="N5" s="7">
        <f>'IRA Calculations'!AA111</f>
        <v>282860520.76728535</v>
      </c>
      <c r="O5" s="7">
        <f>'IRA Calculations'!AB111</f>
        <v>279388971.79537398</v>
      </c>
      <c r="P5" s="7">
        <f>'IRA Calculations'!AC111</f>
        <v>277824667.8343907</v>
      </c>
      <c r="Q5" s="7">
        <f>'IRA Calculations'!AD111</f>
        <v>277535824.47770756</v>
      </c>
      <c r="R5" s="7">
        <f>'IRA Calculations'!AE111</f>
        <v>278019214.51997823</v>
      </c>
      <c r="S5" s="7">
        <f>'IRA Calculations'!AF111</f>
        <v>278925292.39022517</v>
      </c>
      <c r="T5" s="7">
        <f>'IRA Calculations'!AG111</f>
        <v>280010600.6567449</v>
      </c>
      <c r="U5" s="7">
        <f>'IRA Calculations'!AH111</f>
        <v>281179288.92398798</v>
      </c>
      <c r="V5" s="7">
        <f>'IRA Calculations'!AI111</f>
        <v>282370244.81932718</v>
      </c>
      <c r="W5" s="7">
        <f>'IRA Calculations'!AJ111</f>
        <v>283561613.41650921</v>
      </c>
      <c r="X5" s="7">
        <f>'IRA Calculations'!AK111</f>
        <v>283594882.90218627</v>
      </c>
      <c r="Y5" s="7">
        <f>'IRA Calculations'!AL111</f>
        <v>283626020.79574329</v>
      </c>
      <c r="Z5" s="7">
        <f>'IRA Calculations'!AM111</f>
        <v>283666174.37215799</v>
      </c>
      <c r="AA5" s="7">
        <f>'IRA Calculations'!AN111</f>
        <v>283722473.14602232</v>
      </c>
      <c r="AB5" s="7">
        <f>'IRA Calculations'!AO111</f>
        <v>283796071.26290953</v>
      </c>
      <c r="AC5" s="7">
        <f>'IRA Calculations'!AP111</f>
        <v>283881902.30082929</v>
      </c>
      <c r="AD5" s="7">
        <f>'IRA Calculations'!AQ111</f>
        <v>283979559.81040782</v>
      </c>
      <c r="AE5" s="7">
        <f>'IRA Calculations'!AR111</f>
        <v>284082643.2231378</v>
      </c>
      <c r="AF5" s="7">
        <f>'IRA Calculations'!AS111</f>
        <v>284193929.89097482</v>
      </c>
      <c r="AG5" s="7">
        <f>'IRA Calculations'!AT111</f>
        <v>284317381.85727</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843074720371.71057</v>
      </c>
      <c r="C10" s="7">
        <f>'IRA Calculations'!P116</f>
        <v>843074720371.71057</v>
      </c>
      <c r="D10" s="7">
        <f>'IRA Calculations'!Q116</f>
        <v>843074720371.71057</v>
      </c>
      <c r="E10" s="7">
        <f>'IRA Calculations'!R116</f>
        <v>835034710685.80139</v>
      </c>
      <c r="F10" s="7">
        <f>'IRA Calculations'!S116</f>
        <v>829782640963.61182</v>
      </c>
      <c r="G10" s="7">
        <f>'IRA Calculations'!T116</f>
        <v>826818096995.12769</v>
      </c>
      <c r="H10" s="7">
        <f>'IRA Calculations'!U116</f>
        <v>825653792742.93469</v>
      </c>
      <c r="I10" s="7">
        <f>'IRA Calculations'!V116</f>
        <v>825980534229.45105</v>
      </c>
      <c r="J10" s="7">
        <f>'IRA Calculations'!W116</f>
        <v>827323942151.89893</v>
      </c>
      <c r="K10" s="7">
        <f>'IRA Calculations'!X116</f>
        <v>829272462937.58777</v>
      </c>
      <c r="L10" s="7">
        <f>'IRA Calculations'!Y116</f>
        <v>831519881050.22595</v>
      </c>
      <c r="M10" s="7">
        <f>'IRA Calculations'!Z116</f>
        <v>834202008353.50269</v>
      </c>
      <c r="N10" s="7">
        <f>'IRA Calculations'!AA116</f>
        <v>837257508391.04541</v>
      </c>
      <c r="O10" s="7">
        <f>'IRA Calculations'!AB116</f>
        <v>840396131647.75647</v>
      </c>
      <c r="P10" s="7">
        <f>'IRA Calculations'!AC116</f>
        <v>843484299704.66919</v>
      </c>
      <c r="Q10" s="7">
        <f>'IRA Calculations'!AD116</f>
        <v>846693639319.8667</v>
      </c>
      <c r="R10" s="7">
        <f>'IRA Calculations'!AE116</f>
        <v>850054398644.20056</v>
      </c>
      <c r="S10" s="7">
        <f>'IRA Calculations'!AF116</f>
        <v>853552673105.91541</v>
      </c>
      <c r="T10" s="7">
        <f>'IRA Calculations'!AG116</f>
        <v>857058950483.22717</v>
      </c>
      <c r="U10" s="7">
        <f>'IRA Calculations'!AH116</f>
        <v>860581194908.50403</v>
      </c>
      <c r="V10" s="7">
        <f>'IRA Calculations'!AI116</f>
        <v>864077946927.31348</v>
      </c>
      <c r="W10" s="7">
        <f>'IRA Calculations'!AJ116</f>
        <v>867535503048.88196</v>
      </c>
      <c r="X10" s="7">
        <f>'IRA Calculations'!AK116</f>
        <v>868213308126.82227</v>
      </c>
      <c r="Y10" s="7">
        <f>'IRA Calculations'!AL116</f>
        <v>868828783221.86646</v>
      </c>
      <c r="Z10" s="7">
        <f>'IRA Calculations'!AM116</f>
        <v>869403261772.3844</v>
      </c>
      <c r="AA10" s="7">
        <f>'IRA Calculations'!AN116</f>
        <v>869953802129.44226</v>
      </c>
      <c r="AB10" s="7">
        <f>'IRA Calculations'!AO116</f>
        <v>870488845157.90686</v>
      </c>
      <c r="AC10" s="7">
        <f>'IRA Calculations'!AP116</f>
        <v>871011177770.5238</v>
      </c>
      <c r="AD10" s="7">
        <f>'IRA Calculations'!AQ116</f>
        <v>871526141855.10828</v>
      </c>
      <c r="AE10" s="7">
        <f>'IRA Calculations'!AR116</f>
        <v>872030876087.35522</v>
      </c>
      <c r="AF10" s="7">
        <f>'IRA Calculations'!AS116</f>
        <v>872535800509.06848</v>
      </c>
      <c r="AG10" s="7">
        <f>'IRA Calculations'!AT116</f>
        <v>873050349375.10596</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15550275202173.277</v>
      </c>
      <c r="C2" s="7">
        <f>'IRA Calculations'!P121</f>
        <v>15550275202173.277</v>
      </c>
      <c r="D2" s="7">
        <f>'IRA Calculations'!Q121</f>
        <v>15550275202173.277</v>
      </c>
      <c r="E2" s="7">
        <f>'IRA Calculations'!R121</f>
        <v>15774151527075.262</v>
      </c>
      <c r="F2" s="7">
        <f>'IRA Calculations'!S121</f>
        <v>15998952980224.645</v>
      </c>
      <c r="G2" s="7">
        <f>'IRA Calculations'!T121</f>
        <v>16228463211807.045</v>
      </c>
      <c r="H2" s="7">
        <f>'IRA Calculations'!U121</f>
        <v>16459350281936.871</v>
      </c>
      <c r="I2" s="7">
        <f>'IRA Calculations'!V121</f>
        <v>16679042191392.455</v>
      </c>
      <c r="J2" s="7">
        <f>'IRA Calculations'!W121</f>
        <v>16904804336457.449</v>
      </c>
      <c r="K2" s="7">
        <f>'IRA Calculations'!X121</f>
        <v>17144044508058.316</v>
      </c>
      <c r="L2" s="7">
        <f>'IRA Calculations'!Y121</f>
        <v>17361823005029.324</v>
      </c>
      <c r="M2" s="7">
        <f>'IRA Calculations'!Z121</f>
        <v>17561872940046.969</v>
      </c>
      <c r="N2" s="7">
        <f>'IRA Calculations'!AA121</f>
        <v>17760437229727.438</v>
      </c>
      <c r="O2" s="7">
        <f>'IRA Calculations'!AB121</f>
        <v>17961001519242.539</v>
      </c>
      <c r="P2" s="7">
        <f>'IRA Calculations'!AC121</f>
        <v>18187706951295.078</v>
      </c>
      <c r="Q2" s="7">
        <f>'IRA Calculations'!AD121</f>
        <v>18440574422027.25</v>
      </c>
      <c r="R2" s="7">
        <f>'IRA Calculations'!AE121</f>
        <v>18706325566572.988</v>
      </c>
      <c r="S2" s="7">
        <f>'IRA Calculations'!AF121</f>
        <v>18970146883590.711</v>
      </c>
      <c r="T2" s="7">
        <f>'IRA Calculations'!AG121</f>
        <v>19237050447473.152</v>
      </c>
      <c r="U2" s="7">
        <f>'IRA Calculations'!AH121</f>
        <v>19512053563013.41</v>
      </c>
      <c r="V2" s="7">
        <f>'IRA Calculations'!AI121</f>
        <v>19773248690030.09</v>
      </c>
      <c r="W2" s="7">
        <f>'IRA Calculations'!AJ121</f>
        <v>20018037395425.828</v>
      </c>
      <c r="X2" s="7">
        <f>'IRA Calculations'!AK121</f>
        <v>20231544499763.242</v>
      </c>
      <c r="Y2" s="7">
        <f>'IRA Calculations'!AL121</f>
        <v>20448823689543.367</v>
      </c>
      <c r="Z2" s="7">
        <f>'IRA Calculations'!AM121</f>
        <v>20673602048108.273</v>
      </c>
      <c r="AA2" s="7">
        <f>'IRA Calculations'!AN121</f>
        <v>20904126296539.336</v>
      </c>
      <c r="AB2" s="7">
        <f>'IRA Calculations'!AO121</f>
        <v>21132740944315.875</v>
      </c>
      <c r="AC2" s="7">
        <f>'IRA Calculations'!AP121</f>
        <v>21359779425628.617</v>
      </c>
      <c r="AD2" s="7">
        <f>'IRA Calculations'!AQ121</f>
        <v>21578090057409.711</v>
      </c>
      <c r="AE2" s="7">
        <f>'IRA Calculations'!AR121</f>
        <v>21778183111367.852</v>
      </c>
      <c r="AF2" s="7">
        <f>'IRA Calculations'!AS121</f>
        <v>21976756430626.219</v>
      </c>
      <c r="AG2" s="7">
        <f>'IRA Calculations'!AT121</f>
        <v>22173648240265.703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1881421810783.6287</v>
      </c>
      <c r="C2" s="7">
        <f>'IRA Calculations'!P134</f>
        <v>1881421810783.6287</v>
      </c>
      <c r="D2" s="7">
        <f>'IRA Calculations'!Q134</f>
        <v>1881421810783.6287</v>
      </c>
      <c r="E2" s="7">
        <f>'IRA Calculations'!R134</f>
        <v>1892298191987.0083</v>
      </c>
      <c r="F2" s="7">
        <f>'IRA Calculations'!S134</f>
        <v>1902457342304.8831</v>
      </c>
      <c r="G2" s="7">
        <f>'IRA Calculations'!T134</f>
        <v>1911500259651.1445</v>
      </c>
      <c r="H2" s="7">
        <f>'IRA Calculations'!U134</f>
        <v>1920774806611.3447</v>
      </c>
      <c r="I2" s="7">
        <f>'IRA Calculations'!V134</f>
        <v>1929495115674.8213</v>
      </c>
      <c r="J2" s="7">
        <f>'IRA Calculations'!W134</f>
        <v>1938005381586.563</v>
      </c>
      <c r="K2" s="7">
        <f>'IRA Calculations'!X134</f>
        <v>1946729701406.0254</v>
      </c>
      <c r="L2" s="7">
        <f>'IRA Calculations'!Y134</f>
        <v>1955139035284.4224</v>
      </c>
      <c r="M2" s="7">
        <f>'IRA Calculations'!Z134</f>
        <v>1963040864965.9375</v>
      </c>
      <c r="N2" s="7">
        <f>'IRA Calculations'!AA134</f>
        <v>1969508072090.9724</v>
      </c>
      <c r="O2" s="7">
        <f>'IRA Calculations'!AB134</f>
        <v>1974475700981.0034</v>
      </c>
      <c r="P2" s="7">
        <f>'IRA Calculations'!AC134</f>
        <v>1977695856631.4446</v>
      </c>
      <c r="Q2" s="7">
        <f>'IRA Calculations'!AD134</f>
        <v>1979766268216.9185</v>
      </c>
      <c r="R2" s="7">
        <f>'IRA Calculations'!AE134</f>
        <v>1979799903658.9448</v>
      </c>
      <c r="S2" s="7">
        <f>'IRA Calculations'!AF134</f>
        <v>1978335948193.7983</v>
      </c>
      <c r="T2" s="7">
        <f>'IRA Calculations'!AG134</f>
        <v>1975931236273.4128</v>
      </c>
      <c r="U2" s="7">
        <f>'IRA Calculations'!AH134</f>
        <v>1972773268788.6062</v>
      </c>
      <c r="V2" s="7">
        <f>'IRA Calculations'!AI134</f>
        <v>1968921516231.3958</v>
      </c>
      <c r="W2" s="7">
        <f>'IRA Calculations'!AJ134</f>
        <v>1964353330225.5698</v>
      </c>
      <c r="X2" s="7">
        <f>'IRA Calculations'!AK134</f>
        <v>1959969085890.9382</v>
      </c>
      <c r="Y2" s="7">
        <f>'IRA Calculations'!AL134</f>
        <v>1955454025845.8823</v>
      </c>
      <c r="Z2" s="7">
        <f>'IRA Calculations'!AM134</f>
        <v>1951248861075.0986</v>
      </c>
      <c r="AA2" s="7">
        <f>'IRA Calculations'!AN134</f>
        <v>1946951425211.9861</v>
      </c>
      <c r="AB2" s="7">
        <f>'IRA Calculations'!AO134</f>
        <v>1942572559170.6909</v>
      </c>
      <c r="AC2" s="7">
        <f>'IRA Calculations'!AP134</f>
        <v>1938543988218.7708</v>
      </c>
      <c r="AD2" s="7">
        <f>'IRA Calculations'!AQ134</f>
        <v>1934028891529.5569</v>
      </c>
      <c r="AE2" s="7">
        <f>'IRA Calculations'!AR134</f>
        <v>1929412898601.4077</v>
      </c>
      <c r="AF2" s="7">
        <f>'IRA Calculations'!AS134</f>
        <v>1924686332841.1956</v>
      </c>
      <c r="AG2" s="7">
        <f>'IRA Calculations'!AT134</f>
        <v>1920051221955.7766</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16645502097869.514</v>
      </c>
      <c r="C4" s="7">
        <f>'IRA Calculations'!P136</f>
        <v>16645502097869.514</v>
      </c>
      <c r="D4" s="7">
        <f>'IRA Calculations'!Q136</f>
        <v>16645502097869.514</v>
      </c>
      <c r="E4" s="7">
        <f>'IRA Calculations'!R136</f>
        <v>16520495459756.801</v>
      </c>
      <c r="F4" s="7">
        <f>'IRA Calculations'!S136</f>
        <v>16372317111751.574</v>
      </c>
      <c r="G4" s="7">
        <f>'IRA Calculations'!T136</f>
        <v>16219156318437.766</v>
      </c>
      <c r="H4" s="7">
        <f>'IRA Calculations'!U136</f>
        <v>16073027469914.18</v>
      </c>
      <c r="I4" s="7">
        <f>'IRA Calculations'!V136</f>
        <v>15930755411338.121</v>
      </c>
      <c r="J4" s="7">
        <f>'IRA Calculations'!W136</f>
        <v>15798488067875.844</v>
      </c>
      <c r="K4" s="7">
        <f>'IRA Calculations'!X136</f>
        <v>15684027441335.615</v>
      </c>
      <c r="L4" s="7">
        <f>'IRA Calculations'!Y136</f>
        <v>15587611010012.684</v>
      </c>
      <c r="M4" s="7">
        <f>'IRA Calculations'!Z136</f>
        <v>15512169388196.367</v>
      </c>
      <c r="N4" s="7">
        <f>'IRA Calculations'!AA136</f>
        <v>15452891811346.068</v>
      </c>
      <c r="O4" s="7">
        <f>'IRA Calculations'!AB136</f>
        <v>15411423278936.539</v>
      </c>
      <c r="P4" s="7">
        <f>'IRA Calculations'!AC136</f>
        <v>15406091746544.875</v>
      </c>
      <c r="Q4" s="7">
        <f>'IRA Calculations'!AD136</f>
        <v>15418218767341.02</v>
      </c>
      <c r="R4" s="7">
        <f>'IRA Calculations'!AE136</f>
        <v>15437654684159.525</v>
      </c>
      <c r="S4" s="7">
        <f>'IRA Calculations'!AF136</f>
        <v>15464216339067.492</v>
      </c>
      <c r="T4" s="7">
        <f>'IRA Calculations'!AG136</f>
        <v>15496884575547.99</v>
      </c>
      <c r="U4" s="7">
        <f>'IRA Calculations'!AH136</f>
        <v>15531972396362.125</v>
      </c>
      <c r="V4" s="7">
        <f>'IRA Calculations'!AI136</f>
        <v>15565522940954.844</v>
      </c>
      <c r="W4" s="7">
        <f>'IRA Calculations'!AJ136</f>
        <v>15594032077073.768</v>
      </c>
      <c r="X4" s="7">
        <f>'IRA Calculations'!AK136</f>
        <v>15622138229518.371</v>
      </c>
      <c r="Y4" s="7">
        <f>'IRA Calculations'!AL136</f>
        <v>15645564819168.6</v>
      </c>
      <c r="Z4" s="7">
        <f>'IRA Calculations'!AM136</f>
        <v>15666898879155.822</v>
      </c>
      <c r="AA4" s="7">
        <f>'IRA Calculations'!AN136</f>
        <v>15682160600941.361</v>
      </c>
      <c r="AB4" s="7">
        <f>'IRA Calculations'!AO136</f>
        <v>15691192493936.615</v>
      </c>
      <c r="AC4" s="7">
        <f>'IRA Calculations'!AP136</f>
        <v>15697618855933.24</v>
      </c>
      <c r="AD4" s="7">
        <f>'IRA Calculations'!AQ136</f>
        <v>15694914488019.18</v>
      </c>
      <c r="AE4" s="7">
        <f>'IRA Calculations'!AR136</f>
        <v>15686801238777.869</v>
      </c>
      <c r="AF4" s="7">
        <f>'IRA Calculations'!AS136</f>
        <v>15673864423219.689</v>
      </c>
      <c r="AG4" s="7">
        <f>'IRA Calculations'!AT136</f>
        <v>15658479742832.709</v>
      </c>
    </row>
    <row r="5" spans="1:35" x14ac:dyDescent="0.2">
      <c r="A5" s="1" t="s">
        <v>79</v>
      </c>
      <c r="B5" s="7">
        <f>'IRA Calculations'!O137</f>
        <v>2183293395114.1143</v>
      </c>
      <c r="C5" s="7">
        <f>'IRA Calculations'!P137</f>
        <v>2183293395114.1143</v>
      </c>
      <c r="D5" s="7">
        <f>'IRA Calculations'!Q137</f>
        <v>2183293395114.1143</v>
      </c>
      <c r="E5" s="7">
        <f>'IRA Calculations'!R137</f>
        <v>2138207474765.48</v>
      </c>
      <c r="F5" s="7">
        <f>'IRA Calculations'!S137</f>
        <v>2090450087155.5369</v>
      </c>
      <c r="G5" s="7">
        <f>'IRA Calculations'!T137</f>
        <v>2038605770605.9441</v>
      </c>
      <c r="H5" s="7">
        <f>'IRA Calculations'!U137</f>
        <v>1982435293638.7827</v>
      </c>
      <c r="I5" s="7">
        <f>'IRA Calculations'!V137</f>
        <v>1919475895429.8982</v>
      </c>
      <c r="J5" s="7">
        <f>'IRA Calculations'!W137</f>
        <v>1847953428441.1838</v>
      </c>
      <c r="K5" s="7">
        <f>'IRA Calculations'!X137</f>
        <v>1766487741118.8132</v>
      </c>
      <c r="L5" s="7">
        <f>'IRA Calculations'!Y137</f>
        <v>1673542585688.4529</v>
      </c>
      <c r="M5" s="7">
        <f>'IRA Calculations'!Z137</f>
        <v>1569549924164.0105</v>
      </c>
      <c r="N5" s="7">
        <f>'IRA Calculations'!AA137</f>
        <v>1455839146684.9734</v>
      </c>
      <c r="O5" s="7">
        <f>'IRA Calculations'!AB137</f>
        <v>1334890394995.1765</v>
      </c>
      <c r="P5" s="7">
        <f>'IRA Calculations'!AC137</f>
        <v>1211030166430.9392</v>
      </c>
      <c r="Q5" s="7">
        <f>'IRA Calculations'!AD137</f>
        <v>1091253978086.4564</v>
      </c>
      <c r="R5" s="7">
        <f>'IRA Calculations'!AE137</f>
        <v>975484056221.27112</v>
      </c>
      <c r="S5" s="7">
        <f>'IRA Calculations'!AF137</f>
        <v>863592309467.57019</v>
      </c>
      <c r="T5" s="7">
        <f>'IRA Calculations'!AG137</f>
        <v>756035567007.50061</v>
      </c>
      <c r="U5" s="7">
        <f>'IRA Calculations'!AH137</f>
        <v>653201239995.43225</v>
      </c>
      <c r="V5" s="7">
        <f>'IRA Calculations'!AI137</f>
        <v>555868734837.59631</v>
      </c>
      <c r="W5" s="7">
        <f>'IRA Calculations'!AJ137</f>
        <v>464967981626.80133</v>
      </c>
      <c r="X5" s="7">
        <f>'IRA Calculations'!AK137</f>
        <v>381500106741.88959</v>
      </c>
      <c r="Y5" s="7">
        <f>'IRA Calculations'!AL137</f>
        <v>306417839606.65771</v>
      </c>
      <c r="Z5" s="7">
        <f>'IRA Calculations'!AM137</f>
        <v>240429668764.86942</v>
      </c>
      <c r="AA5" s="7">
        <f>'IRA Calculations'!AN137</f>
        <v>184044742443.90067</v>
      </c>
      <c r="AB5" s="7">
        <f>'IRA Calculations'!AO137</f>
        <v>137326522912.56717</v>
      </c>
      <c r="AC5" s="7">
        <f>'IRA Calculations'!AP137</f>
        <v>99963430955.526962</v>
      </c>
      <c r="AD5" s="7">
        <f>'IRA Calculations'!AQ137</f>
        <v>71257226964.512863</v>
      </c>
      <c r="AE5" s="7">
        <f>'IRA Calculations'!AR137</f>
        <v>50183792817.207909</v>
      </c>
      <c r="AF5" s="7">
        <f>'IRA Calculations'!AS137</f>
        <v>35486569516.506088</v>
      </c>
      <c r="AG5" s="7">
        <f>'IRA Calculations'!AT137</f>
        <v>25802266890.989342</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1286000000000</v>
      </c>
      <c r="C7" s="7">
        <f>'IRA Calculations'!P139</f>
        <v>1286000000000</v>
      </c>
      <c r="D7" s="7">
        <f>'IRA Calculations'!Q139</f>
        <v>1286000000000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38000000000</v>
      </c>
      <c r="C8" s="7">
        <f>'IRA Calculations'!P140</f>
        <v>38000000000</v>
      </c>
      <c r="D8" s="7">
        <f>'IRA Calculations'!Q140</f>
        <v>38000000000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2100000000000</v>
      </c>
      <c r="C10" s="7">
        <f>'IRA Calculations'!P142</f>
        <v>2100000000000</v>
      </c>
      <c r="D10" s="7">
        <f>'IRA Calculations'!Q142</f>
        <v>2100000000000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12608057285746.668</v>
      </c>
      <c r="C2" s="7">
        <f>'IRA Calculations'!P147</f>
        <v>12608057285746.668</v>
      </c>
      <c r="D2" s="7">
        <f>'IRA Calculations'!Q147</f>
        <v>12608057285746.668</v>
      </c>
      <c r="E2" s="7">
        <f>'IRA Calculations'!R147</f>
        <v>12612064587399.814</v>
      </c>
      <c r="F2" s="7">
        <f>'IRA Calculations'!S147</f>
        <v>12546717174268.957</v>
      </c>
      <c r="G2" s="7">
        <f>'IRA Calculations'!T147</f>
        <v>12471956906678.557</v>
      </c>
      <c r="H2" s="7">
        <f>'IRA Calculations'!U147</f>
        <v>12390482513575.17</v>
      </c>
      <c r="I2" s="7">
        <f>'IRA Calculations'!V147</f>
        <v>12297880733776.852</v>
      </c>
      <c r="J2" s="7">
        <f>'IRA Calculations'!W147</f>
        <v>12202352290958.234</v>
      </c>
      <c r="K2" s="7">
        <f>'IRA Calculations'!X147</f>
        <v>12100696610559.641</v>
      </c>
      <c r="L2" s="7">
        <f>'IRA Calculations'!Y147</f>
        <v>11996851508371.545</v>
      </c>
      <c r="M2" s="7">
        <f>'IRA Calculations'!Z147</f>
        <v>11885412499899.395</v>
      </c>
      <c r="N2" s="7">
        <f>'IRA Calculations'!AA147</f>
        <v>11776450114865.16</v>
      </c>
      <c r="O2" s="7">
        <f>'IRA Calculations'!AB147</f>
        <v>11670527000829.547</v>
      </c>
      <c r="P2" s="7">
        <f>'IRA Calculations'!AC147</f>
        <v>11625799497356.469</v>
      </c>
      <c r="Q2" s="7">
        <f>'IRA Calculations'!AD147</f>
        <v>11587088530577.67</v>
      </c>
      <c r="R2" s="7">
        <f>'IRA Calculations'!AE147</f>
        <v>11550690232995.053</v>
      </c>
      <c r="S2" s="7">
        <f>'IRA Calculations'!AF147</f>
        <v>11523527932955.773</v>
      </c>
      <c r="T2" s="7">
        <f>'IRA Calculations'!AG147</f>
        <v>11495131041566.096</v>
      </c>
      <c r="U2" s="7">
        <f>'IRA Calculations'!AH147</f>
        <v>11477493863866.518</v>
      </c>
      <c r="V2" s="7">
        <f>'IRA Calculations'!AI147</f>
        <v>11465701044570.871</v>
      </c>
      <c r="W2" s="7">
        <f>'IRA Calculations'!AJ147</f>
        <v>11466011554970.443</v>
      </c>
      <c r="X2" s="7">
        <f>'IRA Calculations'!AK147</f>
        <v>11471308086138.238</v>
      </c>
      <c r="Y2" s="7">
        <f>'IRA Calculations'!AL147</f>
        <v>11482488404859.375</v>
      </c>
      <c r="Z2" s="7">
        <f>'IRA Calculations'!AM147</f>
        <v>11501337207390.945</v>
      </c>
      <c r="AA2" s="7">
        <f>'IRA Calculations'!AN147</f>
        <v>11529223001487.104</v>
      </c>
      <c r="AB2" s="7">
        <f>'IRA Calculations'!AO147</f>
        <v>11565788351892.611</v>
      </c>
      <c r="AC2" s="7">
        <f>'IRA Calculations'!AP147</f>
        <v>11608881745394.727</v>
      </c>
      <c r="AD2" s="7">
        <f>'IRA Calculations'!AQ147</f>
        <v>11656501840306.648</v>
      </c>
      <c r="AE2" s="7">
        <f>'IRA Calculations'!AR147</f>
        <v>11709678396102.035</v>
      </c>
      <c r="AF2" s="7">
        <f>'IRA Calculations'!AS147</f>
        <v>11770770973473.988</v>
      </c>
      <c r="AG2" s="7">
        <f>'IRA Calculations'!AT147</f>
        <v>11836863988188.246</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206733866530.35849</v>
      </c>
      <c r="C4" s="7">
        <f>'IRA Calculations'!P149</f>
        <v>206733866530.35849</v>
      </c>
      <c r="D4" s="7">
        <f>'IRA Calculations'!Q149</f>
        <v>206733866530.35849</v>
      </c>
      <c r="E4" s="7">
        <f>'IRA Calculations'!R149</f>
        <v>206071331975.04898</v>
      </c>
      <c r="F4" s="7">
        <f>'IRA Calculations'!S149</f>
        <v>205256029581.2294</v>
      </c>
      <c r="G4" s="7">
        <f>'IRA Calculations'!T149</f>
        <v>204270848993.16623</v>
      </c>
      <c r="H4" s="7">
        <f>'IRA Calculations'!U149</f>
        <v>203080821323.37277</v>
      </c>
      <c r="I4" s="7">
        <f>'IRA Calculations'!V149</f>
        <v>201690412027.19189</v>
      </c>
      <c r="J4" s="7">
        <f>'IRA Calculations'!W149</f>
        <v>200077644854.01651</v>
      </c>
      <c r="K4" s="7">
        <f>'IRA Calculations'!X149</f>
        <v>198208801362.3974</v>
      </c>
      <c r="L4" s="7">
        <f>'IRA Calculations'!Y149</f>
        <v>196061721192.84811</v>
      </c>
      <c r="M4" s="7">
        <f>'IRA Calculations'!Z149</f>
        <v>193650122312.28738</v>
      </c>
      <c r="N4" s="7">
        <f>'IRA Calculations'!AA149</f>
        <v>190913022035.71152</v>
      </c>
      <c r="O4" s="7">
        <f>'IRA Calculations'!AB149</f>
        <v>187881155056.51447</v>
      </c>
      <c r="P4" s="7">
        <f>'IRA Calculations'!AC149</f>
        <v>184522106661.828</v>
      </c>
      <c r="Q4" s="7">
        <f>'IRA Calculations'!AD149</f>
        <v>180841201501.28342</v>
      </c>
      <c r="R4" s="7">
        <f>'IRA Calculations'!AE149</f>
        <v>176824072513.08365</v>
      </c>
      <c r="S4" s="7">
        <f>'IRA Calculations'!AF149</f>
        <v>172474909256.82513</v>
      </c>
      <c r="T4" s="7">
        <f>'IRA Calculations'!AG149</f>
        <v>167824705821.65131</v>
      </c>
      <c r="U4" s="7">
        <f>'IRA Calculations'!AH149</f>
        <v>162907343853.5777</v>
      </c>
      <c r="V4" s="7">
        <f>'IRA Calculations'!AI149</f>
        <v>157765260543.41574</v>
      </c>
      <c r="W4" s="7">
        <f>'IRA Calculations'!AJ149</f>
        <v>152460735353.9093</v>
      </c>
      <c r="X4" s="7">
        <f>'IRA Calculations'!AK149</f>
        <v>147061943013.6149</v>
      </c>
      <c r="Y4" s="7">
        <f>'IRA Calculations'!AL149</f>
        <v>141637666852.8475</v>
      </c>
      <c r="Z4" s="7">
        <f>'IRA Calculations'!AM149</f>
        <v>136309204735.80237</v>
      </c>
      <c r="AA4" s="7">
        <f>'IRA Calculations'!AN149</f>
        <v>131126190184.50259</v>
      </c>
      <c r="AB4" s="7">
        <f>'IRA Calculations'!AO149</f>
        <v>126191225913.45348</v>
      </c>
      <c r="AC4" s="7">
        <f>'IRA Calculations'!AP149</f>
        <v>121556342605.93469</v>
      </c>
      <c r="AD4" s="7">
        <f>'IRA Calculations'!AQ149</f>
        <v>117256887589.27026</v>
      </c>
      <c r="AE4" s="7">
        <f>'IRA Calculations'!AR149</f>
        <v>113317825616.96437</v>
      </c>
      <c r="AF4" s="7">
        <f>'IRA Calculations'!AS149</f>
        <v>109739680424.04201</v>
      </c>
      <c r="AG4" s="7">
        <f>'IRA Calculations'!AT149</f>
        <v>106508097095.75046</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7356481100996.291</v>
      </c>
      <c r="C2" s="7">
        <f>'IRA Calculations'!P160</f>
        <v>7356481100996.291</v>
      </c>
      <c r="D2" s="7">
        <f>'IRA Calculations'!Q160</f>
        <v>7356481100996.291</v>
      </c>
      <c r="E2" s="7">
        <f>'IRA Calculations'!R160</f>
        <v>7232022782717.4775</v>
      </c>
      <c r="F2" s="7">
        <f>'IRA Calculations'!S160</f>
        <v>7034432874062.3965</v>
      </c>
      <c r="G2" s="7">
        <f>'IRA Calculations'!T160</f>
        <v>6825787964357.3076</v>
      </c>
      <c r="H2" s="7">
        <f>'IRA Calculations'!U160</f>
        <v>6623243168231.5049</v>
      </c>
      <c r="I2" s="7">
        <f>'IRA Calculations'!V160</f>
        <v>6430508301173.4854</v>
      </c>
      <c r="J2" s="7">
        <f>'IRA Calculations'!W160</f>
        <v>6247364795633.2705</v>
      </c>
      <c r="K2" s="7">
        <f>'IRA Calculations'!X160</f>
        <v>6077574129028.2012</v>
      </c>
      <c r="L2" s="7">
        <f>'IRA Calculations'!Y160</f>
        <v>5923265203611.2002</v>
      </c>
      <c r="M2" s="7">
        <f>'IRA Calculations'!Z160</f>
        <v>5786132702145.5752</v>
      </c>
      <c r="N2" s="7">
        <f>'IRA Calculations'!AA160</f>
        <v>5669542673221.2754</v>
      </c>
      <c r="O2" s="7">
        <f>'IRA Calculations'!AB160</f>
        <v>5572968375641.1328</v>
      </c>
      <c r="P2" s="7">
        <f>'IRA Calculations'!AC160</f>
        <v>5490565149900.5215</v>
      </c>
      <c r="Q2" s="7">
        <f>'IRA Calculations'!AD160</f>
        <v>5418450316679.2422</v>
      </c>
      <c r="R2" s="7">
        <f>'IRA Calculations'!AE160</f>
        <v>5352668595022.5674</v>
      </c>
      <c r="S2" s="7">
        <f>'IRA Calculations'!AF160</f>
        <v>5290247199497.7949</v>
      </c>
      <c r="T2" s="7">
        <f>'IRA Calculations'!AG160</f>
        <v>5233880167435.4258</v>
      </c>
      <c r="U2" s="7">
        <f>'IRA Calculations'!AH160</f>
        <v>5184350569211.959</v>
      </c>
      <c r="V2" s="7">
        <f>'IRA Calculations'!AI160</f>
        <v>5140448989396.2109</v>
      </c>
      <c r="W2" s="7">
        <f>'IRA Calculations'!AJ160</f>
        <v>5098863949777.7256</v>
      </c>
      <c r="X2" s="7">
        <f>'IRA Calculations'!AK160</f>
        <v>5064737241631.5186</v>
      </c>
      <c r="Y2" s="7">
        <f>'IRA Calculations'!AL160</f>
        <v>5038068398234.21</v>
      </c>
      <c r="Z2" s="7">
        <f>'IRA Calculations'!AM160</f>
        <v>5019426340239.2051</v>
      </c>
      <c r="AA2" s="7">
        <f>'IRA Calculations'!AN160</f>
        <v>5006606681963.0205</v>
      </c>
      <c r="AB2" s="7">
        <f>'IRA Calculations'!AO160</f>
        <v>4999969185547.6328</v>
      </c>
      <c r="AC2" s="7">
        <f>'IRA Calculations'!AP160</f>
        <v>4999705651863.7373</v>
      </c>
      <c r="AD2" s="7">
        <f>'IRA Calculations'!AQ160</f>
        <v>5004805313830.5732</v>
      </c>
      <c r="AE2" s="7">
        <f>'IRA Calculations'!AR160</f>
        <v>5015198800992.9971</v>
      </c>
      <c r="AF2" s="7">
        <f>'IRA Calculations'!AS160</f>
        <v>5032796281632.4121</v>
      </c>
      <c r="AG2" s="7">
        <f>'IRA Calculations'!AT160</f>
        <v>5055782469970.0576</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11512384617239.771</v>
      </c>
      <c r="C2" s="7">
        <f>'IRA Calculations'!P173</f>
        <v>11512384617239.771</v>
      </c>
      <c r="D2" s="7">
        <f>'IRA Calculations'!Q173</f>
        <v>11512384617239.771</v>
      </c>
      <c r="E2" s="7">
        <f>'IRA Calculations'!R173</f>
        <v>11630204855907.723</v>
      </c>
      <c r="F2" s="7">
        <f>'IRA Calculations'!S173</f>
        <v>11735574394769.869</v>
      </c>
      <c r="G2" s="7">
        <f>'IRA Calculations'!T173</f>
        <v>11821548476133.969</v>
      </c>
      <c r="H2" s="7">
        <f>'IRA Calculations'!U173</f>
        <v>11879666051491.512</v>
      </c>
      <c r="I2" s="7">
        <f>'IRA Calculations'!V173</f>
        <v>11908795677169.574</v>
      </c>
      <c r="J2" s="7">
        <f>'IRA Calculations'!W173</f>
        <v>11912896227797.012</v>
      </c>
      <c r="K2" s="7">
        <f>'IRA Calculations'!X173</f>
        <v>11902908280698.838</v>
      </c>
      <c r="L2" s="7">
        <f>'IRA Calculations'!Y173</f>
        <v>11888503683794.648</v>
      </c>
      <c r="M2" s="7">
        <f>'IRA Calculations'!Z173</f>
        <v>11875285092900.592</v>
      </c>
      <c r="N2" s="7">
        <f>'IRA Calculations'!AA173</f>
        <v>11871680935876.596</v>
      </c>
      <c r="O2" s="7">
        <f>'IRA Calculations'!AB173</f>
        <v>11879427160747.184</v>
      </c>
      <c r="P2" s="7">
        <f>'IRA Calculations'!AC173</f>
        <v>11899424052668.926</v>
      </c>
      <c r="Q2" s="7">
        <f>'IRA Calculations'!AD173</f>
        <v>11930564955685.324</v>
      </c>
      <c r="R2" s="7">
        <f>'IRA Calculations'!AE173</f>
        <v>11969124788967.584</v>
      </c>
      <c r="S2" s="7">
        <f>'IRA Calculations'!AF173</f>
        <v>12014003115924.318</v>
      </c>
      <c r="T2" s="7">
        <f>'IRA Calculations'!AG173</f>
        <v>12063951388637.162</v>
      </c>
      <c r="U2" s="7">
        <f>'IRA Calculations'!AH173</f>
        <v>12119616730827.406</v>
      </c>
      <c r="V2" s="7">
        <f>'IRA Calculations'!AI173</f>
        <v>12181137544483.031</v>
      </c>
      <c r="W2" s="7">
        <f>'IRA Calculations'!AJ173</f>
        <v>12241526258406.014</v>
      </c>
      <c r="X2" s="7">
        <f>'IRA Calculations'!AK173</f>
        <v>12306959563442.209</v>
      </c>
      <c r="Y2" s="7">
        <f>'IRA Calculations'!AL173</f>
        <v>12378706022946.812</v>
      </c>
      <c r="Z2" s="7">
        <f>'IRA Calculations'!AM173</f>
        <v>12452798792771.631</v>
      </c>
      <c r="AA2" s="7">
        <f>'IRA Calculations'!AN173</f>
        <v>12531172618125.926</v>
      </c>
      <c r="AB2" s="7">
        <f>'IRA Calculations'!AO173</f>
        <v>12617168818281.098</v>
      </c>
      <c r="AC2" s="7">
        <f>'IRA Calculations'!AP173</f>
        <v>12704185432643.391</v>
      </c>
      <c r="AD2" s="7">
        <f>'IRA Calculations'!AQ173</f>
        <v>12796088963530.148</v>
      </c>
      <c r="AE2" s="7">
        <f>'IRA Calculations'!AR173</f>
        <v>12890305873187.012</v>
      </c>
      <c r="AF2" s="7">
        <f>'IRA Calculations'!AS173</f>
        <v>12987183566151.844</v>
      </c>
      <c r="AG2" s="7">
        <f>'IRA Calculations'!AT173</f>
        <v>13087400029010.328</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10565090873332.881</v>
      </c>
      <c r="C4" s="7">
        <f>'IRA Calculations'!P175</f>
        <v>10565090873332.881</v>
      </c>
      <c r="D4" s="7">
        <f>'IRA Calculations'!Q175</f>
        <v>10565090873332.881</v>
      </c>
      <c r="E4" s="7">
        <f>'IRA Calculations'!R175</f>
        <v>10699520011712.859</v>
      </c>
      <c r="F4" s="7">
        <f>'IRA Calculations'!S175</f>
        <v>10819880956666.193</v>
      </c>
      <c r="G4" s="7">
        <f>'IRA Calculations'!T175</f>
        <v>10932178408175.709</v>
      </c>
      <c r="H4" s="7">
        <f>'IRA Calculations'!U175</f>
        <v>11035476969211.934</v>
      </c>
      <c r="I4" s="7">
        <f>'IRA Calculations'!V175</f>
        <v>11137355248193.135</v>
      </c>
      <c r="J4" s="7">
        <f>'IRA Calculations'!W175</f>
        <v>11242386220958.688</v>
      </c>
      <c r="K4" s="7">
        <f>'IRA Calculations'!X175</f>
        <v>11354210822413.693</v>
      </c>
      <c r="L4" s="7">
        <f>'IRA Calculations'!Y175</f>
        <v>11471738285738.764</v>
      </c>
      <c r="M4" s="7">
        <f>'IRA Calculations'!Z175</f>
        <v>11593483769361.986</v>
      </c>
      <c r="N4" s="7">
        <f>'IRA Calculations'!AA175</f>
        <v>11710886272572.135</v>
      </c>
      <c r="O4" s="7">
        <f>'IRA Calculations'!AB175</f>
        <v>11831675643097.75</v>
      </c>
      <c r="P4" s="7">
        <f>'IRA Calculations'!AC175</f>
        <v>11952600301070.205</v>
      </c>
      <c r="Q4" s="7">
        <f>'IRA Calculations'!AD175</f>
        <v>12073635705877.656</v>
      </c>
      <c r="R4" s="7">
        <f>'IRA Calculations'!AE175</f>
        <v>12198382375097.873</v>
      </c>
      <c r="S4" s="7">
        <f>'IRA Calculations'!AF175</f>
        <v>12318506151147.85</v>
      </c>
      <c r="T4" s="7">
        <f>'IRA Calculations'!AG175</f>
        <v>12439943424004.725</v>
      </c>
      <c r="U4" s="7">
        <f>'IRA Calculations'!AH175</f>
        <v>12559263005528.35</v>
      </c>
      <c r="V4" s="7">
        <f>'IRA Calculations'!AI175</f>
        <v>12685914794574.236</v>
      </c>
      <c r="W4" s="7">
        <f>'IRA Calculations'!AJ175</f>
        <v>12805948509594.381</v>
      </c>
      <c r="X4" s="7">
        <f>'IRA Calculations'!AK175</f>
        <v>12926736366775.799</v>
      </c>
      <c r="Y4" s="7">
        <f>'IRA Calculations'!AL175</f>
        <v>13048546838694.094</v>
      </c>
      <c r="Z4" s="7">
        <f>'IRA Calculations'!AM175</f>
        <v>13170723810231.693</v>
      </c>
      <c r="AA4" s="7">
        <f>'IRA Calculations'!AN175</f>
        <v>13292033454246.154</v>
      </c>
      <c r="AB4" s="7">
        <f>'IRA Calculations'!AO175</f>
        <v>13417844532158.635</v>
      </c>
      <c r="AC4" s="7">
        <f>'IRA Calculations'!AP175</f>
        <v>13539714005254.816</v>
      </c>
      <c r="AD4" s="7">
        <f>'IRA Calculations'!AQ175</f>
        <v>13666866962735.885</v>
      </c>
      <c r="AE4" s="7">
        <f>'IRA Calculations'!AR175</f>
        <v>13789264720741.076</v>
      </c>
      <c r="AF4" s="7">
        <f>'IRA Calculations'!AS175</f>
        <v>13911196685494.734</v>
      </c>
      <c r="AG4" s="7">
        <f>'IRA Calculations'!AT175</f>
        <v>14037479070644.209</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30397655185233.645</v>
      </c>
      <c r="C2" s="7">
        <f>'IRA Calculations'!P186</f>
        <v>30397655185233.645</v>
      </c>
      <c r="D2" s="7">
        <f>'IRA Calculations'!Q186</f>
        <v>30397655185233.645</v>
      </c>
      <c r="E2" s="7">
        <f>'IRA Calculations'!R186</f>
        <v>30698206852181.828</v>
      </c>
      <c r="F2" s="7">
        <f>'IRA Calculations'!S186</f>
        <v>31047037722044.965</v>
      </c>
      <c r="G2" s="7">
        <f>'IRA Calculations'!T186</f>
        <v>31452497929615.355</v>
      </c>
      <c r="H2" s="7">
        <f>'IRA Calculations'!U186</f>
        <v>31868781401072.383</v>
      </c>
      <c r="I2" s="7">
        <f>'IRA Calculations'!V186</f>
        <v>32314011120049.617</v>
      </c>
      <c r="J2" s="7">
        <f>'IRA Calculations'!W186</f>
        <v>32778693461958.41</v>
      </c>
      <c r="K2" s="7">
        <f>'IRA Calculations'!X186</f>
        <v>33255435632301.188</v>
      </c>
      <c r="L2" s="7">
        <f>'IRA Calculations'!Y186</f>
        <v>33752494691119.348</v>
      </c>
      <c r="M2" s="7">
        <f>'IRA Calculations'!Z186</f>
        <v>34262730475381.941</v>
      </c>
      <c r="N2" s="7">
        <f>'IRA Calculations'!AA186</f>
        <v>34783616670422.441</v>
      </c>
      <c r="O2" s="7">
        <f>'IRA Calculations'!AB186</f>
        <v>35329074599692.367</v>
      </c>
      <c r="P2" s="7">
        <f>'IRA Calculations'!AC186</f>
        <v>35886805099684.016</v>
      </c>
      <c r="Q2" s="7">
        <f>'IRA Calculations'!AD186</f>
        <v>36464400410789.586</v>
      </c>
      <c r="R2" s="7">
        <f>'IRA Calculations'!AE186</f>
        <v>37058815659016.461</v>
      </c>
      <c r="S2" s="7">
        <f>'IRA Calculations'!AF186</f>
        <v>37659520101123.477</v>
      </c>
      <c r="T2" s="7">
        <f>'IRA Calculations'!AG186</f>
        <v>38286644476084.25</v>
      </c>
      <c r="U2" s="7">
        <f>'IRA Calculations'!AH186</f>
        <v>38917877436476.18</v>
      </c>
      <c r="V2" s="7">
        <f>'IRA Calculations'!AI186</f>
        <v>39568669390943.586</v>
      </c>
      <c r="W2" s="7">
        <f>'IRA Calculations'!AJ186</f>
        <v>40237438068721.656</v>
      </c>
      <c r="X2" s="7">
        <f>'IRA Calculations'!AK186</f>
        <v>40926576820547.008</v>
      </c>
      <c r="Y2" s="7">
        <f>'IRA Calculations'!AL186</f>
        <v>41629889527290.328</v>
      </c>
      <c r="Z2" s="7">
        <f>'IRA Calculations'!AM186</f>
        <v>42355260949989.562</v>
      </c>
      <c r="AA2" s="7">
        <f>'IRA Calculations'!AN186</f>
        <v>43092838461445.594</v>
      </c>
      <c r="AB2" s="7">
        <f>'IRA Calculations'!AO186</f>
        <v>43837848656578.109</v>
      </c>
      <c r="AC2" s="7">
        <f>'IRA Calculations'!AP186</f>
        <v>44610382385181.844</v>
      </c>
      <c r="AD2" s="7">
        <f>'IRA Calculations'!AQ186</f>
        <v>45381905587919.047</v>
      </c>
      <c r="AE2" s="7">
        <f>'IRA Calculations'!AR186</f>
        <v>46177854264562.766</v>
      </c>
      <c r="AF2" s="7">
        <f>'IRA Calculations'!AS186</f>
        <v>46991965814018.875</v>
      </c>
      <c r="AG2" s="7">
        <f>'IRA Calculations'!AT186</f>
        <v>47828774306293.977</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10355673162267.252</v>
      </c>
      <c r="C4" s="7">
        <f>'IRA Calculations'!P188</f>
        <v>10355673162267.252</v>
      </c>
      <c r="D4" s="7">
        <f>'IRA Calculations'!Q188</f>
        <v>10355673162267.252</v>
      </c>
      <c r="E4" s="7">
        <f>'IRA Calculations'!R188</f>
        <v>10319963123545.891</v>
      </c>
      <c r="F4" s="7">
        <f>'IRA Calculations'!S188</f>
        <v>10308521031972.266</v>
      </c>
      <c r="G4" s="7">
        <f>'IRA Calculations'!T188</f>
        <v>10293284748784.486</v>
      </c>
      <c r="H4" s="7">
        <f>'IRA Calculations'!U188</f>
        <v>10272424134498.098</v>
      </c>
      <c r="I4" s="7">
        <f>'IRA Calculations'!V188</f>
        <v>10251280815738.5</v>
      </c>
      <c r="J4" s="7">
        <f>'IRA Calculations'!W188</f>
        <v>10203920376884.297</v>
      </c>
      <c r="K4" s="7">
        <f>'IRA Calculations'!X188</f>
        <v>10163850737602.387</v>
      </c>
      <c r="L4" s="7">
        <f>'IRA Calculations'!Y188</f>
        <v>10134940485420.895</v>
      </c>
      <c r="M4" s="7">
        <f>'IRA Calculations'!Z188</f>
        <v>10121995596384.398</v>
      </c>
      <c r="N4" s="7">
        <f>'IRA Calculations'!AA188</f>
        <v>10113990596037.697</v>
      </c>
      <c r="O4" s="7">
        <f>'IRA Calculations'!AB188</f>
        <v>10111550410058.402</v>
      </c>
      <c r="P4" s="7">
        <f>'IRA Calculations'!AC188</f>
        <v>10115790977156.566</v>
      </c>
      <c r="Q4" s="7">
        <f>'IRA Calculations'!AD188</f>
        <v>10115002380468.139</v>
      </c>
      <c r="R4" s="7">
        <f>'IRA Calculations'!AE188</f>
        <v>10097266394569.861</v>
      </c>
      <c r="S4" s="7">
        <f>'IRA Calculations'!AF188</f>
        <v>10082625278694.107</v>
      </c>
      <c r="T4" s="7">
        <f>'IRA Calculations'!AG188</f>
        <v>10072135454819.709</v>
      </c>
      <c r="U4" s="7">
        <f>'IRA Calculations'!AH188</f>
        <v>10069129859894.006</v>
      </c>
      <c r="V4" s="7">
        <f>'IRA Calculations'!AI188</f>
        <v>10066481365355.494</v>
      </c>
      <c r="W4" s="7">
        <f>'IRA Calculations'!AJ188</f>
        <v>10072165213185.311</v>
      </c>
      <c r="X4" s="7">
        <f>'IRA Calculations'!AK188</f>
        <v>10076896793315.887</v>
      </c>
      <c r="Y4" s="7">
        <f>'IRA Calculations'!AL188</f>
        <v>10074783949358.205</v>
      </c>
      <c r="Z4" s="7">
        <f>'IRA Calculations'!AM188</f>
        <v>10065067842989.441</v>
      </c>
      <c r="AA4" s="7">
        <f>'IRA Calculations'!AN188</f>
        <v>10052405658426.168</v>
      </c>
      <c r="AB4" s="7">
        <f>'IRA Calculations'!AO188</f>
        <v>10038091884572.016</v>
      </c>
      <c r="AC4" s="7">
        <f>'IRA Calculations'!AP188</f>
        <v>10025087478804.328</v>
      </c>
      <c r="AD4" s="7">
        <f>'IRA Calculations'!AQ188</f>
        <v>10015371372435.555</v>
      </c>
      <c r="AE4" s="7">
        <f>'IRA Calculations'!AR188</f>
        <v>10002069383011.854</v>
      </c>
      <c r="AF4" s="7">
        <f>'IRA Calculations'!AS188</f>
        <v>9992829410492.707</v>
      </c>
      <c r="AG4" s="7">
        <f>'IRA Calculations'!AT188</f>
        <v>9982577653543.1152</v>
      </c>
    </row>
    <row r="5" spans="1:35" x14ac:dyDescent="0.2">
      <c r="A5" s="1" t="s">
        <v>79</v>
      </c>
      <c r="B5" s="7">
        <f>'IRA Calculations'!O189</f>
        <v>5360706604885.8857</v>
      </c>
      <c r="C5" s="7">
        <f>'IRA Calculations'!P189</f>
        <v>5360706604885.8857</v>
      </c>
      <c r="D5" s="7">
        <f>'IRA Calculations'!Q189</f>
        <v>5360706604885.8857</v>
      </c>
      <c r="E5" s="7">
        <f>'IRA Calculations'!R189</f>
        <v>5366677554963.7471</v>
      </c>
      <c r="F5" s="7">
        <f>'IRA Calculations'!S189</f>
        <v>5365192551835.5859</v>
      </c>
      <c r="G5" s="7">
        <f>'IRA Calculations'!T189</f>
        <v>5359005038801.5234</v>
      </c>
      <c r="H5" s="7">
        <f>'IRA Calculations'!U189</f>
        <v>5342144065783.6992</v>
      </c>
      <c r="I5" s="7">
        <f>'IRA Calculations'!V189</f>
        <v>5326180282155.7998</v>
      </c>
      <c r="J5" s="7">
        <f>'IRA Calculations'!W189</f>
        <v>5316311198866.4727</v>
      </c>
      <c r="K5" s="7">
        <f>'IRA Calculations'!X189</f>
        <v>5317548701473.2842</v>
      </c>
      <c r="L5" s="7">
        <f>'IRA Calculations'!Y189</f>
        <v>5317394013647.4492</v>
      </c>
      <c r="M5" s="7">
        <f>'IRA Calculations'!Z189</f>
        <v>5308514932443.5625</v>
      </c>
      <c r="N5" s="7">
        <f>'IRA Calculations'!AA189</f>
        <v>5296263656636.124</v>
      </c>
      <c r="O5" s="7">
        <f>'IRA Calculations'!AB189</f>
        <v>5282496440135.3311</v>
      </c>
      <c r="P5" s="7">
        <f>'IRA Calculations'!AC189</f>
        <v>5282187064483.6162</v>
      </c>
      <c r="Q5" s="7">
        <f>'IRA Calculations'!AD189</f>
        <v>5281753938571.2393</v>
      </c>
      <c r="R5" s="7">
        <f>'IRA Calculations'!AE189</f>
        <v>5283362691960.1094</v>
      </c>
      <c r="S5" s="7">
        <f>'IRA Calculations'!AF189</f>
        <v>5275318925015.8057</v>
      </c>
      <c r="T5" s="7">
        <f>'IRA Calculations'!AG189</f>
        <v>5274854861538.2568</v>
      </c>
      <c r="U5" s="7">
        <f>'IRA Calculations'!AH189</f>
        <v>5278412681532.8369</v>
      </c>
      <c r="V5" s="7">
        <f>'IRA Calculations'!AI189</f>
        <v>5279495496313.8145</v>
      </c>
      <c r="W5" s="7">
        <f>'IRA Calculations'!AJ189</f>
        <v>5280949561876.8037</v>
      </c>
      <c r="X5" s="7">
        <f>'IRA Calculations'!AK189</f>
        <v>5286425510911.9688</v>
      </c>
      <c r="Y5" s="7">
        <f>'IRA Calculations'!AL189</f>
        <v>5296758657678.8447</v>
      </c>
      <c r="Z5" s="7">
        <f>'IRA Calculations'!AM189</f>
        <v>5308360244617.7041</v>
      </c>
      <c r="AA5" s="7">
        <f>'IRA Calculations'!AN189</f>
        <v>5319126517296.9824</v>
      </c>
      <c r="AB5" s="7">
        <f>'IRA Calculations'!AO189</f>
        <v>5327448722327.7842</v>
      </c>
      <c r="AC5" s="7">
        <f>'IRA Calculations'!AP189</f>
        <v>5332151232233.6855</v>
      </c>
      <c r="AD5" s="7">
        <f>'IRA Calculations'!AQ189</f>
        <v>5333326859710.1553</v>
      </c>
      <c r="AE5" s="7">
        <f>'IRA Calculations'!AR189</f>
        <v>5336884679704.7354</v>
      </c>
      <c r="AF5" s="7">
        <f>'IRA Calculations'!AS189</f>
        <v>5341308751524.0928</v>
      </c>
      <c r="AG5" s="7">
        <f>'IRA Calculations'!AT189</f>
        <v>5342979380043.2832</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2023-12-15T19:14:56Z</dcterms:modified>
</cp:coreProperties>
</file>