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elec\BGDPbES\"/>
    </mc:Choice>
  </mc:AlternateContent>
  <xr:revisionPtr revIDLastSave="0" documentId="8_{28ADF19D-96C2-4EFC-8AE3-2D5200AADB9D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32" i="4" l="1"/>
  <c r="C32" i="4"/>
  <c r="E32" i="4" s="1"/>
  <c r="E5" i="4" s="1"/>
  <c r="F5" i="4" s="1"/>
  <c r="H3" i="2" s="1"/>
  <c r="D28" i="4"/>
  <c r="E28" i="4" s="1"/>
  <c r="C5" i="4" s="1"/>
  <c r="D5" i="4" s="1"/>
  <c r="G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<sst xmlns="http://schemas.openxmlformats.org/spreadsheetml/2006/main" count="4985" uniqueCount="142">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</sst>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96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KY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KY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0.52978226100000003</v>
      </c>
      <c r="D4" s="13">
        <f>MIN(C4/SUMIFS(PTCF!B:B,PTCF!A:A,calcs!B4),1)</f>
        <v>0.58864695666666667</v>
      </c>
      <c r="E4" s="12">
        <f>SUMIFS('all_csv_BECF-pre-ret'!$E:$E,'all_csv_BECF-pre-ret'!$B:$B,$B4,'all_csv_BECF-pre-ret'!$AI:$AI,$C$1)</f>
        <v>0.60534854599999999</v>
      </c>
      <c r="F4" s="13">
        <f>MIN(E4/SUMIFS(PTCF!B:B,PTCF!A:A,calcs!B4),1)</f>
        <v>0.67260949555555549</v>
      </c>
    </row>
    <row r="5" spans="1:6" x14ac:dyDescent="0.25">
      <c r="A5" t="s">
        <v>141</v>
      </c>
      <c r="B5" t="s">
        <v>10</v>
      </c>
      <c r="C5" s="12">
        <f>E28</f>
        <v>0.70276368310331117</v>
      </c>
      <c r="D5" s="13">
        <f>MIN(C5/SUMIFS(PTCF!B:B,PTCF!A:A,calcs!B5),1)</f>
        <v>0.78084853678145683</v>
      </c>
      <c r="E5" s="12">
        <f>E32</f>
        <v>0.68237961717152662</v>
      </c>
      <c r="F5" s="13">
        <f>MIN(E5/SUMIFS(PTCF!B:B,PTCF!A:A,calcs!B5),1)</f>
        <v>0.75819957463502952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0.52766027400000004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0.48942603600000001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0.02</v>
      </c>
      <c r="D8" s="14">
        <f>MIN(C8/SUMIFS(PTCF!B:B,PTCF!A:A,calcs!B8),1)</f>
        <v>0.24539877300613497</v>
      </c>
      <c r="E8" s="12">
        <f>SUMIFS('all_csv_BECF-pre-ret'!$E:$E,'all_csv_BECF-pre-ret'!$B:$B,$B8,'all_csv_BECF-pre-ret'!$AI:$AI,$C$1)</f>
        <v>0.02</v>
      </c>
      <c r="F8" s="14">
        <f>MIN(E8/SUMIFS(PTCF!B:B,PTCF!A:A,calcs!B8),1)</f>
        <v>0.24539877300613497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0.18733707699999999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0.19160354800000001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0.58858344600000001</v>
      </c>
      <c r="D11" s="13">
        <f>MIN(C11/SUMIFS(PTCF!B:B,PTCF!A:A,calcs!B11),1)</f>
        <v>0.65398160666666671</v>
      </c>
      <c r="E11" s="12">
        <f>SUMIFS('all_csv_BECF-pre-ret'!$E:$E,'all_csv_BECF-pre-ret'!$B:$B,$B11,'all_csv_BECF-pre-ret'!$AI:$AI,$C$1)</f>
        <v>0.592229216</v>
      </c>
      <c r="F11" s="13">
        <f>MIN(E11/SUMIFS(PTCF!B:B,PTCF!A:A,calcs!B11),1)</f>
        <v>0.65803246222222223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0.54850109400000002</v>
      </c>
      <c r="D13" s="14">
        <f>MIN(C13/SUMIFS(PTCF!B:B,PTCF!A:A,calcs!B13),1)</f>
        <v>0.60944566</v>
      </c>
      <c r="E13" s="12">
        <f>SUMIFS('all_csv_BECF-pre-ret'!$E:$E,'all_csv_BECF-pre-ret'!$B:$B,$B13,'all_csv_BECF-pre-ret'!$AI:$AI,$C$1)</f>
        <v>0.63399271899999998</v>
      </c>
      <c r="F13" s="14">
        <f>MIN(E13/SUMIFS(PTCF!B:B,PTCF!A:A,calcs!B13),1)</f>
        <v>0.70443635444444441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4.2751616999999999E-2</v>
      </c>
      <c r="D14" s="13">
        <f>MIN(C14/SUMIFS(PTCF!B:B,PTCF!A:A,calcs!B14),1)</f>
        <v>4.7501796666666665E-2</v>
      </c>
      <c r="E14" s="12">
        <f>SUMIFS('all_csv_BECF-pre-ret'!$E:$E,'all_csv_BECF-pre-ret'!$B:$B,$B14,'all_csv_BECF-pre-ret'!$AI:$AI,$C$1)</f>
        <v>6.0734534E-2</v>
      </c>
      <c r="F14" s="13">
        <f>MIN(E14/SUMIFS(PTCF!B:B,PTCF!A:A,calcs!B14),1)</f>
        <v>6.7482815555555548E-2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0.28183866099999999</v>
      </c>
      <c r="D17" s="13">
        <f>MIN(C17/SUMIFS(PTCF!B:B,PTCF!A:A,calcs!B17),1)</f>
        <v>0.31315406777777777</v>
      </c>
      <c r="E17" s="12">
        <f>SUMIFS('all_csv_BECF-pre-ret'!$E:$E,'all_csv_BECF-pre-ret'!$B:$B,$B17,'all_csv_BECF-pre-ret'!$AI:$AI,$C$1)</f>
        <v>0.28183866099999999</v>
      </c>
      <c r="F17" s="13">
        <f>MIN(E17/SUMIFS(PTCF!B:B,PTCF!A:A,calcs!B17),1)</f>
        <v>0.31315406777777777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260</v>
      </c>
      <c r="D24">
        <f>SUMIFS('all_csv_SYC-SYEGC'!D:D,'all_csv_SYC-SYEGC'!$B:$B,calcs!$B$24,'all_csv_SYC-SYEGC'!$F:$F,calcs!$C$1)</f>
        <v>1763</v>
      </c>
      <c r="E24">
        <f>SUM(C24:D24)</f>
        <v>2023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0.41984569599999999</v>
      </c>
      <c r="D27">
        <f>SUMIFS('all_csv_BECF-pre-nonret'!$D:$D,'all_csv_BECF-pre-nonret'!B:B,calcs!B27,'all_csv_BECF-pre-nonret'!AI:AI,calcs!C1)</f>
        <v>0.74448726599999904</v>
      </c>
    </row>
    <row r="28" spans="1:6" x14ac:dyDescent="0.25">
      <c r="C28">
        <f>$C$27*($C$24/$E$24)</f>
        <v>5.3959407296094913E-2</v>
      </c>
      <c r="D28">
        <f>$D$27*($D$24/$E$24)</f>
        <v>0.64880427580721622</v>
      </c>
      <c r="E28" s="9">
        <f>SUM(C28:D28)</f>
        <v>0.70276368310331117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0.26124198300000001</v>
      </c>
      <c r="D31">
        <f>SUMIFS('all_csv_BECF-pre-nonret'!$D:$D,'all_csv_BECF-pre-nonret'!B:B,calcs!B31,'all_csv_BECF-pre-nonret'!AI:AI,calcs!C1)</f>
        <v>0.74448726599999904</v>
      </c>
    </row>
    <row r="32" spans="1:6" x14ac:dyDescent="0.25">
      <c r="C32">
        <f>$C$31*($C$24/$E$24)</f>
        <v>3.3575341364310438E-2</v>
      </c>
      <c r="D32">
        <f>$D$31*($D$24/$E$24)</f>
        <v>0.64880427580721622</v>
      </c>
      <c r="E32" s="9">
        <f>SUM(C32:D32)</f>
        <v>0.68237961717152662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0.58864695666666667</v>
      </c>
      <c r="H2" s="8">
        <f>SUMIFS(calcs!$F$4:$F$19,calcs!$B$4:$B$19,$A2)</f>
        <v>0.67260949555555549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0.78084853678145683</v>
      </c>
      <c r="H3" s="8">
        <f>SUMIFS(calcs!$F$4:$F$19,calcs!$B$4:$B$19,$A3)</f>
        <v>0.75819957463502952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0.65398160666666671</v>
      </c>
      <c r="H9" s="8">
        <f>SUMIFS(calcs!$F$4:$F$19,calcs!$B$4:$B$19,$A9)</f>
        <v>0.65803246222222223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4.7501796666666665E-2</v>
      </c>
      <c r="H12" s="8">
        <f>SUMIFS(calcs!$F$4:$F$19,calcs!$B$4:$B$19,$A12)</f>
        <v>6.7482815555555548E-2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0.31315406777777777</v>
      </c>
      <c r="H15" s="8">
        <f>SUMIFS(calcs!$F$4:$F$19,calcs!$B$4:$B$19,$A15)</f>
        <v>0.31315406777777777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2022-11-30T00:42:58Z</dcterms:modified>
</cp:coreProperties>
</file>