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2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HIFLD Outputs" sheetId="2" state="visible" r:id="rId2"/>
    <sheet xmlns:r="http://schemas.openxmlformats.org/officeDocument/2006/relationships" name="Data National" sheetId="3" state="visible" r:id="rId3"/>
    <sheet xmlns:r="http://schemas.openxmlformats.org/officeDocument/2006/relationships" name="BTC" sheetId="4" state="visible" r:id="rId4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2">
    <numFmt numFmtId="164" formatCode="0.000E+00"/>
    <numFmt numFmtId="165" formatCode="0.000.E+00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11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0" borderId="0" applyAlignment="1" pivotButton="0" quotePrefix="0" xfId="1">
      <alignment horizontal="left"/>
    </xf>
    <xf numFmtId="1" fontId="0" fillId="0" borderId="0" pivotButton="0" quotePrefix="0" xfId="0"/>
    <xf numFmtId="165" fontId="0" fillId="0" borderId="0" pivotButton="0" quotePrefix="0" xfId="0"/>
    <xf numFmtId="14" fontId="0" fillId="0" borderId="0" applyAlignment="1" pivotButton="0" quotePrefix="0" xfId="0">
      <alignment horizontal="left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3</col>
      <colOff>403860</colOff>
      <row>8</row>
      <rowOff>175260</rowOff>
    </from>
    <to>
      <col>7</col>
      <colOff>144982</colOff>
      <row>28</row>
      <rowOff>137474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4046220" y="1638300"/>
          <a:ext cx="2331922" cy="361981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2409-1.pdf" TargetMode="External" Id="rId1"/><Relationship Type="http://schemas.openxmlformats.org/officeDocument/2006/relationships/hyperlink" Target="https://hifld-geoplatform.opendata.arcgis.com/datasets/electric-power-transmission-lines" TargetMode="External" Id="rId2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0"/>
  <sheetViews>
    <sheetView tabSelected="1" workbookViewId="0">
      <selection activeCell="D14" sqref="D14"/>
    </sheetView>
  </sheetViews>
  <sheetFormatPr baseColWidth="10" defaultColWidth="8.83203125" defaultRowHeight="15"/>
  <cols>
    <col width="8.83203125" customWidth="1" style="2" min="1" max="1"/>
    <col width="8.83203125" customWidth="1" style="2" min="2" max="16384"/>
  </cols>
  <sheetData>
    <row r="1">
      <c r="A1" s="6" t="inlineStr">
        <is>
          <t>BTC BAU Transmission Capacity</t>
        </is>
      </c>
      <c r="B1" s="2" t="inlineStr">
        <is>
          <t>Kentucky</t>
        </is>
      </c>
      <c r="C1" s="10" t="n">
        <v>44307</v>
      </c>
    </row>
    <row r="3">
      <c r="A3" s="6" t="inlineStr">
        <is>
          <t>Source:</t>
        </is>
      </c>
      <c r="B3" s="2" t="inlineStr">
        <is>
          <t>National Renewable Energy Laboratory</t>
        </is>
      </c>
    </row>
    <row r="4">
      <c r="B4" s="2" t="n">
        <v>2012</v>
      </c>
    </row>
    <row r="5">
      <c r="B5" s="2" t="inlineStr">
        <is>
          <t>Renewable Energy Futures Study: Volume 1</t>
        </is>
      </c>
    </row>
    <row r="6">
      <c r="B6" s="7" t="inlineStr">
        <is>
          <t>http://www.nrel.gov/docs/fy12osti/52409-1.pdf</t>
        </is>
      </c>
    </row>
    <row r="7">
      <c r="B7" s="2" t="inlineStr">
        <is>
          <t>Page 3-14, Figure 3-8</t>
        </is>
      </c>
    </row>
    <row r="9">
      <c r="A9" s="6" t="inlineStr">
        <is>
          <t>Source:</t>
        </is>
      </c>
      <c r="B9" s="2" t="inlineStr">
        <is>
          <t>HIFLD Open Data Electric Power Transmission Lines</t>
        </is>
      </c>
    </row>
    <row r="10">
      <c r="B10" s="2" t="n">
        <v>2020</v>
      </c>
    </row>
    <row r="11">
      <c r="B11" s="3" t="inlineStr">
        <is>
          <t>https://hifld-geoplatform.opendata.arcgis.com/datasets/electric-power-transmission-lines</t>
        </is>
      </c>
    </row>
    <row r="12">
      <c r="B12" s="2" t="inlineStr">
        <is>
          <t>Analysis done by RMI calculations</t>
        </is>
      </c>
    </row>
    <row r="15">
      <c r="A15" s="6" t="inlineStr">
        <is>
          <t>Notes</t>
        </is>
      </c>
    </row>
    <row r="16">
      <c r="A16" s="2" t="inlineStr">
        <is>
          <t>HIFLD provides the shape files of transmission lines across the continental US with voltage</t>
        </is>
      </c>
    </row>
    <row r="17">
      <c r="A17" s="2" t="inlineStr">
        <is>
          <t xml:space="preserve">A large number of lines have no rated voltage on the HIFLD database; we calculated the median voltage and applied that </t>
        </is>
      </c>
    </row>
    <row r="18">
      <c r="A18" s="2" t="inlineStr">
        <is>
          <t>to all unknown lines (122 V). For all lines with a range of possible numbers (ie 100-161 V), we used the average (130.5V).</t>
        </is>
      </c>
    </row>
    <row r="20">
      <c r="A20" s="2" t="inlineStr">
        <is>
          <t>Overall, we calculated the kV*miles and total miles for each state (results in HIFLD output tab). We then used this state level data to downscale national transmission data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B11" r:id="rId2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2"/>
  <sheetViews>
    <sheetView topLeftCell="A24" workbookViewId="0">
      <selection activeCell="H18" sqref="H18"/>
    </sheetView>
  </sheetViews>
  <sheetFormatPr baseColWidth="10" defaultRowHeight="15"/>
  <cols>
    <col width="21.33203125" customWidth="1" min="1" max="1"/>
    <col width="13.6640625" bestFit="1" customWidth="1" min="4" max="4"/>
  </cols>
  <sheetData>
    <row r="1">
      <c r="A1" t="inlineStr">
        <is>
          <t>Ranking by kvolt*miles</t>
        </is>
      </c>
      <c r="B1" t="inlineStr">
        <is>
          <t>State</t>
        </is>
      </c>
      <c r="C1" t="inlineStr">
        <is>
          <t>Abb</t>
        </is>
      </c>
      <c r="D1" t="inlineStr">
        <is>
          <t>kVolt Miles</t>
        </is>
      </c>
      <c r="E1" t="inlineStr">
        <is>
          <t>Miles</t>
        </is>
      </c>
      <c r="F1" t="inlineStr">
        <is>
          <t>Fraction kV*miles / total</t>
        </is>
      </c>
    </row>
    <row r="2">
      <c r="A2" t="n">
        <v>1</v>
      </c>
      <c r="B2" t="inlineStr">
        <is>
          <t>Texas</t>
        </is>
      </c>
      <c r="C2" t="inlineStr">
        <is>
          <t>TX</t>
        </is>
      </c>
      <c r="D2" s="8" t="n">
        <v>12422854.1114547</v>
      </c>
      <c r="E2" t="n">
        <v>66809.8419480478</v>
      </c>
      <c r="F2">
        <f>D2/$D$52</f>
        <v/>
      </c>
    </row>
    <row r="3">
      <c r="A3" t="n">
        <v>2</v>
      </c>
      <c r="B3" t="inlineStr">
        <is>
          <t>California</t>
        </is>
      </c>
      <c r="C3" t="inlineStr">
        <is>
          <t>CA</t>
        </is>
      </c>
      <c r="D3" s="8" t="n">
        <v>10672018.0633412</v>
      </c>
      <c r="E3" t="n">
        <v>51067.8790090646</v>
      </c>
      <c r="F3">
        <f>D3/$D$52</f>
        <v/>
      </c>
    </row>
    <row r="4">
      <c r="A4" t="n">
        <v>3</v>
      </c>
      <c r="B4" t="inlineStr">
        <is>
          <t>Oregon</t>
        </is>
      </c>
      <c r="C4" t="inlineStr">
        <is>
          <t>OR</t>
        </is>
      </c>
      <c r="D4" s="8" t="n">
        <v>5571798.96253378</v>
      </c>
      <c r="E4" t="n">
        <v>20876.7806040527</v>
      </c>
      <c r="F4">
        <f>D4/$D$52</f>
        <v/>
      </c>
    </row>
    <row r="5">
      <c r="A5" t="n">
        <v>4</v>
      </c>
      <c r="B5" t="inlineStr">
        <is>
          <t>Washington</t>
        </is>
      </c>
      <c r="C5" t="inlineStr">
        <is>
          <t>WA</t>
        </is>
      </c>
      <c r="D5" s="8" t="n">
        <v>5407549.70705262</v>
      </c>
      <c r="E5" t="n">
        <v>24875.4621095458</v>
      </c>
      <c r="F5">
        <f>D5/$D$52</f>
        <v/>
      </c>
    </row>
    <row r="6">
      <c r="A6" t="n">
        <v>5</v>
      </c>
      <c r="B6" t="inlineStr">
        <is>
          <t>Ohio</t>
        </is>
      </c>
      <c r="C6" t="inlineStr">
        <is>
          <t>OH</t>
        </is>
      </c>
      <c r="D6" s="8" t="n">
        <v>4601291.77783518</v>
      </c>
      <c r="E6" t="n">
        <v>21215.9971561471</v>
      </c>
      <c r="F6">
        <f>D6/$D$52</f>
        <v/>
      </c>
    </row>
    <row r="7">
      <c r="A7" t="n">
        <v>6</v>
      </c>
      <c r="B7" t="inlineStr">
        <is>
          <t>Nevada</t>
        </is>
      </c>
      <c r="C7" t="inlineStr">
        <is>
          <t>NV</t>
        </is>
      </c>
      <c r="D7" s="8" t="n">
        <v>4475926.36198428</v>
      </c>
      <c r="E7" t="n">
        <v>12414.9224431993</v>
      </c>
      <c r="F7">
        <f>D7/$D$52</f>
        <v/>
      </c>
    </row>
    <row r="8">
      <c r="A8" t="n">
        <v>7</v>
      </c>
      <c r="B8" t="inlineStr">
        <is>
          <t>Indiana</t>
        </is>
      </c>
      <c r="C8" t="inlineStr">
        <is>
          <t>IN</t>
        </is>
      </c>
      <c r="D8" s="8" t="n">
        <v>4333497.13589555</v>
      </c>
      <c r="E8" t="n">
        <v>19235.687935015</v>
      </c>
      <c r="F8">
        <f>D8/$D$52</f>
        <v/>
      </c>
    </row>
    <row r="9">
      <c r="A9" t="n">
        <v>8</v>
      </c>
      <c r="B9" t="inlineStr">
        <is>
          <t>Arizona</t>
        </is>
      </c>
      <c r="C9" t="inlineStr">
        <is>
          <t>AZ</t>
        </is>
      </c>
      <c r="D9" s="8" t="n">
        <v>4161224.33821734</v>
      </c>
      <c r="E9" t="n">
        <v>15442.2459883324</v>
      </c>
      <c r="F9">
        <f>D9/$D$52</f>
        <v/>
      </c>
    </row>
    <row r="10">
      <c r="A10" t="n">
        <v>9</v>
      </c>
      <c r="B10" t="inlineStr">
        <is>
          <t>Florida</t>
        </is>
      </c>
      <c r="C10" t="inlineStr">
        <is>
          <t>FL</t>
        </is>
      </c>
      <c r="D10" s="8" t="n">
        <v>3803657.71795967</v>
      </c>
      <c r="E10" t="n">
        <v>21123.4607196661</v>
      </c>
      <c r="F10">
        <f>D10/$D$52</f>
        <v/>
      </c>
    </row>
    <row r="11">
      <c r="A11" t="n">
        <v>10</v>
      </c>
      <c r="B11" t="inlineStr">
        <is>
          <t>Georgia</t>
        </is>
      </c>
      <c r="C11" t="inlineStr">
        <is>
          <t>GA</t>
        </is>
      </c>
      <c r="D11" s="8" t="n">
        <v>3764607.62327565</v>
      </c>
      <c r="E11" t="n">
        <v>19550.865452829</v>
      </c>
      <c r="F11">
        <f>D11/$D$52</f>
        <v/>
      </c>
    </row>
    <row r="12">
      <c r="A12" t="n">
        <v>11</v>
      </c>
      <c r="B12" t="inlineStr">
        <is>
          <t>New York</t>
        </is>
      </c>
      <c r="C12" t="inlineStr">
        <is>
          <t>NY</t>
        </is>
      </c>
      <c r="D12" s="8" t="n">
        <v>3642095.89845774</v>
      </c>
      <c r="E12" t="n">
        <v>22575.592145512</v>
      </c>
      <c r="F12">
        <f>D12/$D$52</f>
        <v/>
      </c>
    </row>
    <row r="13">
      <c r="A13" t="n">
        <v>12</v>
      </c>
      <c r="B13" t="inlineStr">
        <is>
          <t>Minnesota</t>
        </is>
      </c>
      <c r="C13" t="inlineStr">
        <is>
          <t>MN</t>
        </is>
      </c>
      <c r="D13" s="8" t="n">
        <v>3603526.72769687</v>
      </c>
      <c r="E13" t="n">
        <v>20544.8683155743</v>
      </c>
      <c r="F13">
        <f>D13/$D$52</f>
        <v/>
      </c>
    </row>
    <row r="14">
      <c r="A14" t="n">
        <v>13</v>
      </c>
      <c r="B14" t="inlineStr">
        <is>
          <t>Illinois</t>
        </is>
      </c>
      <c r="C14" t="inlineStr">
        <is>
          <t>IL</t>
        </is>
      </c>
      <c r="D14" s="8" t="n">
        <v>3574981.83134623</v>
      </c>
      <c r="E14" t="n">
        <v>17204.5778267631</v>
      </c>
      <c r="F14">
        <f>D14/$D$52</f>
        <v/>
      </c>
    </row>
    <row r="15">
      <c r="A15" t="n">
        <v>14</v>
      </c>
      <c r="B15" t="inlineStr">
        <is>
          <t>North Dakota</t>
        </is>
      </c>
      <c r="C15" t="inlineStr">
        <is>
          <t>ND</t>
        </is>
      </c>
      <c r="D15" s="8" t="n">
        <v>3449788.80867644</v>
      </c>
      <c r="E15" t="n">
        <v>21787.6161230115</v>
      </c>
      <c r="F15">
        <f>D15/$D$52</f>
        <v/>
      </c>
    </row>
    <row r="16">
      <c r="A16" t="n">
        <v>15</v>
      </c>
      <c r="B16" t="inlineStr">
        <is>
          <t>Pennsylvania</t>
        </is>
      </c>
      <c r="C16" t="inlineStr">
        <is>
          <t>PA</t>
        </is>
      </c>
      <c r="D16" s="8" t="n">
        <v>3448721.0721763</v>
      </c>
      <c r="E16" t="n">
        <v>16392.6315926371</v>
      </c>
      <c r="F16">
        <f>D16/$D$52</f>
        <v/>
      </c>
    </row>
    <row r="17">
      <c r="A17" t="n">
        <v>16</v>
      </c>
      <c r="B17" t="inlineStr">
        <is>
          <t>Michigan</t>
        </is>
      </c>
      <c r="C17" t="inlineStr">
        <is>
          <t>MI</t>
        </is>
      </c>
      <c r="D17" s="8" t="n">
        <v>3432781.59743368</v>
      </c>
      <c r="E17" t="n">
        <v>18572.9119020522</v>
      </c>
      <c r="F17">
        <f>D17/$D$52</f>
        <v/>
      </c>
    </row>
    <row r="18">
      <c r="A18" t="n">
        <v>17</v>
      </c>
      <c r="B18" t="inlineStr">
        <is>
          <t>North Carolina</t>
        </is>
      </c>
      <c r="C18" t="inlineStr">
        <is>
          <t>NC</t>
        </is>
      </c>
      <c r="D18" s="8" t="n">
        <v>3384204.18819022</v>
      </c>
      <c r="E18" t="n">
        <v>20055.3331945081</v>
      </c>
      <c r="F18">
        <f>D18/$D$52</f>
        <v/>
      </c>
    </row>
    <row r="19">
      <c r="A19" t="n">
        <v>18</v>
      </c>
      <c r="B19" t="inlineStr">
        <is>
          <t>Oklahoma</t>
        </is>
      </c>
      <c r="C19" t="inlineStr">
        <is>
          <t>OK</t>
        </is>
      </c>
      <c r="D19" s="8" t="n">
        <v>3376193.76749473</v>
      </c>
      <c r="E19" t="n">
        <v>20772.032138697</v>
      </c>
      <c r="F19">
        <f>D19/$D$52</f>
        <v/>
      </c>
    </row>
    <row r="20">
      <c r="A20" t="n">
        <v>19</v>
      </c>
      <c r="B20" t="inlineStr">
        <is>
          <t>Virginia</t>
        </is>
      </c>
      <c r="C20" t="inlineStr">
        <is>
          <t>VA</t>
        </is>
      </c>
      <c r="D20" s="8" t="n">
        <v>3234315.4391075</v>
      </c>
      <c r="E20" t="n">
        <v>13599.3976775316</v>
      </c>
      <c r="F20">
        <f>D20/$D$52</f>
        <v/>
      </c>
    </row>
    <row r="21">
      <c r="A21" t="n">
        <v>20</v>
      </c>
      <c r="B21" t="inlineStr">
        <is>
          <t>Tennessee</t>
        </is>
      </c>
      <c r="C21" t="inlineStr">
        <is>
          <t>TN</t>
        </is>
      </c>
      <c r="D21" s="8" t="n">
        <v>3174876.99768723</v>
      </c>
      <c r="E21" t="n">
        <v>16305.0379947248</v>
      </c>
      <c r="F21">
        <f>D21/$D$52</f>
        <v/>
      </c>
    </row>
    <row r="22">
      <c r="A22" t="n">
        <v>21</v>
      </c>
      <c r="B22" t="inlineStr">
        <is>
          <t>Montana</t>
        </is>
      </c>
      <c r="C22" t="inlineStr">
        <is>
          <t>MT</t>
        </is>
      </c>
      <c r="D22" s="8" t="n">
        <v>3143481.96861182</v>
      </c>
      <c r="E22" t="n">
        <v>20456.8175935266</v>
      </c>
      <c r="F22">
        <f>D22/$D$52</f>
        <v/>
      </c>
    </row>
    <row r="23">
      <c r="A23" t="n">
        <v>22</v>
      </c>
      <c r="B23" t="inlineStr">
        <is>
          <t>Colorado</t>
        </is>
      </c>
      <c r="C23" t="inlineStr">
        <is>
          <t>CO</t>
        </is>
      </c>
      <c r="D23" s="8" t="n">
        <v>3130636.25323652</v>
      </c>
      <c r="E23" t="n">
        <v>18596.3789739876</v>
      </c>
      <c r="F23">
        <f>D23/$D$52</f>
        <v/>
      </c>
    </row>
    <row r="24">
      <c r="A24" t="n">
        <v>23</v>
      </c>
      <c r="B24" t="inlineStr">
        <is>
          <t>Alabama</t>
        </is>
      </c>
      <c r="C24" t="inlineStr">
        <is>
          <t>AL</t>
        </is>
      </c>
      <c r="D24" s="8" t="n">
        <v>3053410.75681203</v>
      </c>
      <c r="E24" t="n">
        <v>17647.0202768388</v>
      </c>
      <c r="F24">
        <f>D24/$D$52</f>
        <v/>
      </c>
    </row>
    <row r="25">
      <c r="A25" t="n">
        <v>24</v>
      </c>
      <c r="B25" t="inlineStr">
        <is>
          <t>Missouri</t>
        </is>
      </c>
      <c r="C25" t="inlineStr">
        <is>
          <t>MO</t>
        </is>
      </c>
      <c r="D25" s="8" t="n">
        <v>3000586.50356263</v>
      </c>
      <c r="E25" t="n">
        <v>18334.8156481065</v>
      </c>
      <c r="F25">
        <f>D25/$D$52</f>
        <v/>
      </c>
    </row>
    <row r="26">
      <c r="A26" t="n">
        <v>25</v>
      </c>
      <c r="B26" t="inlineStr">
        <is>
          <t>Utah</t>
        </is>
      </c>
      <c r="C26" t="inlineStr">
        <is>
          <t>UT</t>
        </is>
      </c>
      <c r="D26" s="8" t="n">
        <v>2845576.60649329</v>
      </c>
      <c r="E26" t="n">
        <v>14289.0342748052</v>
      </c>
      <c r="F26">
        <f>D26/$D$52</f>
        <v/>
      </c>
    </row>
    <row r="27">
      <c r="A27" t="n">
        <v>26</v>
      </c>
      <c r="B27" t="inlineStr">
        <is>
          <t>Idaho</t>
        </is>
      </c>
      <c r="C27" t="inlineStr">
        <is>
          <t>ID</t>
        </is>
      </c>
      <c r="D27" s="8" t="n">
        <v>2792375.14959126</v>
      </c>
      <c r="E27" t="n">
        <v>14823.2522455433</v>
      </c>
      <c r="F27">
        <f>D27/$D$52</f>
        <v/>
      </c>
    </row>
    <row r="28">
      <c r="A28" t="n">
        <v>27</v>
      </c>
      <c r="B28" t="inlineStr">
        <is>
          <t>Kentucky</t>
        </is>
      </c>
      <c r="C28" t="inlineStr">
        <is>
          <t>KY</t>
        </is>
      </c>
      <c r="D28" s="8" t="n">
        <v>2731526.30734088</v>
      </c>
      <c r="E28" t="n">
        <v>17556.0542368087</v>
      </c>
      <c r="F28">
        <f>D28/$D$52</f>
        <v/>
      </c>
    </row>
    <row r="29">
      <c r="A29" t="n">
        <v>28</v>
      </c>
      <c r="B29" t="inlineStr">
        <is>
          <t>West Virginia</t>
        </is>
      </c>
      <c r="C29" t="inlineStr">
        <is>
          <t>WV</t>
        </is>
      </c>
      <c r="D29" s="8" t="n">
        <v>2678698.44323322</v>
      </c>
      <c r="E29" t="n">
        <v>10787.9984835208</v>
      </c>
      <c r="F29">
        <f>D29/$D$52</f>
        <v/>
      </c>
    </row>
    <row r="30">
      <c r="A30" t="n">
        <v>29</v>
      </c>
      <c r="B30" t="inlineStr">
        <is>
          <t>South Carolina</t>
        </is>
      </c>
      <c r="C30" t="inlineStr">
        <is>
          <t>SC</t>
        </is>
      </c>
      <c r="D30" s="8" t="n">
        <v>2498948.34512317</v>
      </c>
      <c r="E30" t="n">
        <v>16041.8241801013</v>
      </c>
      <c r="F30">
        <f>D30/$D$52</f>
        <v/>
      </c>
    </row>
    <row r="31">
      <c r="A31" t="n">
        <v>30</v>
      </c>
      <c r="B31" t="inlineStr">
        <is>
          <t>Kansas</t>
        </is>
      </c>
      <c r="C31" t="inlineStr">
        <is>
          <t>KS</t>
        </is>
      </c>
      <c r="D31" s="8" t="n">
        <v>2421458.42190049</v>
      </c>
      <c r="E31" t="n">
        <v>13667.7971365614</v>
      </c>
      <c r="F31">
        <f>D31/$D$52</f>
        <v/>
      </c>
    </row>
    <row r="32">
      <c r="A32" t="n">
        <v>31</v>
      </c>
      <c r="B32" t="inlineStr">
        <is>
          <t>Wisconsin</t>
        </is>
      </c>
      <c r="C32" t="inlineStr">
        <is>
          <t>WI</t>
        </is>
      </c>
      <c r="D32" s="8" t="n">
        <v>2404820.27842352</v>
      </c>
      <c r="E32" t="n">
        <v>17248.1311848784</v>
      </c>
      <c r="F32">
        <f>D32/$D$52</f>
        <v/>
      </c>
    </row>
    <row r="33">
      <c r="A33" t="n">
        <v>32</v>
      </c>
      <c r="B33" t="inlineStr">
        <is>
          <t>New Mexico</t>
        </is>
      </c>
      <c r="C33" t="inlineStr">
        <is>
          <t>NM</t>
        </is>
      </c>
      <c r="D33" s="8" t="n">
        <v>2378512.90784995</v>
      </c>
      <c r="E33" t="n">
        <v>11817.0163941134</v>
      </c>
      <c r="F33">
        <f>D33/$D$52</f>
        <v/>
      </c>
    </row>
    <row r="34">
      <c r="A34" t="n">
        <v>33</v>
      </c>
      <c r="B34" t="inlineStr">
        <is>
          <t>Nebraska</t>
        </is>
      </c>
      <c r="C34" t="inlineStr">
        <is>
          <t>NE</t>
        </is>
      </c>
      <c r="D34" s="8" t="n">
        <v>2322839.57686457</v>
      </c>
      <c r="E34" t="n">
        <v>12753.5219628249</v>
      </c>
      <c r="F34">
        <f>D34/$D$52</f>
        <v/>
      </c>
    </row>
    <row r="35">
      <c r="A35" t="n">
        <v>34</v>
      </c>
      <c r="B35" t="inlineStr">
        <is>
          <t>Wyoming</t>
        </is>
      </c>
      <c r="C35" t="inlineStr">
        <is>
          <t>WY</t>
        </is>
      </c>
      <c r="D35" s="8" t="n">
        <v>2306013.46564539</v>
      </c>
      <c r="E35" t="n">
        <v>13615.7362840152</v>
      </c>
      <c r="F35">
        <f>D35/$D$52</f>
        <v/>
      </c>
    </row>
    <row r="36">
      <c r="A36" t="n">
        <v>35</v>
      </c>
      <c r="B36" t="inlineStr">
        <is>
          <t>South Dakota</t>
        </is>
      </c>
      <c r="C36" t="inlineStr">
        <is>
          <t>SD</t>
        </is>
      </c>
      <c r="D36" s="8" t="n">
        <v>2246414.68064184</v>
      </c>
      <c r="E36" t="n">
        <v>13231.1921217068</v>
      </c>
      <c r="F36">
        <f>D36/$D$52</f>
        <v/>
      </c>
    </row>
    <row r="37">
      <c r="A37" t="n">
        <v>36</v>
      </c>
      <c r="B37" t="inlineStr">
        <is>
          <t>Mississippi</t>
        </is>
      </c>
      <c r="C37" t="inlineStr">
        <is>
          <t>MS</t>
        </is>
      </c>
      <c r="D37" s="8" t="n">
        <v>2164216.98089821</v>
      </c>
      <c r="E37" t="n">
        <v>11731.9855370933</v>
      </c>
      <c r="F37">
        <f>D37/$D$52</f>
        <v/>
      </c>
    </row>
    <row r="38">
      <c r="A38" t="n">
        <v>37</v>
      </c>
      <c r="B38" t="inlineStr">
        <is>
          <t>Arkansas</t>
        </is>
      </c>
      <c r="C38" t="inlineStr">
        <is>
          <t>AR</t>
        </is>
      </c>
      <c r="D38" s="8" t="n">
        <v>2059792.19569977</v>
      </c>
      <c r="E38" t="n">
        <v>11571.5393347232</v>
      </c>
      <c r="F38">
        <f>D38/$D$52</f>
        <v/>
      </c>
    </row>
    <row r="39">
      <c r="A39" t="n">
        <v>38</v>
      </c>
      <c r="B39" t="inlineStr">
        <is>
          <t>Iowa</t>
        </is>
      </c>
      <c r="C39" t="inlineStr">
        <is>
          <t>IA</t>
        </is>
      </c>
      <c r="D39" s="8" t="n">
        <v>1987989.84636006</v>
      </c>
      <c r="E39" t="n">
        <v>11082.8323689448</v>
      </c>
      <c r="F39">
        <f>D39/$D$52</f>
        <v/>
      </c>
    </row>
    <row r="40">
      <c r="A40" t="n">
        <v>39</v>
      </c>
      <c r="B40" t="inlineStr">
        <is>
          <t>Louisiana</t>
        </is>
      </c>
      <c r="C40" t="inlineStr">
        <is>
          <t>LA</t>
        </is>
      </c>
      <c r="D40" s="8" t="n">
        <v>1954175.40883131</v>
      </c>
      <c r="E40" t="n">
        <v>10843.9383082782</v>
      </c>
      <c r="F40">
        <f>D40/$D$52</f>
        <v/>
      </c>
    </row>
    <row r="41">
      <c r="A41" t="n">
        <v>40</v>
      </c>
      <c r="B41" t="inlineStr">
        <is>
          <t>Maryland</t>
        </is>
      </c>
      <c r="C41" t="inlineStr">
        <is>
          <t>MD</t>
        </is>
      </c>
      <c r="D41" s="8" t="n">
        <v>1216649.50396187</v>
      </c>
      <c r="E41" t="n">
        <v>5859.26009833291</v>
      </c>
      <c r="F41">
        <f>D41/$D$52</f>
        <v/>
      </c>
    </row>
    <row r="42">
      <c r="A42" t="n">
        <v>41</v>
      </c>
      <c r="B42" t="inlineStr">
        <is>
          <t>New Jersey</t>
        </is>
      </c>
      <c r="C42" t="inlineStr">
        <is>
          <t>NJ</t>
        </is>
      </c>
      <c r="D42" s="8" t="n">
        <v>1056553.2098617</v>
      </c>
      <c r="E42" t="n">
        <v>4148.37196175845</v>
      </c>
      <c r="F42">
        <f>D42/$D$52</f>
        <v/>
      </c>
    </row>
    <row r="43">
      <c r="A43" t="n">
        <v>42</v>
      </c>
      <c r="B43" t="inlineStr">
        <is>
          <t>Massachusetts</t>
        </is>
      </c>
      <c r="C43" t="inlineStr">
        <is>
          <t>MA</t>
        </is>
      </c>
      <c r="D43" s="8" t="n">
        <v>942458.37322869</v>
      </c>
      <c r="E43" t="n">
        <v>5222.90830021188</v>
      </c>
      <c r="F43">
        <f>D43/$D$52</f>
        <v/>
      </c>
    </row>
    <row r="44">
      <c r="A44" t="n">
        <v>43</v>
      </c>
      <c r="B44" t="inlineStr">
        <is>
          <t>Maine</t>
        </is>
      </c>
      <c r="C44" t="inlineStr">
        <is>
          <t>ME</t>
        </is>
      </c>
      <c r="D44" s="8" t="n">
        <v>734512.969122167</v>
      </c>
      <c r="E44" t="n">
        <v>4294.71162316623</v>
      </c>
      <c r="F44">
        <f>D44/$D$52</f>
        <v/>
      </c>
    </row>
    <row r="45">
      <c r="A45" t="n">
        <v>44</v>
      </c>
      <c r="B45" t="inlineStr">
        <is>
          <t>New Hampshire</t>
        </is>
      </c>
      <c r="C45" t="inlineStr">
        <is>
          <t>NH</t>
        </is>
      </c>
      <c r="D45" s="8" t="n">
        <v>577792.243489743</v>
      </c>
      <c r="E45" t="n">
        <v>2684.04144977342</v>
      </c>
      <c r="F45">
        <f>D45/$D$52</f>
        <v/>
      </c>
    </row>
    <row r="46">
      <c r="A46" t="n">
        <v>45</v>
      </c>
      <c r="B46" t="inlineStr">
        <is>
          <t>Alaska</t>
        </is>
      </c>
      <c r="C46" t="inlineStr">
        <is>
          <t>AK</t>
        </is>
      </c>
      <c r="D46" t="n">
        <v>492649.3818</v>
      </c>
      <c r="E46" t="n">
        <v>3653.977024</v>
      </c>
      <c r="F46">
        <f>D46/$D$52</f>
        <v/>
      </c>
    </row>
    <row r="47">
      <c r="A47" t="n">
        <v>46</v>
      </c>
      <c r="B47" t="inlineStr">
        <is>
          <t>Connecticut</t>
        </is>
      </c>
      <c r="C47" t="inlineStr">
        <is>
          <t>CT</t>
        </is>
      </c>
      <c r="D47" s="8" t="n">
        <v>440233.483348068</v>
      </c>
      <c r="E47" t="n">
        <v>2559.1269825299</v>
      </c>
      <c r="F47">
        <f>D47/$D$52</f>
        <v/>
      </c>
    </row>
    <row r="48">
      <c r="A48" t="n">
        <v>47</v>
      </c>
      <c r="B48" t="inlineStr">
        <is>
          <t>Vermont</t>
        </is>
      </c>
      <c r="C48" t="inlineStr">
        <is>
          <t>VT</t>
        </is>
      </c>
      <c r="D48" s="8" t="n">
        <v>350970.586871501</v>
      </c>
      <c r="E48" t="n">
        <v>2220.80700522623</v>
      </c>
      <c r="F48">
        <f>D48/$D$52</f>
        <v/>
      </c>
    </row>
    <row r="49">
      <c r="A49" t="n">
        <v>48</v>
      </c>
      <c r="B49" t="inlineStr">
        <is>
          <t>Delaware</t>
        </is>
      </c>
      <c r="C49" t="inlineStr">
        <is>
          <t>DE</t>
        </is>
      </c>
      <c r="D49" s="8" t="n">
        <v>227548.000022279</v>
      </c>
      <c r="E49" t="n">
        <v>1177.96933843875</v>
      </c>
      <c r="F49">
        <f>D49/$D$52</f>
        <v/>
      </c>
    </row>
    <row r="50">
      <c r="A50" t="n">
        <v>49</v>
      </c>
      <c r="B50" t="inlineStr">
        <is>
          <t>Rhode Island</t>
        </is>
      </c>
      <c r="C50" t="inlineStr">
        <is>
          <t>RI</t>
        </is>
      </c>
      <c r="D50" s="8" t="n">
        <v>109707.693814844</v>
      </c>
      <c r="E50" t="n">
        <v>632.596160062904</v>
      </c>
      <c r="F50">
        <f>D50/$D$52</f>
        <v/>
      </c>
    </row>
    <row r="51">
      <c r="A51" t="n">
        <v>50</v>
      </c>
      <c r="B51" t="inlineStr">
        <is>
          <t>Hawaii</t>
        </is>
      </c>
      <c r="C51" t="inlineStr">
        <is>
          <t>HI</t>
        </is>
      </c>
      <c r="D51" t="n">
        <v>67983.25262</v>
      </c>
      <c r="E51" t="n">
        <v>773.5039063</v>
      </c>
      <c r="F51">
        <f>D51/$D$52</f>
        <v/>
      </c>
    </row>
    <row r="52">
      <c r="A52" t="inlineStr">
        <is>
          <t>Total</t>
        </is>
      </c>
      <c r="D52" s="9">
        <f>SUM(D2:D51)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P37"/>
  <sheetViews>
    <sheetView topLeftCell="A9" workbookViewId="0">
      <selection activeCell="B40" sqref="B40"/>
    </sheetView>
  </sheetViews>
  <sheetFormatPr baseColWidth="10" defaultColWidth="8.83203125" defaultRowHeight="15"/>
  <cols>
    <col width="31.1640625" bestFit="1" customWidth="1" min="1" max="1"/>
    <col width="9.33203125" bestFit="1" customWidth="1" min="2" max="42"/>
  </cols>
  <sheetData>
    <row r="1">
      <c r="A1" t="inlineStr">
        <is>
          <t>BAU transmission capacity in 2010 is given in the figure caption as</t>
        </is>
      </c>
    </row>
    <row r="2">
      <c r="A2" t="inlineStr">
        <is>
          <t>150-200 million MW*miles.  The graph shows the additional quantity</t>
        </is>
      </c>
    </row>
    <row r="3">
      <c r="A3" t="inlineStr">
        <is>
          <t>of transmission being built in the "baseline" scenario, which extends</t>
        </is>
      </c>
    </row>
    <row r="4">
      <c r="A4" t="inlineStr">
        <is>
          <t>to 2050 in the RE Futures Report.  We assume the growth is linear</t>
        </is>
      </c>
    </row>
    <row r="5">
      <c r="A5" t="inlineStr">
        <is>
          <t>and interpolate.</t>
        </is>
      </c>
    </row>
    <row r="7">
      <c r="A7" t="inlineStr">
        <is>
          <t>Unfortunately, data are only available as a graph (not in numbers), so</t>
        </is>
      </c>
    </row>
    <row r="8">
      <c r="A8" t="inlineStr">
        <is>
          <t>we must estimate by measuring pixels on the graph.</t>
        </is>
      </c>
    </row>
    <row r="10">
      <c r="A10" t="inlineStr">
        <is>
          <t>2010 Transmission (low estimate):</t>
        </is>
      </c>
      <c r="B10" s="4">
        <f>150*10^6</f>
        <v/>
      </c>
      <c r="C10" t="inlineStr">
        <is>
          <t>MW*miles</t>
        </is>
      </c>
    </row>
    <row r="11">
      <c r="A11" t="inlineStr">
        <is>
          <t>2010 Transmission (high estimate):</t>
        </is>
      </c>
      <c r="B11" s="4">
        <f>200*10^6</f>
        <v/>
      </c>
      <c r="C11" t="inlineStr">
        <is>
          <t>MW*miles</t>
        </is>
      </c>
    </row>
    <row r="12">
      <c r="A12" t="inlineStr">
        <is>
          <t>2010 Transmission:</t>
        </is>
      </c>
      <c r="B12" s="4">
        <f>AVERAGE(B10:B11)</f>
        <v/>
      </c>
      <c r="C12" t="inlineStr">
        <is>
          <t>MW*miles</t>
        </is>
      </c>
    </row>
    <row r="14">
      <c r="A14" t="inlineStr">
        <is>
          <t>BAU New Transmission</t>
        </is>
      </c>
    </row>
    <row r="15">
      <c r="A15" t="inlineStr">
        <is>
          <t>Pixels per 50 million MW*miles:</t>
        </is>
      </c>
      <c r="B15" t="n">
        <v>141</v>
      </c>
      <c r="C15" t="inlineStr">
        <is>
          <t>pixels</t>
        </is>
      </c>
    </row>
    <row r="16">
      <c r="A16" t="inlineStr">
        <is>
          <t>Pixel height of new transmission:</t>
        </is>
      </c>
      <c r="B16" t="n">
        <v>15</v>
      </c>
      <c r="C16" t="inlineStr">
        <is>
          <t>pixels</t>
        </is>
      </c>
    </row>
    <row r="17">
      <c r="A17" t="inlineStr">
        <is>
          <t>New transmission quantity in 2050</t>
        </is>
      </c>
      <c r="B17" s="4">
        <f>B16/B15*50*10^6</f>
        <v/>
      </c>
      <c r="C17" t="inlineStr">
        <is>
          <t>MW*miles</t>
        </is>
      </c>
    </row>
    <row r="32">
      <c r="A32" s="1" t="inlineStr">
        <is>
          <t>National Data</t>
        </is>
      </c>
    </row>
    <row r="33">
      <c r="B33" t="n">
        <v>2010</v>
      </c>
      <c r="C33" t="n">
        <v>2011</v>
      </c>
      <c r="D33" t="n">
        <v>2012</v>
      </c>
      <c r="E33" t="n">
        <v>2013</v>
      </c>
      <c r="F33" t="n">
        <v>2014</v>
      </c>
      <c r="G33" t="n">
        <v>2015</v>
      </c>
      <c r="H33" t="n">
        <v>2016</v>
      </c>
      <c r="I33" t="n">
        <v>2017</v>
      </c>
      <c r="J33" t="n">
        <v>2018</v>
      </c>
      <c r="K33" t="n">
        <v>2019</v>
      </c>
      <c r="L33" t="n">
        <v>2020</v>
      </c>
      <c r="M33" t="n">
        <v>2021</v>
      </c>
      <c r="N33" t="n">
        <v>2022</v>
      </c>
      <c r="O33" t="n">
        <v>2023</v>
      </c>
      <c r="P33" t="n">
        <v>2024</v>
      </c>
      <c r="Q33" t="n">
        <v>2025</v>
      </c>
      <c r="R33" t="n">
        <v>2026</v>
      </c>
      <c r="S33" t="n">
        <v>2027</v>
      </c>
      <c r="T33" t="n">
        <v>2028</v>
      </c>
      <c r="U33" t="n">
        <v>2029</v>
      </c>
      <c r="V33" t="n">
        <v>2030</v>
      </c>
      <c r="W33" t="n">
        <v>2031</v>
      </c>
      <c r="X33" t="n">
        <v>2032</v>
      </c>
      <c r="Y33" t="n">
        <v>2033</v>
      </c>
      <c r="Z33" t="n">
        <v>2034</v>
      </c>
      <c r="AA33" t="n">
        <v>2035</v>
      </c>
      <c r="AB33" t="n">
        <v>2036</v>
      </c>
      <c r="AC33" t="n">
        <v>2037</v>
      </c>
      <c r="AD33" t="n">
        <v>2038</v>
      </c>
      <c r="AE33" t="n">
        <v>2039</v>
      </c>
      <c r="AF33" t="n">
        <v>2040</v>
      </c>
      <c r="AG33" t="n">
        <v>2041</v>
      </c>
      <c r="AH33" t="n">
        <v>2042</v>
      </c>
      <c r="AI33" t="n">
        <v>2043</v>
      </c>
      <c r="AJ33" t="n">
        <v>2044</v>
      </c>
      <c r="AK33" t="n">
        <v>2045</v>
      </c>
      <c r="AL33" t="n">
        <v>2046</v>
      </c>
      <c r="AM33" t="n">
        <v>2047</v>
      </c>
      <c r="AN33" t="n">
        <v>2048</v>
      </c>
      <c r="AO33" t="n">
        <v>2049</v>
      </c>
      <c r="AP33" t="n">
        <v>2050</v>
      </c>
    </row>
    <row r="34">
      <c r="A34" t="inlineStr">
        <is>
          <t>BAU Transmission Capacity (MW*miles)</t>
        </is>
      </c>
      <c r="B34" s="5">
        <f>B12</f>
        <v/>
      </c>
      <c r="C34" s="5">
        <f>B34+'Data National'!$B$17/(2050-2010)</f>
        <v/>
      </c>
      <c r="D34" s="5">
        <f>C34+'Data National'!$B$17/(2050-2010)</f>
        <v/>
      </c>
      <c r="E34" s="5">
        <f>D34+'Data National'!$B$17/(2050-2010)</f>
        <v/>
      </c>
      <c r="F34" s="5">
        <f>E34+'Data National'!$B$17/(2050-2010)</f>
        <v/>
      </c>
      <c r="G34" s="5">
        <f>F34+'Data National'!$B$17/(2050-2010)</f>
        <v/>
      </c>
      <c r="H34" s="5">
        <f>G34+'Data National'!$B$17/(2050-2010)</f>
        <v/>
      </c>
      <c r="I34" s="5">
        <f>H34+'Data National'!$B$17/(2050-2010)</f>
        <v/>
      </c>
      <c r="J34" s="5">
        <f>I34+'Data National'!$B$17/(2050-2010)</f>
        <v/>
      </c>
      <c r="K34" s="5">
        <f>J34+'Data National'!$B$17/(2050-2010)</f>
        <v/>
      </c>
      <c r="L34" s="5">
        <f>K34+'Data National'!$B$17/(2050-2010)</f>
        <v/>
      </c>
      <c r="M34" s="5">
        <f>L34+'Data National'!$B$17/(2050-2010)</f>
        <v/>
      </c>
      <c r="N34" s="5">
        <f>M34+'Data National'!$B$17/(2050-2010)</f>
        <v/>
      </c>
      <c r="O34" s="5">
        <f>N34+'Data National'!$B$17/(2050-2010)</f>
        <v/>
      </c>
      <c r="P34" s="5">
        <f>O34+'Data National'!$B$17/(2050-2010)</f>
        <v/>
      </c>
      <c r="Q34" s="5">
        <f>P34+'Data National'!$B$17/(2050-2010)</f>
        <v/>
      </c>
      <c r="R34" s="5">
        <f>Q34+'Data National'!$B$17/(2050-2010)</f>
        <v/>
      </c>
      <c r="S34" s="5">
        <f>R34+'Data National'!$B$17/(2050-2010)</f>
        <v/>
      </c>
      <c r="T34" s="5">
        <f>S34+'Data National'!$B$17/(2050-2010)</f>
        <v/>
      </c>
      <c r="U34" s="5">
        <f>T34+'Data National'!$B$17/(2050-2010)</f>
        <v/>
      </c>
      <c r="V34" s="5">
        <f>U34+'Data National'!$B$17/(2050-2010)</f>
        <v/>
      </c>
      <c r="W34" s="5">
        <f>V34+'Data National'!$B$17/(2050-2010)</f>
        <v/>
      </c>
      <c r="X34" s="5">
        <f>W34+'Data National'!$B$17/(2050-2010)</f>
        <v/>
      </c>
      <c r="Y34" s="5">
        <f>X34+'Data National'!$B$17/(2050-2010)</f>
        <v/>
      </c>
      <c r="Z34" s="5">
        <f>Y34+'Data National'!$B$17/(2050-2010)</f>
        <v/>
      </c>
      <c r="AA34" s="5">
        <f>Z34+'Data National'!$B$17/(2050-2010)</f>
        <v/>
      </c>
      <c r="AB34" s="5">
        <f>AA34+'Data National'!$B$17/(2050-2010)</f>
        <v/>
      </c>
      <c r="AC34" s="5">
        <f>AB34+'Data National'!$B$17/(2050-2010)</f>
        <v/>
      </c>
      <c r="AD34" s="5">
        <f>AC34+'Data National'!$B$17/(2050-2010)</f>
        <v/>
      </c>
      <c r="AE34" s="5">
        <f>AD34+'Data National'!$B$17/(2050-2010)</f>
        <v/>
      </c>
      <c r="AF34" s="5">
        <f>AE34+'Data National'!$B$17/(2050-2010)</f>
        <v/>
      </c>
      <c r="AG34" s="5">
        <f>AF34+'Data National'!$B$17/(2050-2010)</f>
        <v/>
      </c>
      <c r="AH34" s="5">
        <f>AG34+'Data National'!$B$17/(2050-2010)</f>
        <v/>
      </c>
      <c r="AI34" s="5">
        <f>AH34+'Data National'!$B$17/(2050-2010)</f>
        <v/>
      </c>
      <c r="AJ34" s="5">
        <f>AI34+'Data National'!$B$17/(2050-2010)</f>
        <v/>
      </c>
      <c r="AK34" s="5">
        <f>AJ34+'Data National'!$B$17/(2050-2010)</f>
        <v/>
      </c>
      <c r="AL34" s="5">
        <f>AK34+'Data National'!$B$17/(2050-2010)</f>
        <v/>
      </c>
      <c r="AM34" s="5">
        <f>AL34+'Data National'!$B$17/(2050-2010)</f>
        <v/>
      </c>
      <c r="AN34" s="5">
        <f>AM34+'Data National'!$B$17/(2050-2010)</f>
        <v/>
      </c>
      <c r="AO34" s="5">
        <f>AN34+'Data National'!$B$17/(2050-2010)</f>
        <v/>
      </c>
      <c r="AP34" s="5">
        <f>AO34+'Data National'!$B$17/(2050-2010)</f>
        <v/>
      </c>
    </row>
    <row r="36">
      <c r="A36" s="1" t="inlineStr">
        <is>
          <t>State</t>
        </is>
      </c>
    </row>
    <row r="37">
      <c r="A37">
        <f>About!B1</f>
        <v/>
      </c>
      <c r="B37" s="5">
        <f>SUMIFS('HIFLD Outputs'!$F$2:$F$49,'HIFLD Outputs'!$B$2:$B$49,'Data National'!$A$37)*B34</f>
        <v/>
      </c>
      <c r="C37" s="5">
        <f>SUMIFS('HIFLD Outputs'!$F$2:$F$49,'HIFLD Outputs'!$B$2:$B$49,'Data National'!$A$37)*C34</f>
        <v/>
      </c>
      <c r="D37" s="5">
        <f>SUMIFS('HIFLD Outputs'!$F$2:$F$49,'HIFLD Outputs'!$B$2:$B$49,'Data National'!$A$37)*D34</f>
        <v/>
      </c>
      <c r="E37" s="5">
        <f>SUMIFS('HIFLD Outputs'!$F$2:$F$49,'HIFLD Outputs'!$B$2:$B$49,'Data National'!$A$37)*E34</f>
        <v/>
      </c>
      <c r="F37" s="5">
        <f>SUMIFS('HIFLD Outputs'!$F$2:$F$49,'HIFLD Outputs'!$B$2:$B$49,'Data National'!$A$37)*F34</f>
        <v/>
      </c>
      <c r="G37" s="5">
        <f>SUMIFS('HIFLD Outputs'!$F$2:$F$49,'HIFLD Outputs'!$B$2:$B$49,'Data National'!$A$37)*G34</f>
        <v/>
      </c>
      <c r="H37" s="5">
        <f>SUMIFS('HIFLD Outputs'!$F$2:$F$49,'HIFLD Outputs'!$B$2:$B$49,'Data National'!$A$37)*H34</f>
        <v/>
      </c>
      <c r="I37" s="5">
        <f>SUMIFS('HIFLD Outputs'!$F$2:$F$49,'HIFLD Outputs'!$B$2:$B$49,'Data National'!$A$37)*I34</f>
        <v/>
      </c>
      <c r="J37" s="5">
        <f>SUMIFS('HIFLD Outputs'!$F$2:$F$49,'HIFLD Outputs'!$B$2:$B$49,'Data National'!$A$37)*J34</f>
        <v/>
      </c>
      <c r="K37" s="5">
        <f>SUMIFS('HIFLD Outputs'!$F$2:$F$49,'HIFLD Outputs'!$B$2:$B$49,'Data National'!$A$37)*K34</f>
        <v/>
      </c>
      <c r="L37" s="5">
        <f>SUMIFS('HIFLD Outputs'!$F$2:$F$49,'HIFLD Outputs'!$B$2:$B$49,'Data National'!$A$37)*L34</f>
        <v/>
      </c>
      <c r="M37" s="5">
        <f>SUMIFS('HIFLD Outputs'!$F$2:$F$49,'HIFLD Outputs'!$B$2:$B$49,'Data National'!$A$37)*M34</f>
        <v/>
      </c>
      <c r="N37" s="5">
        <f>SUMIFS('HIFLD Outputs'!$F$2:$F$49,'HIFLD Outputs'!$B$2:$B$49,'Data National'!$A$37)*N34</f>
        <v/>
      </c>
      <c r="O37" s="5">
        <f>SUMIFS('HIFLD Outputs'!$F$2:$F$49,'HIFLD Outputs'!$B$2:$B$49,'Data National'!$A$37)*O34</f>
        <v/>
      </c>
      <c r="P37" s="5">
        <f>SUMIFS('HIFLD Outputs'!$F$2:$F$49,'HIFLD Outputs'!$B$2:$B$49,'Data National'!$A$37)*P34</f>
        <v/>
      </c>
      <c r="Q37" s="5">
        <f>SUMIFS('HIFLD Outputs'!$F$2:$F$49,'HIFLD Outputs'!$B$2:$B$49,'Data National'!$A$37)*Q34</f>
        <v/>
      </c>
      <c r="R37" s="5">
        <f>SUMIFS('HIFLD Outputs'!$F$2:$F$49,'HIFLD Outputs'!$B$2:$B$49,'Data National'!$A$37)*R34</f>
        <v/>
      </c>
      <c r="S37" s="5">
        <f>SUMIFS('HIFLD Outputs'!$F$2:$F$49,'HIFLD Outputs'!$B$2:$B$49,'Data National'!$A$37)*S34</f>
        <v/>
      </c>
      <c r="T37" s="5">
        <f>SUMIFS('HIFLD Outputs'!$F$2:$F$49,'HIFLD Outputs'!$B$2:$B$49,'Data National'!$A$37)*T34</f>
        <v/>
      </c>
      <c r="U37" s="5">
        <f>SUMIFS('HIFLD Outputs'!$F$2:$F$49,'HIFLD Outputs'!$B$2:$B$49,'Data National'!$A$37)*U34</f>
        <v/>
      </c>
      <c r="V37" s="5">
        <f>SUMIFS('HIFLD Outputs'!$F$2:$F$49,'HIFLD Outputs'!$B$2:$B$49,'Data National'!$A$37)*V34</f>
        <v/>
      </c>
      <c r="W37" s="5">
        <f>SUMIFS('HIFLD Outputs'!$F$2:$F$49,'HIFLD Outputs'!$B$2:$B$49,'Data National'!$A$37)*W34</f>
        <v/>
      </c>
      <c r="X37" s="5">
        <f>SUMIFS('HIFLD Outputs'!$F$2:$F$49,'HIFLD Outputs'!$B$2:$B$49,'Data National'!$A$37)*X34</f>
        <v/>
      </c>
      <c r="Y37" s="5">
        <f>SUMIFS('HIFLD Outputs'!$F$2:$F$49,'HIFLD Outputs'!$B$2:$B$49,'Data National'!$A$37)*Y34</f>
        <v/>
      </c>
      <c r="Z37" s="5">
        <f>SUMIFS('HIFLD Outputs'!$F$2:$F$49,'HIFLD Outputs'!$B$2:$B$49,'Data National'!$A$37)*Z34</f>
        <v/>
      </c>
      <c r="AA37" s="5">
        <f>SUMIFS('HIFLD Outputs'!$F$2:$F$49,'HIFLD Outputs'!$B$2:$B$49,'Data National'!$A$37)*AA34</f>
        <v/>
      </c>
      <c r="AB37" s="5">
        <f>SUMIFS('HIFLD Outputs'!$F$2:$F$49,'HIFLD Outputs'!$B$2:$B$49,'Data National'!$A$37)*AB34</f>
        <v/>
      </c>
      <c r="AC37" s="5">
        <f>SUMIFS('HIFLD Outputs'!$F$2:$F$49,'HIFLD Outputs'!$B$2:$B$49,'Data National'!$A$37)*AC34</f>
        <v/>
      </c>
      <c r="AD37" s="5">
        <f>SUMIFS('HIFLD Outputs'!$F$2:$F$49,'HIFLD Outputs'!$B$2:$B$49,'Data National'!$A$37)*AD34</f>
        <v/>
      </c>
      <c r="AE37" s="5">
        <f>SUMIFS('HIFLD Outputs'!$F$2:$F$49,'HIFLD Outputs'!$B$2:$B$49,'Data National'!$A$37)*AE34</f>
        <v/>
      </c>
      <c r="AF37" s="5">
        <f>SUMIFS('HIFLD Outputs'!$F$2:$F$49,'HIFLD Outputs'!$B$2:$B$49,'Data National'!$A$37)*AF34</f>
        <v/>
      </c>
      <c r="AG37" s="5">
        <f>SUMIFS('HIFLD Outputs'!$F$2:$F$49,'HIFLD Outputs'!$B$2:$B$49,'Data National'!$A$37)*AG34</f>
        <v/>
      </c>
      <c r="AH37" s="5">
        <f>SUMIFS('HIFLD Outputs'!$F$2:$F$49,'HIFLD Outputs'!$B$2:$B$49,'Data National'!$A$37)*AH34</f>
        <v/>
      </c>
      <c r="AI37" s="5">
        <f>SUMIFS('HIFLD Outputs'!$F$2:$F$49,'HIFLD Outputs'!$B$2:$B$49,'Data National'!$A$37)*AI34</f>
        <v/>
      </c>
      <c r="AJ37" s="5">
        <f>SUMIFS('HIFLD Outputs'!$F$2:$F$49,'HIFLD Outputs'!$B$2:$B$49,'Data National'!$A$37)*AJ34</f>
        <v/>
      </c>
      <c r="AK37" s="5">
        <f>SUMIFS('HIFLD Outputs'!$F$2:$F$49,'HIFLD Outputs'!$B$2:$B$49,'Data National'!$A$37)*AK34</f>
        <v/>
      </c>
      <c r="AL37" s="5">
        <f>SUMIFS('HIFLD Outputs'!$F$2:$F$49,'HIFLD Outputs'!$B$2:$B$49,'Data National'!$A$37)*AL34</f>
        <v/>
      </c>
      <c r="AM37" s="5">
        <f>SUMIFS('HIFLD Outputs'!$F$2:$F$49,'HIFLD Outputs'!$B$2:$B$49,'Data National'!$A$37)*AM34</f>
        <v/>
      </c>
      <c r="AN37" s="5">
        <f>SUMIFS('HIFLD Outputs'!$F$2:$F$49,'HIFLD Outputs'!$B$2:$B$49,'Data National'!$A$37)*AN34</f>
        <v/>
      </c>
      <c r="AO37" s="5">
        <f>SUMIFS('HIFLD Outputs'!$F$2:$F$49,'HIFLD Outputs'!$B$2:$B$49,'Data National'!$A$37)*AO34</f>
        <v/>
      </c>
      <c r="AP37" s="5">
        <f>SUMIFS('HIFLD Outputs'!$F$2:$F$49,'HIFLD Outputs'!$B$2:$B$49,'Data National'!$A$37)*AP34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P2"/>
  <sheetViews>
    <sheetView workbookViewId="0">
      <selection activeCell="A20" sqref="A20"/>
    </sheetView>
  </sheetViews>
  <sheetFormatPr baseColWidth="10" defaultColWidth="8.83203125" defaultRowHeight="15"/>
  <cols>
    <col width="38" customWidth="1" min="1" max="1"/>
    <col width="9.5" bestFit="1" customWidth="1" min="2" max="42"/>
  </cols>
  <sheetData>
    <row r="1">
      <c r="B1" t="n">
        <v>2010</v>
      </c>
      <c r="C1" t="n">
        <v>2011</v>
      </c>
      <c r="D1" t="n">
        <v>2012</v>
      </c>
      <c r="E1" t="n">
        <v>2013</v>
      </c>
      <c r="F1" t="n">
        <v>2014</v>
      </c>
      <c r="G1" t="n">
        <v>2015</v>
      </c>
      <c r="H1" t="n">
        <v>2016</v>
      </c>
      <c r="I1" t="n">
        <v>2017</v>
      </c>
      <c r="J1" t="n">
        <v>2018</v>
      </c>
      <c r="K1" t="n">
        <v>2019</v>
      </c>
      <c r="L1" t="n">
        <v>2020</v>
      </c>
      <c r="M1" t="n">
        <v>2021</v>
      </c>
      <c r="N1" t="n">
        <v>2022</v>
      </c>
      <c r="O1" t="n">
        <v>2023</v>
      </c>
      <c r="P1" t="n">
        <v>2024</v>
      </c>
      <c r="Q1" t="n">
        <v>2025</v>
      </c>
      <c r="R1" t="n">
        <v>2026</v>
      </c>
      <c r="S1" t="n">
        <v>2027</v>
      </c>
      <c r="T1" t="n">
        <v>2028</v>
      </c>
      <c r="U1" t="n">
        <v>2029</v>
      </c>
      <c r="V1" t="n">
        <v>2030</v>
      </c>
      <c r="W1" t="n">
        <v>2031</v>
      </c>
      <c r="X1" t="n">
        <v>2032</v>
      </c>
      <c r="Y1" t="n">
        <v>2033</v>
      </c>
      <c r="Z1" t="n">
        <v>2034</v>
      </c>
      <c r="AA1" t="n">
        <v>2035</v>
      </c>
      <c r="AB1" t="n">
        <v>2036</v>
      </c>
      <c r="AC1" t="n">
        <v>2037</v>
      </c>
      <c r="AD1" t="n">
        <v>2038</v>
      </c>
      <c r="AE1" t="n">
        <v>2039</v>
      </c>
      <c r="AF1" t="n">
        <v>2040</v>
      </c>
      <c r="AG1" t="n">
        <v>2041</v>
      </c>
      <c r="AH1" t="n">
        <v>2042</v>
      </c>
      <c r="AI1" t="n">
        <v>2043</v>
      </c>
      <c r="AJ1" t="n">
        <v>2044</v>
      </c>
      <c r="AK1" t="n">
        <v>2045</v>
      </c>
      <c r="AL1" t="n">
        <v>2046</v>
      </c>
      <c r="AM1" t="n">
        <v>2047</v>
      </c>
      <c r="AN1" t="n">
        <v>2048</v>
      </c>
      <c r="AO1" t="n">
        <v>2049</v>
      </c>
      <c r="AP1" t="n">
        <v>2050</v>
      </c>
    </row>
    <row r="2">
      <c r="A2" t="inlineStr">
        <is>
          <t>BAU Transmission Capacity (MW*miles)</t>
        </is>
      </c>
      <c r="B2" s="5">
        <f>'Data National'!B37</f>
        <v/>
      </c>
      <c r="C2" s="5">
        <f>'Data National'!C37</f>
        <v/>
      </c>
      <c r="D2" s="5">
        <f>'Data National'!D37</f>
        <v/>
      </c>
      <c r="E2" s="5">
        <f>'Data National'!E37</f>
        <v/>
      </c>
      <c r="F2" s="5">
        <f>'Data National'!F37</f>
        <v/>
      </c>
      <c r="G2" s="5">
        <f>'Data National'!G37</f>
        <v/>
      </c>
      <c r="H2" s="5">
        <f>'Data National'!H37</f>
        <v/>
      </c>
      <c r="I2" s="5">
        <f>'Data National'!I37</f>
        <v/>
      </c>
      <c r="J2" s="5">
        <f>'Data National'!J37</f>
        <v/>
      </c>
      <c r="K2" s="5">
        <f>'Data National'!K37</f>
        <v/>
      </c>
      <c r="L2" s="5">
        <f>'Data National'!L37</f>
        <v/>
      </c>
      <c r="M2" s="5">
        <f>'Data National'!M37</f>
        <v/>
      </c>
      <c r="N2" s="5">
        <f>'Data National'!N37</f>
        <v/>
      </c>
      <c r="O2" s="5">
        <f>'Data National'!O37</f>
        <v/>
      </c>
      <c r="P2" s="5">
        <f>'Data National'!P37</f>
        <v/>
      </c>
      <c r="Q2" s="5">
        <f>'Data National'!Q37</f>
        <v/>
      </c>
      <c r="R2" s="5">
        <f>'Data National'!R37</f>
        <v/>
      </c>
      <c r="S2" s="5">
        <f>'Data National'!S37</f>
        <v/>
      </c>
      <c r="T2" s="5">
        <f>'Data National'!T37</f>
        <v/>
      </c>
      <c r="U2" s="5">
        <f>'Data National'!U37</f>
        <v/>
      </c>
      <c r="V2" s="5">
        <f>'Data National'!V37</f>
        <v/>
      </c>
      <c r="W2" s="5">
        <f>'Data National'!W37</f>
        <v/>
      </c>
      <c r="X2" s="5">
        <f>'Data National'!X37</f>
        <v/>
      </c>
      <c r="Y2" s="5">
        <f>'Data National'!Y37</f>
        <v/>
      </c>
      <c r="Z2" s="5">
        <f>'Data National'!Z37</f>
        <v/>
      </c>
      <c r="AA2" s="5">
        <f>'Data National'!AA37</f>
        <v/>
      </c>
      <c r="AB2" s="5">
        <f>'Data National'!AB37</f>
        <v/>
      </c>
      <c r="AC2" s="5">
        <f>'Data National'!AC37</f>
        <v/>
      </c>
      <c r="AD2" s="5">
        <f>'Data National'!AD37</f>
        <v/>
      </c>
      <c r="AE2" s="5">
        <f>'Data National'!AE37</f>
        <v/>
      </c>
      <c r="AF2" s="5">
        <f>'Data National'!AF37</f>
        <v/>
      </c>
      <c r="AG2" s="5">
        <f>'Data National'!AG37</f>
        <v/>
      </c>
      <c r="AH2" s="5">
        <f>'Data National'!AH37</f>
        <v/>
      </c>
      <c r="AI2" s="5">
        <f>'Data National'!AI37</f>
        <v/>
      </c>
      <c r="AJ2" s="5">
        <f>'Data National'!AJ37</f>
        <v/>
      </c>
      <c r="AK2" s="5">
        <f>'Data National'!AK37</f>
        <v/>
      </c>
      <c r="AL2" s="5">
        <f>'Data National'!AL37</f>
        <v/>
      </c>
      <c r="AM2" s="5">
        <f>'Data National'!AM37</f>
        <v/>
      </c>
      <c r="AN2" s="5">
        <f>'Data National'!AN37</f>
        <v/>
      </c>
      <c r="AO2" s="5">
        <f>'Data National'!AO37</f>
        <v/>
      </c>
      <c r="AP2" s="5">
        <f>'Data National'!AP37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2015-07-06T20:49:06Z</dcterms:created>
  <dcterms:modified xmlns:dcterms="http://purl.org/dc/terms/" xmlns:xsi="http://www.w3.org/2001/XMLSchema-instance" xsi:type="dcterms:W3CDTF">2021-04-22T00:03:07Z</dcterms:modified>
  <cp:lastModifiedBy>Nathan Iyer</cp:lastModifiedBy>
</cp:coreProperties>
</file>