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elec\BGDPbES\"/>
    </mc:Choice>
  </mc:AlternateContent>
  <xr:revisionPtr revIDLastSave="0" documentId="8_{3DFA5CE2-2E51-45ED-AE49-941FAFBE79D0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D31" i="4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32" i="4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<sst xmlns="http://schemas.openxmlformats.org/spreadsheetml/2006/main" count="4985" uniqueCount="142">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</sst>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97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LA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LA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0.166126256</v>
      </c>
      <c r="D4" s="13">
        <f>MIN(C4/SUMIFS(PTCF!B:B,PTCF!A:A,calcs!B4),1)</f>
        <v>0.18458472888888888</v>
      </c>
      <c r="E4" s="12">
        <f>SUMIFS('all_csv_BECF-pre-ret'!$E:$E,'all_csv_BECF-pre-ret'!$B:$B,$B4,'all_csv_BECF-pre-ret'!$AI:$AI,$C$1)</f>
        <v>0.374169531</v>
      </c>
      <c r="F4" s="13">
        <f>MIN(E4/SUMIFS(PTCF!B:B,PTCF!A:A,calcs!B4),1)</f>
        <v>0.41574392333333332</v>
      </c>
    </row>
    <row r="5" spans="1:6" x14ac:dyDescent="0.25">
      <c r="A5" t="s">
        <v>141</v>
      </c>
      <c r="B5" t="s">
        <v>10</v>
      </c>
      <c r="C5" s="12">
        <f>E28</f>
        <v>0.38806613568047632</v>
      </c>
      <c r="D5" s="13">
        <f>MIN(C5/SUMIFS(PTCF!B:B,PTCF!A:A,calcs!B5),1)</f>
        <v>0.43118459520052921</v>
      </c>
      <c r="E5" s="12">
        <f>E32</f>
        <v>0.36473173532902825</v>
      </c>
      <c r="F5" s="13">
        <f>MIN(E5/SUMIFS(PTCF!B:B,PTCF!A:A,calcs!B5),1)</f>
        <v>0.40525748369892028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0.90716131099999997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0.92316878999999996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0.71569634699999995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0.65947131799999903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6.0310746999999998E-2</v>
      </c>
      <c r="D9" s="14">
        <f>MIN(C9/SUMIFS(PTCF!B:B,PTCF!A:A,calcs!B9),1)</f>
        <v>0.33901487914558737</v>
      </c>
      <c r="E9" s="12">
        <f>SUMIFS('all_csv_BECF-pre-ret'!$E:$E,'all_csv_BECF-pre-ret'!$B:$B,$B9,'all_csv_BECF-pre-ret'!$AI:$AI,$C$1)</f>
        <v>0.22431583499999999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0.58329160999999996</v>
      </c>
      <c r="D11" s="13">
        <f>MIN(C11/SUMIFS(PTCF!B:B,PTCF!A:A,calcs!B11),1)</f>
        <v>0.64810178888888881</v>
      </c>
      <c r="E11" s="12">
        <f>SUMIFS('all_csv_BECF-pre-ret'!$E:$E,'all_csv_BECF-pre-ret'!$B:$B,$B11,'all_csv_BECF-pre-ret'!$AI:$AI,$C$1)</f>
        <v>0.85997651099999906</v>
      </c>
      <c r="F11" s="13">
        <f>MIN(E11/SUMIFS(PTCF!B:B,PTCF!A:A,calcs!B11),1)</f>
        <v>0.95552945666666556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0.48143630199999998</v>
      </c>
      <c r="D13" s="14">
        <f>MIN(C13/SUMIFS(PTCF!B:B,PTCF!A:A,calcs!B13),1)</f>
        <v>0.53492922444444446</v>
      </c>
      <c r="E13" s="12">
        <f>SUMIFS('all_csv_BECF-pre-ret'!$E:$E,'all_csv_BECF-pre-ret'!$B:$B,$B13,'all_csv_BECF-pre-ret'!$AI:$AI,$C$1)</f>
        <v>0.54088567899999995</v>
      </c>
      <c r="F13" s="14">
        <f>MIN(E13/SUMIFS(PTCF!B:B,PTCF!A:A,calcs!B13),1)</f>
        <v>0.60098408777777768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2.2329709E-2</v>
      </c>
      <c r="D14" s="13">
        <f>MIN(C14/SUMIFS(PTCF!B:B,PTCF!A:A,calcs!B14),1)</f>
        <v>2.4810787777777777E-2</v>
      </c>
      <c r="E14" s="12">
        <f>SUMIFS('all_csv_BECF-pre-ret'!$E:$E,'all_csv_BECF-pre-ret'!$B:$B,$B14,'all_csv_BECF-pre-ret'!$AI:$AI,$C$1)</f>
        <v>4.7513834999999997E-2</v>
      </c>
      <c r="F14" s="13">
        <f>MIN(E14/SUMIFS(PTCF!B:B,PTCF!A:A,calcs!B14),1)</f>
        <v>5.2793149999999997E-2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0.14743645899999999</v>
      </c>
      <c r="D15" s="14">
        <f>MIN(C15/SUMIFS(PTCF!B:B,PTCF!A:A,calcs!B15),1)</f>
        <v>0.16381828777777777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0.215207126</v>
      </c>
      <c r="D17" s="13">
        <f>MIN(C17/SUMIFS(PTCF!B:B,PTCF!A:A,calcs!B17),1)</f>
        <v>0.23911902888888889</v>
      </c>
      <c r="E17" s="12">
        <f>SUMIFS('all_csv_BECF-pre-ret'!$E:$E,'all_csv_BECF-pre-ret'!$B:$B,$B17,'all_csv_BECF-pre-ret'!$AI:$AI,$C$1)</f>
        <v>0.218956712</v>
      </c>
      <c r="F17" s="13">
        <f>MIN(E17/SUMIFS(PTCF!B:B,PTCF!A:A,calcs!B17),1)</f>
        <v>0.24328523555555553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5762.5</v>
      </c>
      <c r="D24">
        <f>SUMIFS('all_csv_SYC-SYEGC'!D:D,'all_csv_SYC-SYEGC'!$B:$B,calcs!$B$24,'all_csv_SYC-SYEGC'!$F:$F,calcs!$C$1)</f>
        <v>6052.9</v>
      </c>
      <c r="E24">
        <f>SUM(C24:D24)</f>
        <v>11815.4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0.18867909999999999</v>
      </c>
      <c r="D27">
        <f>SUMIFS('all_csv_BECF-pre-nonret'!$D:$D,'all_csv_BECF-pre-nonret'!B:B,calcs!B27,'all_csv_BECF-pre-nonret'!AI:AI,calcs!C1)</f>
        <v>0.57788717899999997</v>
      </c>
    </row>
    <row r="28" spans="1:6" x14ac:dyDescent="0.25">
      <c r="C28">
        <f>$C$27*($C$24/$E$24)</f>
        <v>9.202086376677894E-2</v>
      </c>
      <c r="D28">
        <f>$D$27*($D$24/$E$24)</f>
        <v>0.29604527191369739</v>
      </c>
      <c r="E28" s="9">
        <f>SUM(C28:D28)</f>
        <v>0.38806613568047632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0.14083436699999999</v>
      </c>
      <c r="D31">
        <f>SUMIFS('all_csv_BECF-pre-nonret'!$D:$D,'all_csv_BECF-pre-nonret'!B:B,calcs!B31,'all_csv_BECF-pre-nonret'!AI:AI,calcs!C1)</f>
        <v>0.57788717899999997</v>
      </c>
    </row>
    <row r="32" spans="1:6" x14ac:dyDescent="0.25">
      <c r="C32">
        <f>$C$31*($C$24/$E$24)</f>
        <v>6.8686463415330828E-2</v>
      </c>
      <c r="D32">
        <f>$D$31*($D$24/$E$24)</f>
        <v>0.29604527191369739</v>
      </c>
      <c r="E32" s="9">
        <f>SUM(C32:D32)</f>
        <v>0.36473173532902825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0.18458472888888888</v>
      </c>
      <c r="H2" s="8">
        <f>SUMIFS(calcs!$F$4:$F$19,calcs!$B$4:$B$19,$A2)</f>
        <v>0.41574392333333332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0.43118459520052921</v>
      </c>
      <c r="H3" s="8">
        <f>SUMIFS(calcs!$F$4:$F$19,calcs!$B$4:$B$19,$A3)</f>
        <v>0.40525748369892028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0.64810178888888881</v>
      </c>
      <c r="H9" s="8">
        <f>SUMIFS(calcs!$F$4:$F$19,calcs!$B$4:$B$19,$A9)</f>
        <v>0.95552945666666556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2.4810787777777777E-2</v>
      </c>
      <c r="H12" s="8">
        <f>SUMIFS(calcs!$F$4:$F$19,calcs!$B$4:$B$19,$A12)</f>
        <v>5.2793149999999997E-2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0.23911902888888889</v>
      </c>
      <c r="H15" s="8">
        <f>SUMIFS(calcs!$F$4:$F$19,calcs!$B$4:$B$19,$A15)</f>
        <v>0.24328523555555553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2022-11-30T00:43:07Z</dcterms:modified>
</cp:coreProperties>
</file>